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F63C7D15-5FAB-4EAB-90B8-42C58A46F71F}" xr6:coauthVersionLast="47" xr6:coauthVersionMax="47" xr10:uidLastSave="{00000000-0000-0000-0000-000000000000}"/>
  <bookViews>
    <workbookView xWindow="-120" yWindow="-120" windowWidth="29040" windowHeight="15720" xr2:uid="{B3C0D84D-E85B-4F1A-8AE9-6AB032B41F58}"/>
  </bookViews>
  <sheets>
    <sheet name="Enrollment Report" sheetId="1" r:id="rId1"/>
    <sheet name="MCO Report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\A">#REF!</definedName>
    <definedName name="\B">#REF!</definedName>
    <definedName name="_05Jun.wrn.Manpower" hidden="1">{"Manpower",#N/A,TRUE,"Manpower";"Manpower",#N/A,TRUE,"Manpower"}</definedName>
    <definedName name="_05JunManpower" hidden="1">{"Manpower",#N/A,TRUE,"Manpower";"Manpower",#N/A,TRUE,"Manpower"}</definedName>
    <definedName name="_05May.wrn.Manpower" hidden="1">{"Manpower",#N/A,TRUE,"Manpower";"Manpower",#N/A,TRUE,"Manpower"}</definedName>
    <definedName name="_05MayManPower" hidden="1">{"Manpower",#N/A,TRUE,"Manpower";"Manpower",#N/A,TRUE,"Manpower"}</definedName>
    <definedName name="CategoriesList">#REF!</definedName>
    <definedName name="Column_ID">[1]Misc!$F$1:$F$25</definedName>
    <definedName name="DATAOUT">#REF!</definedName>
    <definedName name="FAMIS_BY_FIPS">[2]FAMIS_BY_FIPS!#REF!</definedName>
    <definedName name="FAMIS_BY_REGION">[2]FAMIS_BY_REGION!#REF!</definedName>
    <definedName name="HealthCover">[3]BenefitRates!$F$5:$F$8</definedName>
    <definedName name="HealthPrem">[3]Lists!#REF!</definedName>
    <definedName name="Leg">#REF!</definedName>
    <definedName name="list">#REF!</definedName>
    <definedName name="Manpower" hidden="1">{"Manpower",#N/A,TRUE,"Manpower";"Manpower",#N/A,TRUE,"Manpower"}</definedName>
    <definedName name="Manpower2" hidden="1">{"Manpower",#N/A,TRUE,"Manpower";"Manpower",#N/A,TRUE,"Manpower"}</definedName>
    <definedName name="MEDICAID_BY_FIPS">[2]MEDICAID_BY_FIPS!#REF!</definedName>
    <definedName name="MEDICAID_BY_REGION">[2]MEDICAID_BY_REGION!#REF!</definedName>
    <definedName name="MEMMO">'[4]FY08 MemMo Data Source'!#REF!</definedName>
    <definedName name="new.wrn.Manpower" hidden="1">{"Manpower",#N/A,TRUE,"Manpower";"Manpower",#N/A,TRUE,"Manpower"}</definedName>
    <definedName name="New_Manpower" hidden="1">{"Manpower",#N/A,TRUE,"Manpower";"Manpower",#N/A,TRUE,"Manpower"}</definedName>
    <definedName name="Onetime">#REF!</definedName>
    <definedName name="P3_Cat_Col_xRef">'[1]xRef Lookup'!$A$1:$C$24</definedName>
    <definedName name="P3_Cats">'[1]xRef Lookup'!$A$1:$A$24</definedName>
    <definedName name="POSITIONS">'[5]Ref-ALTC NP FORM'!$A$4:$Y$14</definedName>
    <definedName name="RetireList">[3]Lists!$D$9:$D$13</definedName>
    <definedName name="SFSDFSDFSD">#REF!</definedName>
    <definedName name="SFY_Lookup">[1]Misc!$K$2:$M13</definedName>
    <definedName name="Summary">#REF!</definedName>
    <definedName name="wrn.Manpower." hidden="1">{"Manpower",#N/A,TRUE,"Manpower";"Manpower",#N/A,TRUE,"Manpower"}</definedName>
    <definedName name="Year_Begin">[1]Misc!$O$2:$O$12</definedName>
    <definedName name="YesNo">[3]Lists!$D$5:$D$6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87" i="2" l="1"/>
  <c r="W87" i="2"/>
  <c r="V87" i="2"/>
  <c r="U87" i="2"/>
  <c r="R87" i="2"/>
  <c r="Q87" i="2"/>
  <c r="P87" i="2"/>
  <c r="O87" i="2"/>
  <c r="L87" i="2"/>
  <c r="K87" i="2"/>
  <c r="J87" i="2"/>
  <c r="I87" i="2"/>
  <c r="N87" i="2" s="1"/>
  <c r="H87" i="2"/>
  <c r="F87" i="2"/>
  <c r="E87" i="2"/>
  <c r="D87" i="2"/>
  <c r="C87" i="2"/>
  <c r="B87" i="2"/>
  <c r="G87" i="2" s="1"/>
  <c r="X86" i="2"/>
  <c r="W86" i="2"/>
  <c r="V86" i="2"/>
  <c r="U86" i="2"/>
  <c r="R86" i="2"/>
  <c r="Q86" i="2"/>
  <c r="P86" i="2"/>
  <c r="O86" i="2"/>
  <c r="L86" i="2"/>
  <c r="K86" i="2"/>
  <c r="J86" i="2"/>
  <c r="I86" i="2"/>
  <c r="H86" i="2"/>
  <c r="F86" i="2"/>
  <c r="E86" i="2"/>
  <c r="D86" i="2"/>
  <c r="C86" i="2"/>
  <c r="B86" i="2"/>
  <c r="X85" i="2"/>
  <c r="W85" i="2"/>
  <c r="V85" i="2"/>
  <c r="U85" i="2"/>
  <c r="Y85" i="2" s="1"/>
  <c r="R85" i="2"/>
  <c r="Q85" i="2"/>
  <c r="P85" i="2"/>
  <c r="O85" i="2"/>
  <c r="L85" i="2"/>
  <c r="K85" i="2"/>
  <c r="J85" i="2"/>
  <c r="I85" i="2"/>
  <c r="H85" i="2"/>
  <c r="F85" i="2"/>
  <c r="E85" i="2"/>
  <c r="D85" i="2"/>
  <c r="C85" i="2"/>
  <c r="B85" i="2"/>
  <c r="X84" i="2"/>
  <c r="W84" i="2"/>
  <c r="V84" i="2"/>
  <c r="U84" i="2"/>
  <c r="R84" i="2"/>
  <c r="Q84" i="2"/>
  <c r="P84" i="2"/>
  <c r="O84" i="2"/>
  <c r="M84" i="2"/>
  <c r="L84" i="2"/>
  <c r="K84" i="2"/>
  <c r="J84" i="2"/>
  <c r="I84" i="2"/>
  <c r="H84" i="2"/>
  <c r="F84" i="2"/>
  <c r="E84" i="2"/>
  <c r="D84" i="2"/>
  <c r="C84" i="2"/>
  <c r="B84" i="2"/>
  <c r="X83" i="2"/>
  <c r="W83" i="2"/>
  <c r="V83" i="2"/>
  <c r="U83" i="2"/>
  <c r="R83" i="2"/>
  <c r="Q83" i="2"/>
  <c r="P83" i="2"/>
  <c r="O83" i="2"/>
  <c r="M83" i="2"/>
  <c r="L83" i="2"/>
  <c r="K83" i="2"/>
  <c r="J83" i="2"/>
  <c r="I83" i="2"/>
  <c r="H83" i="2"/>
  <c r="F83" i="2"/>
  <c r="E83" i="2"/>
  <c r="D83" i="2"/>
  <c r="C83" i="2"/>
  <c r="B83" i="2"/>
  <c r="X82" i="2"/>
  <c r="W82" i="2"/>
  <c r="V82" i="2"/>
  <c r="U82" i="2"/>
  <c r="R82" i="2"/>
  <c r="Q82" i="2"/>
  <c r="P82" i="2"/>
  <c r="O82" i="2"/>
  <c r="M82" i="2"/>
  <c r="L82" i="2"/>
  <c r="K82" i="2"/>
  <c r="J82" i="2"/>
  <c r="I82" i="2"/>
  <c r="H82" i="2"/>
  <c r="F82" i="2"/>
  <c r="E82" i="2"/>
  <c r="D82" i="2"/>
  <c r="C82" i="2"/>
  <c r="B82" i="2"/>
  <c r="X81" i="2"/>
  <c r="W81" i="2"/>
  <c r="V81" i="2"/>
  <c r="U81" i="2"/>
  <c r="R81" i="2"/>
  <c r="Q81" i="2"/>
  <c r="P81" i="2"/>
  <c r="O81" i="2"/>
  <c r="M81" i="2"/>
  <c r="L81" i="2"/>
  <c r="K81" i="2"/>
  <c r="J81" i="2"/>
  <c r="I81" i="2"/>
  <c r="H81" i="2"/>
  <c r="F81" i="2"/>
  <c r="E81" i="2"/>
  <c r="D81" i="2"/>
  <c r="C81" i="2"/>
  <c r="B81" i="2"/>
  <c r="X80" i="2"/>
  <c r="W80" i="2"/>
  <c r="V80" i="2"/>
  <c r="U80" i="2"/>
  <c r="R80" i="2"/>
  <c r="Q80" i="2"/>
  <c r="P80" i="2"/>
  <c r="O80" i="2"/>
  <c r="M80" i="2"/>
  <c r="L80" i="2"/>
  <c r="K80" i="2"/>
  <c r="J80" i="2"/>
  <c r="I80" i="2"/>
  <c r="H80" i="2"/>
  <c r="F80" i="2"/>
  <c r="E80" i="2"/>
  <c r="D80" i="2"/>
  <c r="C80" i="2"/>
  <c r="B80" i="2"/>
  <c r="X79" i="2"/>
  <c r="W79" i="2"/>
  <c r="V79" i="2"/>
  <c r="U79" i="2"/>
  <c r="R79" i="2"/>
  <c r="Q79" i="2"/>
  <c r="P79" i="2"/>
  <c r="O79" i="2"/>
  <c r="M79" i="2"/>
  <c r="L79" i="2"/>
  <c r="K79" i="2"/>
  <c r="J79" i="2"/>
  <c r="I79" i="2"/>
  <c r="H79" i="2"/>
  <c r="F79" i="2"/>
  <c r="E79" i="2"/>
  <c r="D79" i="2"/>
  <c r="C79" i="2"/>
  <c r="B79" i="2"/>
  <c r="X78" i="2"/>
  <c r="W78" i="2"/>
  <c r="V78" i="2"/>
  <c r="U78" i="2"/>
  <c r="R78" i="2"/>
  <c r="Q78" i="2"/>
  <c r="P78" i="2"/>
  <c r="O78" i="2"/>
  <c r="M78" i="2"/>
  <c r="L78" i="2"/>
  <c r="K78" i="2"/>
  <c r="J78" i="2"/>
  <c r="I78" i="2"/>
  <c r="H78" i="2"/>
  <c r="F78" i="2"/>
  <c r="E78" i="2"/>
  <c r="D78" i="2"/>
  <c r="C78" i="2"/>
  <c r="B78" i="2"/>
  <c r="X77" i="2"/>
  <c r="W77" i="2"/>
  <c r="V77" i="2"/>
  <c r="U77" i="2"/>
  <c r="R77" i="2"/>
  <c r="Q77" i="2"/>
  <c r="P77" i="2"/>
  <c r="O77" i="2"/>
  <c r="M77" i="2"/>
  <c r="L77" i="2"/>
  <c r="K77" i="2"/>
  <c r="J77" i="2"/>
  <c r="I77" i="2"/>
  <c r="H77" i="2"/>
  <c r="F77" i="2"/>
  <c r="E77" i="2"/>
  <c r="D77" i="2"/>
  <c r="C77" i="2"/>
  <c r="B77" i="2"/>
  <c r="X76" i="2"/>
  <c r="W76" i="2"/>
  <c r="V76" i="2"/>
  <c r="U76" i="2"/>
  <c r="Y76" i="2" s="1"/>
  <c r="R76" i="2"/>
  <c r="Q76" i="2"/>
  <c r="P76" i="2"/>
  <c r="O76" i="2"/>
  <c r="M76" i="2"/>
  <c r="L76" i="2"/>
  <c r="K76" i="2"/>
  <c r="J76" i="2"/>
  <c r="I76" i="2"/>
  <c r="H76" i="2"/>
  <c r="F76" i="2"/>
  <c r="E76" i="2"/>
  <c r="D76" i="2"/>
  <c r="C76" i="2"/>
  <c r="B76" i="2"/>
  <c r="X75" i="2"/>
  <c r="W75" i="2"/>
  <c r="V75" i="2"/>
  <c r="U75" i="2"/>
  <c r="R75" i="2"/>
  <c r="Q75" i="2"/>
  <c r="P75" i="2"/>
  <c r="O75" i="2"/>
  <c r="M75" i="2"/>
  <c r="L75" i="2"/>
  <c r="K75" i="2"/>
  <c r="J75" i="2"/>
  <c r="I75" i="2"/>
  <c r="H75" i="2"/>
  <c r="F75" i="2"/>
  <c r="E75" i="2"/>
  <c r="D75" i="2"/>
  <c r="C75" i="2"/>
  <c r="B75" i="2"/>
  <c r="X74" i="2"/>
  <c r="W74" i="2"/>
  <c r="V74" i="2"/>
  <c r="U74" i="2"/>
  <c r="R74" i="2"/>
  <c r="Q74" i="2"/>
  <c r="P74" i="2"/>
  <c r="O74" i="2"/>
  <c r="M74" i="2"/>
  <c r="L74" i="2"/>
  <c r="K74" i="2"/>
  <c r="J74" i="2"/>
  <c r="I74" i="2"/>
  <c r="H74" i="2"/>
  <c r="F74" i="2"/>
  <c r="E74" i="2"/>
  <c r="D74" i="2"/>
  <c r="C74" i="2"/>
  <c r="B74" i="2"/>
  <c r="X73" i="2"/>
  <c r="W73" i="2"/>
  <c r="V73" i="2"/>
  <c r="U73" i="2"/>
  <c r="R73" i="2"/>
  <c r="Q73" i="2"/>
  <c r="P73" i="2"/>
  <c r="O73" i="2"/>
  <c r="M73" i="2"/>
  <c r="L73" i="2"/>
  <c r="K73" i="2"/>
  <c r="J73" i="2"/>
  <c r="I73" i="2"/>
  <c r="N73" i="2" s="1"/>
  <c r="H73" i="2"/>
  <c r="F73" i="2"/>
  <c r="E73" i="2"/>
  <c r="D73" i="2"/>
  <c r="C73" i="2"/>
  <c r="B73" i="2"/>
  <c r="X72" i="2"/>
  <c r="W72" i="2"/>
  <c r="V72" i="2"/>
  <c r="U72" i="2"/>
  <c r="R72" i="2"/>
  <c r="Q72" i="2"/>
  <c r="P72" i="2"/>
  <c r="O72" i="2"/>
  <c r="M72" i="2"/>
  <c r="L72" i="2"/>
  <c r="K72" i="2"/>
  <c r="J72" i="2"/>
  <c r="I72" i="2"/>
  <c r="H72" i="2"/>
  <c r="F72" i="2"/>
  <c r="E72" i="2"/>
  <c r="D72" i="2"/>
  <c r="C72" i="2"/>
  <c r="B72" i="2"/>
  <c r="X71" i="2"/>
  <c r="W71" i="2"/>
  <c r="V71" i="2"/>
  <c r="U71" i="2"/>
  <c r="R71" i="2"/>
  <c r="Q71" i="2"/>
  <c r="P71" i="2"/>
  <c r="O71" i="2"/>
  <c r="M71" i="2"/>
  <c r="L71" i="2"/>
  <c r="K71" i="2"/>
  <c r="J71" i="2"/>
  <c r="I71" i="2"/>
  <c r="H71" i="2"/>
  <c r="F71" i="2"/>
  <c r="E71" i="2"/>
  <c r="D71" i="2"/>
  <c r="C71" i="2"/>
  <c r="B71" i="2"/>
  <c r="G71" i="2" s="1"/>
  <c r="X70" i="2"/>
  <c r="W70" i="2"/>
  <c r="V70" i="2"/>
  <c r="U70" i="2"/>
  <c r="R70" i="2"/>
  <c r="Q70" i="2"/>
  <c r="P70" i="2"/>
  <c r="O70" i="2"/>
  <c r="M70" i="2"/>
  <c r="L70" i="2"/>
  <c r="K70" i="2"/>
  <c r="J70" i="2"/>
  <c r="I70" i="2"/>
  <c r="H70" i="2"/>
  <c r="F70" i="2"/>
  <c r="E70" i="2"/>
  <c r="D70" i="2"/>
  <c r="C70" i="2"/>
  <c r="B70" i="2"/>
  <c r="X69" i="2"/>
  <c r="W69" i="2"/>
  <c r="V69" i="2"/>
  <c r="U69" i="2"/>
  <c r="R69" i="2"/>
  <c r="Q69" i="2"/>
  <c r="P69" i="2"/>
  <c r="O69" i="2"/>
  <c r="M69" i="2"/>
  <c r="L69" i="2"/>
  <c r="K69" i="2"/>
  <c r="J69" i="2"/>
  <c r="I69" i="2"/>
  <c r="H69" i="2"/>
  <c r="F69" i="2"/>
  <c r="E69" i="2"/>
  <c r="D69" i="2"/>
  <c r="C69" i="2"/>
  <c r="B69" i="2"/>
  <c r="X68" i="2"/>
  <c r="W68" i="2"/>
  <c r="V68" i="2"/>
  <c r="U68" i="2"/>
  <c r="R68" i="2"/>
  <c r="Q68" i="2"/>
  <c r="P68" i="2"/>
  <c r="O68" i="2"/>
  <c r="M68" i="2"/>
  <c r="L68" i="2"/>
  <c r="K68" i="2"/>
  <c r="J68" i="2"/>
  <c r="I68" i="2"/>
  <c r="H68" i="2"/>
  <c r="F68" i="2"/>
  <c r="E68" i="2"/>
  <c r="D68" i="2"/>
  <c r="C68" i="2"/>
  <c r="B68" i="2"/>
  <c r="X67" i="2"/>
  <c r="W67" i="2"/>
  <c r="V67" i="2"/>
  <c r="U67" i="2"/>
  <c r="R67" i="2"/>
  <c r="Q67" i="2"/>
  <c r="P67" i="2"/>
  <c r="O67" i="2"/>
  <c r="M67" i="2"/>
  <c r="L67" i="2"/>
  <c r="K67" i="2"/>
  <c r="J67" i="2"/>
  <c r="I67" i="2"/>
  <c r="H67" i="2"/>
  <c r="F67" i="2"/>
  <c r="E67" i="2"/>
  <c r="D67" i="2"/>
  <c r="C67" i="2"/>
  <c r="B67" i="2"/>
  <c r="X66" i="2"/>
  <c r="W66" i="2"/>
  <c r="V66" i="2"/>
  <c r="U66" i="2"/>
  <c r="R66" i="2"/>
  <c r="Q66" i="2"/>
  <c r="P66" i="2"/>
  <c r="O66" i="2"/>
  <c r="M66" i="2"/>
  <c r="L66" i="2"/>
  <c r="K66" i="2"/>
  <c r="J66" i="2"/>
  <c r="I66" i="2"/>
  <c r="H66" i="2"/>
  <c r="F66" i="2"/>
  <c r="E66" i="2"/>
  <c r="D66" i="2"/>
  <c r="C66" i="2"/>
  <c r="B66" i="2"/>
  <c r="X65" i="2"/>
  <c r="W65" i="2"/>
  <c r="V65" i="2"/>
  <c r="U65" i="2"/>
  <c r="R65" i="2"/>
  <c r="Q65" i="2"/>
  <c r="P65" i="2"/>
  <c r="O65" i="2"/>
  <c r="M65" i="2"/>
  <c r="L65" i="2"/>
  <c r="K65" i="2"/>
  <c r="J65" i="2"/>
  <c r="I65" i="2"/>
  <c r="H65" i="2"/>
  <c r="F65" i="2"/>
  <c r="E65" i="2"/>
  <c r="D65" i="2"/>
  <c r="C65" i="2"/>
  <c r="B65" i="2"/>
  <c r="X64" i="2"/>
  <c r="W64" i="2"/>
  <c r="V64" i="2"/>
  <c r="U64" i="2"/>
  <c r="R64" i="2"/>
  <c r="Q64" i="2"/>
  <c r="P64" i="2"/>
  <c r="O64" i="2"/>
  <c r="M64" i="2"/>
  <c r="L64" i="2"/>
  <c r="K64" i="2"/>
  <c r="J64" i="2"/>
  <c r="I64" i="2"/>
  <c r="H64" i="2"/>
  <c r="F64" i="2"/>
  <c r="E64" i="2"/>
  <c r="D64" i="2"/>
  <c r="C64" i="2"/>
  <c r="B64" i="2"/>
  <c r="X63" i="2"/>
  <c r="W63" i="2"/>
  <c r="V63" i="2"/>
  <c r="U63" i="2"/>
  <c r="R63" i="2"/>
  <c r="Q63" i="2"/>
  <c r="P63" i="2"/>
  <c r="O63" i="2"/>
  <c r="M63" i="2"/>
  <c r="L63" i="2"/>
  <c r="K63" i="2"/>
  <c r="J63" i="2"/>
  <c r="I63" i="2"/>
  <c r="H63" i="2"/>
  <c r="F63" i="2"/>
  <c r="E63" i="2"/>
  <c r="D63" i="2"/>
  <c r="C63" i="2"/>
  <c r="B63" i="2"/>
  <c r="X62" i="2"/>
  <c r="W62" i="2"/>
  <c r="V62" i="2"/>
  <c r="U62" i="2"/>
  <c r="R62" i="2"/>
  <c r="Q62" i="2"/>
  <c r="P62" i="2"/>
  <c r="O62" i="2"/>
  <c r="M62" i="2"/>
  <c r="L62" i="2"/>
  <c r="K62" i="2"/>
  <c r="J62" i="2"/>
  <c r="I62" i="2"/>
  <c r="H62" i="2"/>
  <c r="F62" i="2"/>
  <c r="E62" i="2"/>
  <c r="D62" i="2"/>
  <c r="C62" i="2"/>
  <c r="B62" i="2"/>
  <c r="X61" i="2"/>
  <c r="W61" i="2"/>
  <c r="V61" i="2"/>
  <c r="U61" i="2"/>
  <c r="R61" i="2"/>
  <c r="Q61" i="2"/>
  <c r="P61" i="2"/>
  <c r="O61" i="2"/>
  <c r="M61" i="2"/>
  <c r="L61" i="2"/>
  <c r="K61" i="2"/>
  <c r="J61" i="2"/>
  <c r="I61" i="2"/>
  <c r="H61" i="2"/>
  <c r="F61" i="2"/>
  <c r="E61" i="2"/>
  <c r="D61" i="2"/>
  <c r="C61" i="2"/>
  <c r="B61" i="2"/>
  <c r="X60" i="2"/>
  <c r="W60" i="2"/>
  <c r="V60" i="2"/>
  <c r="U60" i="2"/>
  <c r="R60" i="2"/>
  <c r="Q60" i="2"/>
  <c r="P60" i="2"/>
  <c r="O60" i="2"/>
  <c r="M60" i="2"/>
  <c r="L60" i="2"/>
  <c r="K60" i="2"/>
  <c r="J60" i="2"/>
  <c r="I60" i="2"/>
  <c r="H60" i="2"/>
  <c r="F60" i="2"/>
  <c r="E60" i="2"/>
  <c r="D60" i="2"/>
  <c r="C60" i="2"/>
  <c r="B60" i="2"/>
  <c r="X59" i="2"/>
  <c r="W59" i="2"/>
  <c r="V59" i="2"/>
  <c r="U59" i="2"/>
  <c r="R59" i="2"/>
  <c r="Q59" i="2"/>
  <c r="P59" i="2"/>
  <c r="O59" i="2"/>
  <c r="M59" i="2"/>
  <c r="L59" i="2"/>
  <c r="K59" i="2"/>
  <c r="J59" i="2"/>
  <c r="I59" i="2"/>
  <c r="H59" i="2"/>
  <c r="F59" i="2"/>
  <c r="E59" i="2"/>
  <c r="D59" i="2"/>
  <c r="C59" i="2"/>
  <c r="B59" i="2"/>
  <c r="X58" i="2"/>
  <c r="W58" i="2"/>
  <c r="Y58" i="2" s="1"/>
  <c r="V58" i="2"/>
  <c r="U58" i="2"/>
  <c r="R58" i="2"/>
  <c r="Q58" i="2"/>
  <c r="P58" i="2"/>
  <c r="O58" i="2"/>
  <c r="S58" i="2" s="1"/>
  <c r="M58" i="2"/>
  <c r="L58" i="2"/>
  <c r="K58" i="2"/>
  <c r="J58" i="2"/>
  <c r="I58" i="2"/>
  <c r="H58" i="2"/>
  <c r="F58" i="2"/>
  <c r="E58" i="2"/>
  <c r="D58" i="2"/>
  <c r="C58" i="2"/>
  <c r="B58" i="2"/>
  <c r="X57" i="2"/>
  <c r="W57" i="2"/>
  <c r="V57" i="2"/>
  <c r="U57" i="2"/>
  <c r="Y57" i="2" s="1"/>
  <c r="R57" i="2"/>
  <c r="Q57" i="2"/>
  <c r="P57" i="2"/>
  <c r="O57" i="2"/>
  <c r="M57" i="2"/>
  <c r="L57" i="2"/>
  <c r="K57" i="2"/>
  <c r="J57" i="2"/>
  <c r="I57" i="2"/>
  <c r="H57" i="2"/>
  <c r="F57" i="2"/>
  <c r="E57" i="2"/>
  <c r="D57" i="2"/>
  <c r="C57" i="2"/>
  <c r="B57" i="2"/>
  <c r="X56" i="2"/>
  <c r="W56" i="2"/>
  <c r="V56" i="2"/>
  <c r="U56" i="2"/>
  <c r="R56" i="2"/>
  <c r="Q56" i="2"/>
  <c r="P56" i="2"/>
  <c r="O56" i="2"/>
  <c r="M56" i="2"/>
  <c r="L56" i="2"/>
  <c r="K56" i="2"/>
  <c r="J56" i="2"/>
  <c r="I56" i="2"/>
  <c r="H56" i="2"/>
  <c r="F56" i="2"/>
  <c r="E56" i="2"/>
  <c r="D56" i="2"/>
  <c r="C56" i="2"/>
  <c r="B56" i="2"/>
  <c r="X55" i="2"/>
  <c r="W55" i="2"/>
  <c r="V55" i="2"/>
  <c r="U55" i="2"/>
  <c r="R55" i="2"/>
  <c r="Q55" i="2"/>
  <c r="P55" i="2"/>
  <c r="O55" i="2"/>
  <c r="M55" i="2"/>
  <c r="L55" i="2"/>
  <c r="K55" i="2"/>
  <c r="J55" i="2"/>
  <c r="I55" i="2"/>
  <c r="H55" i="2"/>
  <c r="F55" i="2"/>
  <c r="E55" i="2"/>
  <c r="D55" i="2"/>
  <c r="C55" i="2"/>
  <c r="B55" i="2"/>
  <c r="X54" i="2"/>
  <c r="W54" i="2"/>
  <c r="V54" i="2"/>
  <c r="U54" i="2"/>
  <c r="R54" i="2"/>
  <c r="Q54" i="2"/>
  <c r="P54" i="2"/>
  <c r="O54" i="2"/>
  <c r="M54" i="2"/>
  <c r="L54" i="2"/>
  <c r="K54" i="2"/>
  <c r="J54" i="2"/>
  <c r="I54" i="2"/>
  <c r="H54" i="2"/>
  <c r="F54" i="2"/>
  <c r="E54" i="2"/>
  <c r="D54" i="2"/>
  <c r="C54" i="2"/>
  <c r="B54" i="2"/>
  <c r="X53" i="2"/>
  <c r="W53" i="2"/>
  <c r="V53" i="2"/>
  <c r="U53" i="2"/>
  <c r="R53" i="2"/>
  <c r="Q53" i="2"/>
  <c r="P53" i="2"/>
  <c r="O53" i="2"/>
  <c r="M53" i="2"/>
  <c r="L53" i="2"/>
  <c r="K53" i="2"/>
  <c r="J53" i="2"/>
  <c r="I53" i="2"/>
  <c r="H53" i="2"/>
  <c r="F53" i="2"/>
  <c r="E53" i="2"/>
  <c r="D53" i="2"/>
  <c r="C53" i="2"/>
  <c r="B53" i="2"/>
  <c r="X52" i="2"/>
  <c r="W52" i="2"/>
  <c r="V52" i="2"/>
  <c r="U52" i="2"/>
  <c r="R52" i="2"/>
  <c r="Q52" i="2"/>
  <c r="P52" i="2"/>
  <c r="O52" i="2"/>
  <c r="M52" i="2"/>
  <c r="L52" i="2"/>
  <c r="K52" i="2"/>
  <c r="J52" i="2"/>
  <c r="I52" i="2"/>
  <c r="H52" i="2"/>
  <c r="F52" i="2"/>
  <c r="E52" i="2"/>
  <c r="D52" i="2"/>
  <c r="C52" i="2"/>
  <c r="B52" i="2"/>
  <c r="X51" i="2"/>
  <c r="W51" i="2"/>
  <c r="V51" i="2"/>
  <c r="U51" i="2"/>
  <c r="R51" i="2"/>
  <c r="Q51" i="2"/>
  <c r="P51" i="2"/>
  <c r="O51" i="2"/>
  <c r="M51" i="2"/>
  <c r="L51" i="2"/>
  <c r="K51" i="2"/>
  <c r="J51" i="2"/>
  <c r="I51" i="2"/>
  <c r="H51" i="2"/>
  <c r="F51" i="2"/>
  <c r="E51" i="2"/>
  <c r="D51" i="2"/>
  <c r="C51" i="2"/>
  <c r="B51" i="2"/>
  <c r="X50" i="2"/>
  <c r="W50" i="2"/>
  <c r="V50" i="2"/>
  <c r="U50" i="2"/>
  <c r="R50" i="2"/>
  <c r="Q50" i="2"/>
  <c r="P50" i="2"/>
  <c r="O50" i="2"/>
  <c r="M50" i="2"/>
  <c r="L50" i="2"/>
  <c r="K50" i="2"/>
  <c r="J50" i="2"/>
  <c r="I50" i="2"/>
  <c r="H50" i="2"/>
  <c r="F50" i="2"/>
  <c r="E50" i="2"/>
  <c r="D50" i="2"/>
  <c r="C50" i="2"/>
  <c r="B50" i="2"/>
  <c r="X49" i="2"/>
  <c r="W49" i="2"/>
  <c r="V49" i="2"/>
  <c r="U49" i="2"/>
  <c r="R49" i="2"/>
  <c r="Q49" i="2"/>
  <c r="P49" i="2"/>
  <c r="O49" i="2"/>
  <c r="M49" i="2"/>
  <c r="L49" i="2"/>
  <c r="K49" i="2"/>
  <c r="J49" i="2"/>
  <c r="I49" i="2"/>
  <c r="H49" i="2"/>
  <c r="F49" i="2"/>
  <c r="E49" i="2"/>
  <c r="D49" i="2"/>
  <c r="C49" i="2"/>
  <c r="B49" i="2"/>
  <c r="X48" i="2"/>
  <c r="W48" i="2"/>
  <c r="V48" i="2"/>
  <c r="U48" i="2"/>
  <c r="R48" i="2"/>
  <c r="Q48" i="2"/>
  <c r="P48" i="2"/>
  <c r="O48" i="2"/>
  <c r="M48" i="2"/>
  <c r="L48" i="2"/>
  <c r="K48" i="2"/>
  <c r="J48" i="2"/>
  <c r="I48" i="2"/>
  <c r="H48" i="2"/>
  <c r="F48" i="2"/>
  <c r="E48" i="2"/>
  <c r="D48" i="2"/>
  <c r="C48" i="2"/>
  <c r="B48" i="2"/>
  <c r="X47" i="2"/>
  <c r="W47" i="2"/>
  <c r="V47" i="2"/>
  <c r="U47" i="2"/>
  <c r="R47" i="2"/>
  <c r="Q47" i="2"/>
  <c r="P47" i="2"/>
  <c r="O47" i="2"/>
  <c r="S47" i="2" s="1"/>
  <c r="M47" i="2"/>
  <c r="L47" i="2"/>
  <c r="K47" i="2"/>
  <c r="J47" i="2"/>
  <c r="I47" i="2"/>
  <c r="H47" i="2"/>
  <c r="F47" i="2"/>
  <c r="E47" i="2"/>
  <c r="D47" i="2"/>
  <c r="C47" i="2"/>
  <c r="B47" i="2"/>
  <c r="X46" i="2"/>
  <c r="W46" i="2"/>
  <c r="V46" i="2"/>
  <c r="U46" i="2"/>
  <c r="R46" i="2"/>
  <c r="Q46" i="2"/>
  <c r="P46" i="2"/>
  <c r="O46" i="2"/>
  <c r="M46" i="2"/>
  <c r="L46" i="2"/>
  <c r="K46" i="2"/>
  <c r="J46" i="2"/>
  <c r="I46" i="2"/>
  <c r="H46" i="2"/>
  <c r="F46" i="2"/>
  <c r="E46" i="2"/>
  <c r="D46" i="2"/>
  <c r="C46" i="2"/>
  <c r="B46" i="2"/>
  <c r="X45" i="2"/>
  <c r="W45" i="2"/>
  <c r="V45" i="2"/>
  <c r="U45" i="2"/>
  <c r="R45" i="2"/>
  <c r="Q45" i="2"/>
  <c r="P45" i="2"/>
  <c r="O45" i="2"/>
  <c r="M45" i="2"/>
  <c r="L45" i="2"/>
  <c r="K45" i="2"/>
  <c r="J45" i="2"/>
  <c r="I45" i="2"/>
  <c r="H45" i="2"/>
  <c r="F45" i="2"/>
  <c r="E45" i="2"/>
  <c r="D45" i="2"/>
  <c r="C45" i="2"/>
  <c r="B45" i="2"/>
  <c r="X44" i="2"/>
  <c r="W44" i="2"/>
  <c r="V44" i="2"/>
  <c r="U44" i="2"/>
  <c r="R44" i="2"/>
  <c r="Q44" i="2"/>
  <c r="P44" i="2"/>
  <c r="O44" i="2"/>
  <c r="M44" i="2"/>
  <c r="L44" i="2"/>
  <c r="K44" i="2"/>
  <c r="J44" i="2"/>
  <c r="I44" i="2"/>
  <c r="H44" i="2"/>
  <c r="F44" i="2"/>
  <c r="E44" i="2"/>
  <c r="D44" i="2"/>
  <c r="C44" i="2"/>
  <c r="B44" i="2"/>
  <c r="X43" i="2"/>
  <c r="W43" i="2"/>
  <c r="V43" i="2"/>
  <c r="U43" i="2"/>
  <c r="R43" i="2"/>
  <c r="Q43" i="2"/>
  <c r="P43" i="2"/>
  <c r="O43" i="2"/>
  <c r="M43" i="2"/>
  <c r="L43" i="2"/>
  <c r="K43" i="2"/>
  <c r="J43" i="2"/>
  <c r="I43" i="2"/>
  <c r="H43" i="2"/>
  <c r="F43" i="2"/>
  <c r="E43" i="2"/>
  <c r="D43" i="2"/>
  <c r="C43" i="2"/>
  <c r="B43" i="2"/>
  <c r="X42" i="2"/>
  <c r="W42" i="2"/>
  <c r="V42" i="2"/>
  <c r="U42" i="2"/>
  <c r="Y42" i="2" s="1"/>
  <c r="R42" i="2"/>
  <c r="Q42" i="2"/>
  <c r="P42" i="2"/>
  <c r="O42" i="2"/>
  <c r="M42" i="2"/>
  <c r="L42" i="2"/>
  <c r="K42" i="2"/>
  <c r="J42" i="2"/>
  <c r="I42" i="2"/>
  <c r="H42" i="2"/>
  <c r="F42" i="2"/>
  <c r="E42" i="2"/>
  <c r="D42" i="2"/>
  <c r="C42" i="2"/>
  <c r="B42" i="2"/>
  <c r="X41" i="2"/>
  <c r="W41" i="2"/>
  <c r="V41" i="2"/>
  <c r="U41" i="2"/>
  <c r="Y41" i="2" s="1"/>
  <c r="R41" i="2"/>
  <c r="Q41" i="2"/>
  <c r="P41" i="2"/>
  <c r="O41" i="2"/>
  <c r="S41" i="2" s="1"/>
  <c r="M41" i="2"/>
  <c r="L41" i="2"/>
  <c r="K41" i="2"/>
  <c r="J41" i="2"/>
  <c r="I41" i="2"/>
  <c r="H41" i="2"/>
  <c r="F41" i="2"/>
  <c r="E41" i="2"/>
  <c r="D41" i="2"/>
  <c r="C41" i="2"/>
  <c r="B41" i="2"/>
  <c r="X40" i="2"/>
  <c r="W40" i="2"/>
  <c r="V40" i="2"/>
  <c r="U40" i="2"/>
  <c r="R40" i="2"/>
  <c r="Q40" i="2"/>
  <c r="P40" i="2"/>
  <c r="O40" i="2"/>
  <c r="M40" i="2"/>
  <c r="L40" i="2"/>
  <c r="K40" i="2"/>
  <c r="J40" i="2"/>
  <c r="I40" i="2"/>
  <c r="H40" i="2"/>
  <c r="F40" i="2"/>
  <c r="E40" i="2"/>
  <c r="D40" i="2"/>
  <c r="C40" i="2"/>
  <c r="B40" i="2"/>
  <c r="X39" i="2"/>
  <c r="W39" i="2"/>
  <c r="V39" i="2"/>
  <c r="U39" i="2"/>
  <c r="R39" i="2"/>
  <c r="Q39" i="2"/>
  <c r="P39" i="2"/>
  <c r="O39" i="2"/>
  <c r="M39" i="2"/>
  <c r="L39" i="2"/>
  <c r="K39" i="2"/>
  <c r="J39" i="2"/>
  <c r="I39" i="2"/>
  <c r="N39" i="2" s="1"/>
  <c r="H39" i="2"/>
  <c r="F39" i="2"/>
  <c r="E39" i="2"/>
  <c r="D39" i="2"/>
  <c r="C39" i="2"/>
  <c r="B39" i="2"/>
  <c r="X38" i="2"/>
  <c r="W38" i="2"/>
  <c r="V38" i="2"/>
  <c r="U38" i="2"/>
  <c r="R38" i="2"/>
  <c r="Q38" i="2"/>
  <c r="P38" i="2"/>
  <c r="O38" i="2"/>
  <c r="M38" i="2"/>
  <c r="L38" i="2"/>
  <c r="K38" i="2"/>
  <c r="J38" i="2"/>
  <c r="I38" i="2"/>
  <c r="N38" i="2" s="1"/>
  <c r="H38" i="2"/>
  <c r="F38" i="2"/>
  <c r="E38" i="2"/>
  <c r="D38" i="2"/>
  <c r="C38" i="2"/>
  <c r="B38" i="2"/>
  <c r="X37" i="2"/>
  <c r="W37" i="2"/>
  <c r="V37" i="2"/>
  <c r="U37" i="2"/>
  <c r="R37" i="2"/>
  <c r="Q37" i="2"/>
  <c r="P37" i="2"/>
  <c r="O37" i="2"/>
  <c r="M37" i="2"/>
  <c r="L37" i="2"/>
  <c r="K37" i="2"/>
  <c r="J37" i="2"/>
  <c r="I37" i="2"/>
  <c r="H37" i="2"/>
  <c r="F37" i="2"/>
  <c r="E37" i="2"/>
  <c r="D37" i="2"/>
  <c r="C37" i="2"/>
  <c r="B37" i="2"/>
  <c r="G37" i="2" s="1"/>
  <c r="X36" i="2"/>
  <c r="W36" i="2"/>
  <c r="V36" i="2"/>
  <c r="U36" i="2"/>
  <c r="R36" i="2"/>
  <c r="Q36" i="2"/>
  <c r="P36" i="2"/>
  <c r="O36" i="2"/>
  <c r="M36" i="2"/>
  <c r="L36" i="2"/>
  <c r="K36" i="2"/>
  <c r="J36" i="2"/>
  <c r="I36" i="2"/>
  <c r="N36" i="2" s="1"/>
  <c r="H36" i="2"/>
  <c r="F36" i="2"/>
  <c r="E36" i="2"/>
  <c r="D36" i="2"/>
  <c r="C36" i="2"/>
  <c r="B36" i="2"/>
  <c r="X35" i="2"/>
  <c r="W35" i="2"/>
  <c r="V35" i="2"/>
  <c r="U35" i="2"/>
  <c r="Y35" i="2" s="1"/>
  <c r="R35" i="2"/>
  <c r="Q35" i="2"/>
  <c r="P35" i="2"/>
  <c r="O35" i="2"/>
  <c r="M35" i="2"/>
  <c r="L35" i="2"/>
  <c r="K35" i="2"/>
  <c r="J35" i="2"/>
  <c r="I35" i="2"/>
  <c r="H35" i="2"/>
  <c r="F35" i="2"/>
  <c r="E35" i="2"/>
  <c r="D35" i="2"/>
  <c r="C35" i="2"/>
  <c r="B35" i="2"/>
  <c r="X34" i="2"/>
  <c r="W34" i="2"/>
  <c r="V34" i="2"/>
  <c r="U34" i="2"/>
  <c r="R34" i="2"/>
  <c r="Q34" i="2"/>
  <c r="P34" i="2"/>
  <c r="O34" i="2"/>
  <c r="M34" i="2"/>
  <c r="L34" i="2"/>
  <c r="K34" i="2"/>
  <c r="J34" i="2"/>
  <c r="I34" i="2"/>
  <c r="H34" i="2"/>
  <c r="F34" i="2"/>
  <c r="E34" i="2"/>
  <c r="D34" i="2"/>
  <c r="C34" i="2"/>
  <c r="B34" i="2"/>
  <c r="G34" i="2" s="1"/>
  <c r="X33" i="2"/>
  <c r="W33" i="2"/>
  <c r="V33" i="2"/>
  <c r="U33" i="2"/>
  <c r="R33" i="2"/>
  <c r="Q33" i="2"/>
  <c r="P33" i="2"/>
  <c r="O33" i="2"/>
  <c r="M33" i="2"/>
  <c r="L33" i="2"/>
  <c r="K33" i="2"/>
  <c r="J33" i="2"/>
  <c r="I33" i="2"/>
  <c r="H33" i="2"/>
  <c r="F33" i="2"/>
  <c r="E33" i="2"/>
  <c r="D33" i="2"/>
  <c r="C33" i="2"/>
  <c r="B33" i="2"/>
  <c r="X32" i="2"/>
  <c r="W32" i="2"/>
  <c r="V32" i="2"/>
  <c r="U32" i="2"/>
  <c r="R32" i="2"/>
  <c r="Q32" i="2"/>
  <c r="P32" i="2"/>
  <c r="O32" i="2"/>
  <c r="M32" i="2"/>
  <c r="L32" i="2"/>
  <c r="K32" i="2"/>
  <c r="J32" i="2"/>
  <c r="I32" i="2"/>
  <c r="N32" i="2" s="1"/>
  <c r="H32" i="2"/>
  <c r="F32" i="2"/>
  <c r="E32" i="2"/>
  <c r="D32" i="2"/>
  <c r="C32" i="2"/>
  <c r="B32" i="2"/>
  <c r="X31" i="2"/>
  <c r="W31" i="2"/>
  <c r="V31" i="2"/>
  <c r="U31" i="2"/>
  <c r="R31" i="2"/>
  <c r="Q31" i="2"/>
  <c r="P31" i="2"/>
  <c r="O31" i="2"/>
  <c r="M31" i="2"/>
  <c r="L31" i="2"/>
  <c r="K31" i="2"/>
  <c r="J31" i="2"/>
  <c r="I31" i="2"/>
  <c r="H31" i="2"/>
  <c r="F31" i="2"/>
  <c r="E31" i="2"/>
  <c r="D31" i="2"/>
  <c r="C31" i="2"/>
  <c r="B31" i="2"/>
  <c r="X30" i="2"/>
  <c r="W30" i="2"/>
  <c r="V30" i="2"/>
  <c r="U30" i="2"/>
  <c r="R30" i="2"/>
  <c r="Q30" i="2"/>
  <c r="P30" i="2"/>
  <c r="O30" i="2"/>
  <c r="M30" i="2"/>
  <c r="L30" i="2"/>
  <c r="K30" i="2"/>
  <c r="J30" i="2"/>
  <c r="I30" i="2"/>
  <c r="H30" i="2"/>
  <c r="F30" i="2"/>
  <c r="E30" i="2"/>
  <c r="D30" i="2"/>
  <c r="C30" i="2"/>
  <c r="B30" i="2"/>
  <c r="X29" i="2"/>
  <c r="W29" i="2"/>
  <c r="V29" i="2"/>
  <c r="U29" i="2"/>
  <c r="R29" i="2"/>
  <c r="Q29" i="2"/>
  <c r="P29" i="2"/>
  <c r="O29" i="2"/>
  <c r="M29" i="2"/>
  <c r="L29" i="2"/>
  <c r="K29" i="2"/>
  <c r="J29" i="2"/>
  <c r="I29" i="2"/>
  <c r="H29" i="2"/>
  <c r="F29" i="2"/>
  <c r="E29" i="2"/>
  <c r="D29" i="2"/>
  <c r="C29" i="2"/>
  <c r="B29" i="2"/>
  <c r="X28" i="2"/>
  <c r="W28" i="2"/>
  <c r="V28" i="2"/>
  <c r="U28" i="2"/>
  <c r="R28" i="2"/>
  <c r="Q28" i="2"/>
  <c r="P28" i="2"/>
  <c r="O28" i="2"/>
  <c r="M28" i="2"/>
  <c r="L28" i="2"/>
  <c r="K28" i="2"/>
  <c r="J28" i="2"/>
  <c r="I28" i="2"/>
  <c r="H28" i="2"/>
  <c r="F28" i="2"/>
  <c r="E28" i="2"/>
  <c r="D28" i="2"/>
  <c r="C28" i="2"/>
  <c r="B28" i="2"/>
  <c r="X27" i="2"/>
  <c r="W27" i="2"/>
  <c r="V27" i="2"/>
  <c r="U27" i="2"/>
  <c r="R27" i="2"/>
  <c r="Q27" i="2"/>
  <c r="P27" i="2"/>
  <c r="O27" i="2"/>
  <c r="M27" i="2"/>
  <c r="L27" i="2"/>
  <c r="K27" i="2"/>
  <c r="J27" i="2"/>
  <c r="I27" i="2"/>
  <c r="H27" i="2"/>
  <c r="F27" i="2"/>
  <c r="E27" i="2"/>
  <c r="D27" i="2"/>
  <c r="C27" i="2"/>
  <c r="B27" i="2"/>
  <c r="X26" i="2"/>
  <c r="W26" i="2"/>
  <c r="V26" i="2"/>
  <c r="U26" i="2"/>
  <c r="R26" i="2"/>
  <c r="Q26" i="2"/>
  <c r="P26" i="2"/>
  <c r="O26" i="2"/>
  <c r="M26" i="2"/>
  <c r="L26" i="2"/>
  <c r="K26" i="2"/>
  <c r="J26" i="2"/>
  <c r="I26" i="2"/>
  <c r="H26" i="2"/>
  <c r="F26" i="2"/>
  <c r="E26" i="2"/>
  <c r="D26" i="2"/>
  <c r="C26" i="2"/>
  <c r="B26" i="2"/>
  <c r="X25" i="2"/>
  <c r="W25" i="2"/>
  <c r="V25" i="2"/>
  <c r="U25" i="2"/>
  <c r="R25" i="2"/>
  <c r="Q25" i="2"/>
  <c r="P25" i="2"/>
  <c r="O25" i="2"/>
  <c r="S25" i="2" s="1"/>
  <c r="M25" i="2"/>
  <c r="L25" i="2"/>
  <c r="K25" i="2"/>
  <c r="J25" i="2"/>
  <c r="I25" i="2"/>
  <c r="H25" i="2"/>
  <c r="F25" i="2"/>
  <c r="E25" i="2"/>
  <c r="D25" i="2"/>
  <c r="C25" i="2"/>
  <c r="B25" i="2"/>
  <c r="X24" i="2"/>
  <c r="W24" i="2"/>
  <c r="V24" i="2"/>
  <c r="U24" i="2"/>
  <c r="R24" i="2"/>
  <c r="Q24" i="2"/>
  <c r="P24" i="2"/>
  <c r="O24" i="2"/>
  <c r="M24" i="2"/>
  <c r="L24" i="2"/>
  <c r="K24" i="2"/>
  <c r="J24" i="2"/>
  <c r="I24" i="2"/>
  <c r="H24" i="2"/>
  <c r="F24" i="2"/>
  <c r="E24" i="2"/>
  <c r="D24" i="2"/>
  <c r="C24" i="2"/>
  <c r="B24" i="2"/>
  <c r="X23" i="2"/>
  <c r="W23" i="2"/>
  <c r="V23" i="2"/>
  <c r="U23" i="2"/>
  <c r="R23" i="2"/>
  <c r="Q23" i="2"/>
  <c r="P23" i="2"/>
  <c r="O23" i="2"/>
  <c r="S23" i="2" s="1"/>
  <c r="M23" i="2"/>
  <c r="L23" i="2"/>
  <c r="K23" i="2"/>
  <c r="J23" i="2"/>
  <c r="I23" i="2"/>
  <c r="H23" i="2"/>
  <c r="F23" i="2"/>
  <c r="E23" i="2"/>
  <c r="D23" i="2"/>
  <c r="C23" i="2"/>
  <c r="B23" i="2"/>
  <c r="X22" i="2"/>
  <c r="W22" i="2"/>
  <c r="V22" i="2"/>
  <c r="U22" i="2"/>
  <c r="R22" i="2"/>
  <c r="Q22" i="2"/>
  <c r="P22" i="2"/>
  <c r="O22" i="2"/>
  <c r="M22" i="2"/>
  <c r="L22" i="2"/>
  <c r="K22" i="2"/>
  <c r="J22" i="2"/>
  <c r="I22" i="2"/>
  <c r="H22" i="2"/>
  <c r="F22" i="2"/>
  <c r="E22" i="2"/>
  <c r="D22" i="2"/>
  <c r="C22" i="2"/>
  <c r="B22" i="2"/>
  <c r="X21" i="2"/>
  <c r="W21" i="2"/>
  <c r="V21" i="2"/>
  <c r="U21" i="2"/>
  <c r="R21" i="2"/>
  <c r="Q21" i="2"/>
  <c r="P21" i="2"/>
  <c r="O21" i="2"/>
  <c r="M21" i="2"/>
  <c r="L21" i="2"/>
  <c r="K21" i="2"/>
  <c r="J21" i="2"/>
  <c r="I21" i="2"/>
  <c r="H21" i="2"/>
  <c r="F21" i="2"/>
  <c r="E21" i="2"/>
  <c r="D21" i="2"/>
  <c r="C21" i="2"/>
  <c r="B21" i="2"/>
  <c r="X20" i="2"/>
  <c r="W20" i="2"/>
  <c r="V20" i="2"/>
  <c r="U20" i="2"/>
  <c r="R20" i="2"/>
  <c r="Q20" i="2"/>
  <c r="P20" i="2"/>
  <c r="O20" i="2"/>
  <c r="M20" i="2"/>
  <c r="L20" i="2"/>
  <c r="K20" i="2"/>
  <c r="J20" i="2"/>
  <c r="I20" i="2"/>
  <c r="H20" i="2"/>
  <c r="F20" i="2"/>
  <c r="E20" i="2"/>
  <c r="D20" i="2"/>
  <c r="C20" i="2"/>
  <c r="B20" i="2"/>
  <c r="X19" i="2"/>
  <c r="W19" i="2"/>
  <c r="V19" i="2"/>
  <c r="U19" i="2"/>
  <c r="R19" i="2"/>
  <c r="Q19" i="2"/>
  <c r="P19" i="2"/>
  <c r="O19" i="2"/>
  <c r="M19" i="2"/>
  <c r="L19" i="2"/>
  <c r="K19" i="2"/>
  <c r="J19" i="2"/>
  <c r="I19" i="2"/>
  <c r="H19" i="2"/>
  <c r="F19" i="2"/>
  <c r="E19" i="2"/>
  <c r="D19" i="2"/>
  <c r="C19" i="2"/>
  <c r="B19" i="2"/>
  <c r="X18" i="2"/>
  <c r="W18" i="2"/>
  <c r="V18" i="2"/>
  <c r="U18" i="2"/>
  <c r="R18" i="2"/>
  <c r="Q18" i="2"/>
  <c r="P18" i="2"/>
  <c r="O18" i="2"/>
  <c r="M18" i="2"/>
  <c r="L18" i="2"/>
  <c r="K18" i="2"/>
  <c r="J18" i="2"/>
  <c r="I18" i="2"/>
  <c r="H18" i="2"/>
  <c r="F18" i="2"/>
  <c r="E18" i="2"/>
  <c r="D18" i="2"/>
  <c r="C18" i="2"/>
  <c r="B18" i="2"/>
  <c r="X17" i="2"/>
  <c r="W17" i="2"/>
  <c r="V17" i="2"/>
  <c r="U17" i="2"/>
  <c r="Y17" i="2" s="1"/>
  <c r="R17" i="2"/>
  <c r="Q17" i="2"/>
  <c r="P17" i="2"/>
  <c r="O17" i="2"/>
  <c r="M17" i="2"/>
  <c r="L17" i="2"/>
  <c r="K17" i="2"/>
  <c r="J17" i="2"/>
  <c r="I17" i="2"/>
  <c r="H17" i="2"/>
  <c r="F17" i="2"/>
  <c r="E17" i="2"/>
  <c r="D17" i="2"/>
  <c r="C17" i="2"/>
  <c r="B17" i="2"/>
  <c r="X16" i="2"/>
  <c r="W16" i="2"/>
  <c r="V16" i="2"/>
  <c r="U16" i="2"/>
  <c r="R16" i="2"/>
  <c r="Q16" i="2"/>
  <c r="P16" i="2"/>
  <c r="O16" i="2"/>
  <c r="M16" i="2"/>
  <c r="L16" i="2"/>
  <c r="K16" i="2"/>
  <c r="J16" i="2"/>
  <c r="I16" i="2"/>
  <c r="H16" i="2"/>
  <c r="F16" i="2"/>
  <c r="E16" i="2"/>
  <c r="D16" i="2"/>
  <c r="C16" i="2"/>
  <c r="B16" i="2"/>
  <c r="X15" i="2"/>
  <c r="W15" i="2"/>
  <c r="V15" i="2"/>
  <c r="U15" i="2"/>
  <c r="R15" i="2"/>
  <c r="Q15" i="2"/>
  <c r="P15" i="2"/>
  <c r="O15" i="2"/>
  <c r="M15" i="2"/>
  <c r="L15" i="2"/>
  <c r="K15" i="2"/>
  <c r="J15" i="2"/>
  <c r="I15" i="2"/>
  <c r="H15" i="2"/>
  <c r="F15" i="2"/>
  <c r="E15" i="2"/>
  <c r="D15" i="2"/>
  <c r="C15" i="2"/>
  <c r="B15" i="2"/>
  <c r="X14" i="2"/>
  <c r="W14" i="2"/>
  <c r="V14" i="2"/>
  <c r="U14" i="2"/>
  <c r="R14" i="2"/>
  <c r="Q14" i="2"/>
  <c r="P14" i="2"/>
  <c r="O14" i="2"/>
  <c r="M14" i="2"/>
  <c r="L14" i="2"/>
  <c r="K14" i="2"/>
  <c r="J14" i="2"/>
  <c r="I14" i="2"/>
  <c r="N14" i="2" s="1"/>
  <c r="H14" i="2"/>
  <c r="F14" i="2"/>
  <c r="E14" i="2"/>
  <c r="D14" i="2"/>
  <c r="C14" i="2"/>
  <c r="B14" i="2"/>
  <c r="X13" i="2"/>
  <c r="W13" i="2"/>
  <c r="V13" i="2"/>
  <c r="U13" i="2"/>
  <c r="Y13" i="2" s="1"/>
  <c r="R13" i="2"/>
  <c r="Q13" i="2"/>
  <c r="P13" i="2"/>
  <c r="O13" i="2"/>
  <c r="M13" i="2"/>
  <c r="L13" i="2"/>
  <c r="K13" i="2"/>
  <c r="J13" i="2"/>
  <c r="I13" i="2"/>
  <c r="H13" i="2"/>
  <c r="F13" i="2"/>
  <c r="E13" i="2"/>
  <c r="D13" i="2"/>
  <c r="C13" i="2"/>
  <c r="B13" i="2"/>
  <c r="X12" i="2"/>
  <c r="W12" i="2"/>
  <c r="V12" i="2"/>
  <c r="U12" i="2"/>
  <c r="R12" i="2"/>
  <c r="Q12" i="2"/>
  <c r="P12" i="2"/>
  <c r="O12" i="2"/>
  <c r="M12" i="2"/>
  <c r="L12" i="2"/>
  <c r="K12" i="2"/>
  <c r="J12" i="2"/>
  <c r="I12" i="2"/>
  <c r="H12" i="2"/>
  <c r="F12" i="2"/>
  <c r="E12" i="2"/>
  <c r="D12" i="2"/>
  <c r="C12" i="2"/>
  <c r="B12" i="2"/>
  <c r="G12" i="2" s="1"/>
  <c r="X11" i="2"/>
  <c r="W11" i="2"/>
  <c r="V11" i="2"/>
  <c r="U11" i="2"/>
  <c r="R11" i="2"/>
  <c r="Q11" i="2"/>
  <c r="P11" i="2"/>
  <c r="O11" i="2"/>
  <c r="M11" i="2"/>
  <c r="L11" i="2"/>
  <c r="K11" i="2"/>
  <c r="J11" i="2"/>
  <c r="I11" i="2"/>
  <c r="H11" i="2"/>
  <c r="F11" i="2"/>
  <c r="E11" i="2"/>
  <c r="D11" i="2"/>
  <c r="C11" i="2"/>
  <c r="B11" i="2"/>
  <c r="X10" i="2"/>
  <c r="W10" i="2"/>
  <c r="V10" i="2"/>
  <c r="U10" i="2"/>
  <c r="R10" i="2"/>
  <c r="Q10" i="2"/>
  <c r="P10" i="2"/>
  <c r="O10" i="2"/>
  <c r="M10" i="2"/>
  <c r="L10" i="2"/>
  <c r="K10" i="2"/>
  <c r="J10" i="2"/>
  <c r="I10" i="2"/>
  <c r="H10" i="2"/>
  <c r="F10" i="2"/>
  <c r="E10" i="2"/>
  <c r="D10" i="2"/>
  <c r="C10" i="2"/>
  <c r="B10" i="2"/>
  <c r="X9" i="2"/>
  <c r="W9" i="2"/>
  <c r="V9" i="2"/>
  <c r="U9" i="2"/>
  <c r="R9" i="2"/>
  <c r="Q9" i="2"/>
  <c r="P9" i="2"/>
  <c r="O9" i="2"/>
  <c r="M9" i="2"/>
  <c r="L9" i="2"/>
  <c r="K9" i="2"/>
  <c r="J9" i="2"/>
  <c r="I9" i="2"/>
  <c r="H9" i="2"/>
  <c r="F9" i="2"/>
  <c r="E9" i="2"/>
  <c r="D9" i="2"/>
  <c r="C9" i="2"/>
  <c r="B9" i="2"/>
  <c r="X8" i="2"/>
  <c r="W8" i="2"/>
  <c r="V8" i="2"/>
  <c r="U8" i="2"/>
  <c r="R8" i="2"/>
  <c r="Q8" i="2"/>
  <c r="P8" i="2"/>
  <c r="O8" i="2"/>
  <c r="M8" i="2"/>
  <c r="L8" i="2"/>
  <c r="K8" i="2"/>
  <c r="J8" i="2"/>
  <c r="I8" i="2"/>
  <c r="H8" i="2"/>
  <c r="F8" i="2"/>
  <c r="E8" i="2"/>
  <c r="D8" i="2"/>
  <c r="C8" i="2"/>
  <c r="B8" i="2"/>
  <c r="X7" i="2"/>
  <c r="W7" i="2"/>
  <c r="V7" i="2"/>
  <c r="U7" i="2"/>
  <c r="R7" i="2"/>
  <c r="Q7" i="2"/>
  <c r="P7" i="2"/>
  <c r="O7" i="2"/>
  <c r="M7" i="2"/>
  <c r="L7" i="2"/>
  <c r="K7" i="2"/>
  <c r="J7" i="2"/>
  <c r="I7" i="2"/>
  <c r="H7" i="2"/>
  <c r="F7" i="2"/>
  <c r="E7" i="2"/>
  <c r="D7" i="2"/>
  <c r="C7" i="2"/>
  <c r="B7" i="2"/>
  <c r="X6" i="2"/>
  <c r="W6" i="2"/>
  <c r="V6" i="2"/>
  <c r="U6" i="2"/>
  <c r="R6" i="2"/>
  <c r="Q6" i="2"/>
  <c r="P6" i="2"/>
  <c r="O6" i="2"/>
  <c r="M6" i="2"/>
  <c r="L6" i="2"/>
  <c r="K6" i="2"/>
  <c r="J6" i="2"/>
  <c r="I6" i="2"/>
  <c r="H6" i="2"/>
  <c r="F6" i="2"/>
  <c r="E6" i="2"/>
  <c r="D6" i="2"/>
  <c r="C6" i="2"/>
  <c r="B6" i="2"/>
  <c r="X5" i="2"/>
  <c r="W5" i="2"/>
  <c r="V5" i="2"/>
  <c r="U5" i="2"/>
  <c r="R5" i="2"/>
  <c r="Q5" i="2"/>
  <c r="P5" i="2"/>
  <c r="O5" i="2"/>
  <c r="M5" i="2"/>
  <c r="L5" i="2"/>
  <c r="K5" i="2"/>
  <c r="J5" i="2"/>
  <c r="I5" i="2"/>
  <c r="H5" i="2"/>
  <c r="F5" i="2"/>
  <c r="E5" i="2"/>
  <c r="D5" i="2"/>
  <c r="C5" i="2"/>
  <c r="B5" i="2"/>
  <c r="X87" i="1"/>
  <c r="W87" i="1"/>
  <c r="V87" i="1"/>
  <c r="U87" i="1"/>
  <c r="R87" i="1"/>
  <c r="Q87" i="1"/>
  <c r="P87" i="1"/>
  <c r="O87" i="1"/>
  <c r="O90" i="2" s="1"/>
  <c r="M87" i="1"/>
  <c r="L87" i="1"/>
  <c r="K87" i="1"/>
  <c r="J87" i="1"/>
  <c r="I87" i="1"/>
  <c r="H87" i="1"/>
  <c r="F87" i="1"/>
  <c r="E87" i="1"/>
  <c r="D87" i="1"/>
  <c r="C87" i="1"/>
  <c r="B87" i="1"/>
  <c r="X86" i="1"/>
  <c r="W86" i="1"/>
  <c r="V86" i="1"/>
  <c r="U86" i="1"/>
  <c r="R86" i="1"/>
  <c r="Q86" i="1"/>
  <c r="P86" i="1"/>
  <c r="O86" i="1"/>
  <c r="M86" i="1"/>
  <c r="L86" i="1"/>
  <c r="K86" i="1"/>
  <c r="J86" i="1"/>
  <c r="I86" i="1"/>
  <c r="H86" i="1"/>
  <c r="F86" i="1"/>
  <c r="E86" i="1"/>
  <c r="D86" i="1"/>
  <c r="C86" i="1"/>
  <c r="B86" i="1"/>
  <c r="X85" i="1"/>
  <c r="W85" i="1"/>
  <c r="V85" i="1"/>
  <c r="U85" i="1"/>
  <c r="R85" i="1"/>
  <c r="Q85" i="1"/>
  <c r="P85" i="1"/>
  <c r="O85" i="1"/>
  <c r="M85" i="1"/>
  <c r="L85" i="1"/>
  <c r="K85" i="1"/>
  <c r="J85" i="1"/>
  <c r="I85" i="1"/>
  <c r="H85" i="1"/>
  <c r="F85" i="1"/>
  <c r="E85" i="1"/>
  <c r="D85" i="1"/>
  <c r="C85" i="1"/>
  <c r="B85" i="1"/>
  <c r="X84" i="1"/>
  <c r="W84" i="1"/>
  <c r="V84" i="1"/>
  <c r="U84" i="1"/>
  <c r="R84" i="1"/>
  <c r="Q84" i="1"/>
  <c r="P84" i="1"/>
  <c r="O84" i="1"/>
  <c r="M84" i="1"/>
  <c r="L84" i="1"/>
  <c r="K84" i="1"/>
  <c r="J84" i="1"/>
  <c r="I84" i="1"/>
  <c r="H84" i="1"/>
  <c r="F84" i="1"/>
  <c r="E84" i="1"/>
  <c r="D84" i="1"/>
  <c r="C84" i="1"/>
  <c r="B84" i="1"/>
  <c r="X83" i="1"/>
  <c r="W83" i="1"/>
  <c r="V83" i="1"/>
  <c r="U83" i="1"/>
  <c r="R83" i="1"/>
  <c r="Q83" i="1"/>
  <c r="P83" i="1"/>
  <c r="O83" i="1"/>
  <c r="M83" i="1"/>
  <c r="L83" i="1"/>
  <c r="K83" i="1"/>
  <c r="J83" i="1"/>
  <c r="I83" i="1"/>
  <c r="H83" i="1"/>
  <c r="F83" i="1"/>
  <c r="E83" i="1"/>
  <c r="D83" i="1"/>
  <c r="C83" i="1"/>
  <c r="B83" i="1"/>
  <c r="X82" i="1"/>
  <c r="W82" i="1"/>
  <c r="V82" i="1"/>
  <c r="U82" i="1"/>
  <c r="R82" i="1"/>
  <c r="Q82" i="1"/>
  <c r="P82" i="1"/>
  <c r="O82" i="1"/>
  <c r="M82" i="1"/>
  <c r="L82" i="1"/>
  <c r="K82" i="1"/>
  <c r="J82" i="1"/>
  <c r="I82" i="1"/>
  <c r="H82" i="1"/>
  <c r="F82" i="1"/>
  <c r="E82" i="1"/>
  <c r="D82" i="1"/>
  <c r="C82" i="1"/>
  <c r="B82" i="1"/>
  <c r="Y80" i="1"/>
  <c r="S80" i="1"/>
  <c r="N80" i="1"/>
  <c r="G80" i="1"/>
  <c r="Y79" i="1"/>
  <c r="S79" i="1"/>
  <c r="N79" i="1"/>
  <c r="G79" i="1"/>
  <c r="Y78" i="1"/>
  <c r="S78" i="1"/>
  <c r="N78" i="1"/>
  <c r="G78" i="1"/>
  <c r="T78" i="1" s="1"/>
  <c r="Z78" i="1" s="1"/>
  <c r="Y77" i="1"/>
  <c r="S77" i="1"/>
  <c r="N77" i="1"/>
  <c r="G77" i="1"/>
  <c r="Y76" i="1"/>
  <c r="S76" i="1"/>
  <c r="N76" i="1"/>
  <c r="G76" i="1"/>
  <c r="Y75" i="1"/>
  <c r="S75" i="1"/>
  <c r="N75" i="1"/>
  <c r="G75" i="1"/>
  <c r="Y74" i="1"/>
  <c r="S74" i="1"/>
  <c r="N74" i="1"/>
  <c r="G74" i="1"/>
  <c r="T74" i="1" s="1"/>
  <c r="Y73" i="1"/>
  <c r="S73" i="1"/>
  <c r="N73" i="1"/>
  <c r="G73" i="1"/>
  <c r="Y72" i="1"/>
  <c r="S72" i="1"/>
  <c r="N72" i="1"/>
  <c r="G72" i="1"/>
  <c r="Y71" i="1"/>
  <c r="S71" i="1"/>
  <c r="N71" i="1"/>
  <c r="G71" i="1"/>
  <c r="Y70" i="1"/>
  <c r="S70" i="1"/>
  <c r="N70" i="1"/>
  <c r="G70" i="1"/>
  <c r="Y69" i="1"/>
  <c r="S69" i="1"/>
  <c r="N69" i="1"/>
  <c r="G69" i="1"/>
  <c r="Y68" i="1"/>
  <c r="S68" i="1"/>
  <c r="N68" i="1"/>
  <c r="G68" i="1"/>
  <c r="Y67" i="1"/>
  <c r="S67" i="1"/>
  <c r="N67" i="1"/>
  <c r="G67" i="1"/>
  <c r="Y66" i="1"/>
  <c r="S66" i="1"/>
  <c r="N66" i="1"/>
  <c r="G66" i="1"/>
  <c r="Y65" i="1"/>
  <c r="S65" i="1"/>
  <c r="N65" i="1"/>
  <c r="G65" i="1"/>
  <c r="Y64" i="1"/>
  <c r="S64" i="1"/>
  <c r="N64" i="1"/>
  <c r="G64" i="1"/>
  <c r="Y63" i="1"/>
  <c r="S63" i="1"/>
  <c r="N63" i="1"/>
  <c r="G63" i="1"/>
  <c r="T63" i="1" s="1"/>
  <c r="Y62" i="1"/>
  <c r="S62" i="1"/>
  <c r="N62" i="1"/>
  <c r="G62" i="1"/>
  <c r="Y61" i="1"/>
  <c r="S61" i="1"/>
  <c r="N61" i="1"/>
  <c r="G61" i="1"/>
  <c r="Y60" i="1"/>
  <c r="S60" i="1"/>
  <c r="N60" i="1"/>
  <c r="G60" i="1"/>
  <c r="Y59" i="1"/>
  <c r="S59" i="1"/>
  <c r="N59" i="1"/>
  <c r="G59" i="1"/>
  <c r="Y58" i="1"/>
  <c r="S58" i="1"/>
  <c r="N58" i="1"/>
  <c r="G58" i="1"/>
  <c r="Y57" i="1"/>
  <c r="S57" i="1"/>
  <c r="N57" i="1"/>
  <c r="G57" i="1"/>
  <c r="Y56" i="1"/>
  <c r="S56" i="1"/>
  <c r="N56" i="1"/>
  <c r="G56" i="1"/>
  <c r="T56" i="1" s="1"/>
  <c r="Z56" i="1" s="1"/>
  <c r="Y55" i="1"/>
  <c r="S55" i="1"/>
  <c r="N55" i="1"/>
  <c r="G55" i="1"/>
  <c r="Y54" i="1"/>
  <c r="S54" i="1"/>
  <c r="N54" i="1"/>
  <c r="G54" i="1"/>
  <c r="Y53" i="1"/>
  <c r="S53" i="1"/>
  <c r="N53" i="1"/>
  <c r="G53" i="1"/>
  <c r="Y52" i="1"/>
  <c r="S52" i="1"/>
  <c r="N52" i="1"/>
  <c r="G52" i="1"/>
  <c r="T52" i="1" s="1"/>
  <c r="Y51" i="1"/>
  <c r="S51" i="1"/>
  <c r="N51" i="1"/>
  <c r="G51" i="1"/>
  <c r="Y50" i="1"/>
  <c r="S50" i="1"/>
  <c r="N50" i="1"/>
  <c r="G50" i="1"/>
  <c r="Y49" i="1"/>
  <c r="S49" i="1"/>
  <c r="N49" i="1"/>
  <c r="G49" i="1"/>
  <c r="Y48" i="1"/>
  <c r="S48" i="1"/>
  <c r="N48" i="1"/>
  <c r="G48" i="1"/>
  <c r="Y47" i="1"/>
  <c r="S47" i="1"/>
  <c r="N47" i="1"/>
  <c r="G47" i="1"/>
  <c r="Y46" i="1"/>
  <c r="S46" i="1"/>
  <c r="N46" i="1"/>
  <c r="G46" i="1"/>
  <c r="Y45" i="1"/>
  <c r="S45" i="1"/>
  <c r="N45" i="1"/>
  <c r="G45" i="1"/>
  <c r="T45" i="1" s="1"/>
  <c r="Z45" i="1" s="1"/>
  <c r="Y44" i="1"/>
  <c r="S44" i="1"/>
  <c r="N44" i="1"/>
  <c r="G44" i="1"/>
  <c r="Y43" i="1"/>
  <c r="S43" i="1"/>
  <c r="N43" i="1"/>
  <c r="G43" i="1"/>
  <c r="Y42" i="1"/>
  <c r="S42" i="1"/>
  <c r="N42" i="1"/>
  <c r="G42" i="1"/>
  <c r="Y41" i="1"/>
  <c r="S41" i="1"/>
  <c r="N41" i="1"/>
  <c r="G41" i="1"/>
  <c r="T41" i="1" s="1"/>
  <c r="Y40" i="1"/>
  <c r="S40" i="1"/>
  <c r="N40" i="1"/>
  <c r="G40" i="1"/>
  <c r="Y39" i="1"/>
  <c r="S39" i="1"/>
  <c r="N39" i="1"/>
  <c r="G39" i="1"/>
  <c r="Y38" i="1"/>
  <c r="S38" i="1"/>
  <c r="N38" i="1"/>
  <c r="G38" i="1"/>
  <c r="Y37" i="1"/>
  <c r="S37" i="1"/>
  <c r="N37" i="1"/>
  <c r="G37" i="1"/>
  <c r="Y36" i="1"/>
  <c r="S36" i="1"/>
  <c r="N36" i="1"/>
  <c r="G36" i="1"/>
  <c r="Y35" i="1"/>
  <c r="S35" i="1"/>
  <c r="N35" i="1"/>
  <c r="G35" i="1"/>
  <c r="Y34" i="1"/>
  <c r="S34" i="1"/>
  <c r="N34" i="1"/>
  <c r="G34" i="1"/>
  <c r="T34" i="1" s="1"/>
  <c r="Y33" i="1"/>
  <c r="S33" i="1"/>
  <c r="N33" i="1"/>
  <c r="G33" i="1"/>
  <c r="Y32" i="1"/>
  <c r="S32" i="1"/>
  <c r="N32" i="1"/>
  <c r="G32" i="1"/>
  <c r="Y31" i="1"/>
  <c r="S31" i="1"/>
  <c r="N31" i="1"/>
  <c r="G31" i="1"/>
  <c r="Y30" i="1"/>
  <c r="S30" i="1"/>
  <c r="N30" i="1"/>
  <c r="G30" i="1"/>
  <c r="T30" i="1" s="1"/>
  <c r="Z30" i="1" s="1"/>
  <c r="Y29" i="1"/>
  <c r="S29" i="1"/>
  <c r="N29" i="1"/>
  <c r="G29" i="1"/>
  <c r="Y28" i="1"/>
  <c r="S28" i="1"/>
  <c r="N28" i="1"/>
  <c r="G28" i="1"/>
  <c r="Y27" i="1"/>
  <c r="S27" i="1"/>
  <c r="N27" i="1"/>
  <c r="G27" i="1"/>
  <c r="Y26" i="1"/>
  <c r="S26" i="1"/>
  <c r="N26" i="1"/>
  <c r="G26" i="1"/>
  <c r="Y25" i="1"/>
  <c r="S25" i="1"/>
  <c r="N25" i="1"/>
  <c r="G25" i="1"/>
  <c r="Y24" i="1"/>
  <c r="S24" i="1"/>
  <c r="N24" i="1"/>
  <c r="G24" i="1"/>
  <c r="Y23" i="1"/>
  <c r="S23" i="1"/>
  <c r="N23" i="1"/>
  <c r="G23" i="1"/>
  <c r="T23" i="1" s="1"/>
  <c r="Y22" i="1"/>
  <c r="S22" i="1"/>
  <c r="N22" i="1"/>
  <c r="G22" i="1"/>
  <c r="Y21" i="1"/>
  <c r="S21" i="1"/>
  <c r="N21" i="1"/>
  <c r="G21" i="1"/>
  <c r="Y20" i="1"/>
  <c r="S20" i="1"/>
  <c r="N20" i="1"/>
  <c r="G20" i="1"/>
  <c r="Y19" i="1"/>
  <c r="S19" i="1"/>
  <c r="N19" i="1"/>
  <c r="G19" i="1"/>
  <c r="T19" i="1" s="1"/>
  <c r="Y18" i="1"/>
  <c r="S18" i="1"/>
  <c r="N18" i="1"/>
  <c r="G18" i="1"/>
  <c r="Y17" i="1"/>
  <c r="S17" i="1"/>
  <c r="N17" i="1"/>
  <c r="F17" i="1"/>
  <c r="G17" i="1" s="1"/>
  <c r="T17" i="1" s="1"/>
  <c r="Z17" i="1" s="1"/>
  <c r="X16" i="1"/>
  <c r="W16" i="1"/>
  <c r="V16" i="1"/>
  <c r="U16" i="1"/>
  <c r="R16" i="1"/>
  <c r="Q16" i="1"/>
  <c r="P16" i="1"/>
  <c r="O16" i="1"/>
  <c r="M16" i="1"/>
  <c r="L16" i="1"/>
  <c r="K16" i="1"/>
  <c r="J16" i="1"/>
  <c r="I16" i="1"/>
  <c r="H16" i="1"/>
  <c r="F16" i="1"/>
  <c r="E16" i="1"/>
  <c r="D16" i="1"/>
  <c r="C16" i="1"/>
  <c r="B16" i="1"/>
  <c r="X15" i="1"/>
  <c r="W15" i="1"/>
  <c r="V15" i="1"/>
  <c r="U15" i="1"/>
  <c r="R15" i="1"/>
  <c r="Q15" i="1"/>
  <c r="P15" i="1"/>
  <c r="O15" i="1"/>
  <c r="M15" i="1"/>
  <c r="L15" i="1"/>
  <c r="K15" i="1"/>
  <c r="J15" i="1"/>
  <c r="I15" i="1"/>
  <c r="H15" i="1"/>
  <c r="F15" i="1"/>
  <c r="E15" i="1"/>
  <c r="D15" i="1"/>
  <c r="C15" i="1"/>
  <c r="B15" i="1"/>
  <c r="X14" i="1"/>
  <c r="W14" i="1"/>
  <c r="V14" i="1"/>
  <c r="U14" i="1"/>
  <c r="R14" i="1"/>
  <c r="Q14" i="1"/>
  <c r="P14" i="1"/>
  <c r="O14" i="1"/>
  <c r="M14" i="1"/>
  <c r="L14" i="1"/>
  <c r="K14" i="1"/>
  <c r="J14" i="1"/>
  <c r="I14" i="1"/>
  <c r="H14" i="1"/>
  <c r="F14" i="1"/>
  <c r="E14" i="1"/>
  <c r="D14" i="1"/>
  <c r="C14" i="1"/>
  <c r="B14" i="1"/>
  <c r="X13" i="1"/>
  <c r="W13" i="1"/>
  <c r="V13" i="1"/>
  <c r="U13" i="1"/>
  <c r="R13" i="1"/>
  <c r="Q13" i="1"/>
  <c r="P13" i="1"/>
  <c r="O13" i="1"/>
  <c r="M13" i="1"/>
  <c r="L13" i="1"/>
  <c r="K13" i="1"/>
  <c r="J13" i="1"/>
  <c r="I13" i="1"/>
  <c r="H13" i="1"/>
  <c r="F13" i="1"/>
  <c r="E13" i="1"/>
  <c r="D13" i="1"/>
  <c r="C13" i="1"/>
  <c r="B13" i="1"/>
  <c r="X12" i="1"/>
  <c r="W12" i="1"/>
  <c r="V12" i="1"/>
  <c r="U12" i="1"/>
  <c r="R12" i="1"/>
  <c r="Q12" i="1"/>
  <c r="P12" i="1"/>
  <c r="O12" i="1"/>
  <c r="M12" i="1"/>
  <c r="L12" i="1"/>
  <c r="K12" i="1"/>
  <c r="J12" i="1"/>
  <c r="I12" i="1"/>
  <c r="H12" i="1"/>
  <c r="F12" i="1"/>
  <c r="E12" i="1"/>
  <c r="D12" i="1"/>
  <c r="C12" i="1"/>
  <c r="B12" i="1"/>
  <c r="X11" i="1"/>
  <c r="W11" i="1"/>
  <c r="V11" i="1"/>
  <c r="U11" i="1"/>
  <c r="R11" i="1"/>
  <c r="Q11" i="1"/>
  <c r="P11" i="1"/>
  <c r="O11" i="1"/>
  <c r="M11" i="1"/>
  <c r="L11" i="1"/>
  <c r="K11" i="1"/>
  <c r="J11" i="1"/>
  <c r="I11" i="1"/>
  <c r="H11" i="1"/>
  <c r="F11" i="1"/>
  <c r="E11" i="1"/>
  <c r="D11" i="1"/>
  <c r="C11" i="1"/>
  <c r="B11" i="1"/>
  <c r="X10" i="1"/>
  <c r="W10" i="1"/>
  <c r="V10" i="1"/>
  <c r="U10" i="1"/>
  <c r="R10" i="1"/>
  <c r="Q10" i="1"/>
  <c r="P10" i="1"/>
  <c r="O10" i="1"/>
  <c r="M10" i="1"/>
  <c r="L10" i="1"/>
  <c r="K10" i="1"/>
  <c r="J10" i="1"/>
  <c r="I10" i="1"/>
  <c r="H10" i="1"/>
  <c r="F10" i="1"/>
  <c r="E10" i="1"/>
  <c r="D10" i="1"/>
  <c r="C10" i="1"/>
  <c r="B10" i="1"/>
  <c r="X9" i="1"/>
  <c r="W9" i="1"/>
  <c r="V9" i="1"/>
  <c r="U9" i="1"/>
  <c r="R9" i="1"/>
  <c r="Q9" i="1"/>
  <c r="P9" i="1"/>
  <c r="O9" i="1"/>
  <c r="M9" i="1"/>
  <c r="L9" i="1"/>
  <c r="K9" i="1"/>
  <c r="J9" i="1"/>
  <c r="I9" i="1"/>
  <c r="H9" i="1"/>
  <c r="F9" i="1"/>
  <c r="E9" i="1"/>
  <c r="D9" i="1"/>
  <c r="C9" i="1"/>
  <c r="B9" i="1"/>
  <c r="X8" i="1"/>
  <c r="W8" i="1"/>
  <c r="V8" i="1"/>
  <c r="U8" i="1"/>
  <c r="R8" i="1"/>
  <c r="Q8" i="1"/>
  <c r="P8" i="1"/>
  <c r="O8" i="1"/>
  <c r="M8" i="1"/>
  <c r="L8" i="1"/>
  <c r="K8" i="1"/>
  <c r="J8" i="1"/>
  <c r="I8" i="1"/>
  <c r="H8" i="1"/>
  <c r="F8" i="1"/>
  <c r="E8" i="1"/>
  <c r="D8" i="1"/>
  <c r="C8" i="1"/>
  <c r="B8" i="1"/>
  <c r="X7" i="1"/>
  <c r="W7" i="1"/>
  <c r="V7" i="1"/>
  <c r="U7" i="1"/>
  <c r="R7" i="1"/>
  <c r="Q7" i="1"/>
  <c r="P7" i="1"/>
  <c r="O7" i="1"/>
  <c r="M7" i="1"/>
  <c r="L7" i="1"/>
  <c r="K7" i="1"/>
  <c r="J7" i="1"/>
  <c r="I7" i="1"/>
  <c r="H7" i="1"/>
  <c r="F7" i="1"/>
  <c r="E7" i="1"/>
  <c r="D7" i="1"/>
  <c r="C7" i="1"/>
  <c r="B7" i="1"/>
  <c r="X6" i="1"/>
  <c r="W6" i="1"/>
  <c r="V6" i="1"/>
  <c r="U6" i="1"/>
  <c r="R6" i="1"/>
  <c r="Q6" i="1"/>
  <c r="P6" i="1"/>
  <c r="O6" i="1"/>
  <c r="M6" i="1"/>
  <c r="L6" i="1"/>
  <c r="K6" i="1"/>
  <c r="J6" i="1"/>
  <c r="I6" i="1"/>
  <c r="H6" i="1"/>
  <c r="F6" i="1"/>
  <c r="E6" i="1"/>
  <c r="D6" i="1"/>
  <c r="C6" i="1"/>
  <c r="B6" i="1"/>
  <c r="X5" i="1"/>
  <c r="W5" i="1"/>
  <c r="V5" i="1"/>
  <c r="U5" i="1"/>
  <c r="R5" i="1"/>
  <c r="Q5" i="1"/>
  <c r="P5" i="1"/>
  <c r="O5" i="1"/>
  <c r="M5" i="1"/>
  <c r="L5" i="1"/>
  <c r="K5" i="1"/>
  <c r="J5" i="1"/>
  <c r="I5" i="1"/>
  <c r="H5" i="1"/>
  <c r="F5" i="1"/>
  <c r="E5" i="1"/>
  <c r="D5" i="1"/>
  <c r="C5" i="1"/>
  <c r="B5" i="1"/>
  <c r="S54" i="2" l="1"/>
  <c r="N6" i="2"/>
  <c r="S59" i="2"/>
  <c r="S81" i="2"/>
  <c r="G11" i="2"/>
  <c r="Y16" i="2"/>
  <c r="S31" i="2"/>
  <c r="S53" i="2"/>
  <c r="E90" i="2"/>
  <c r="F90" i="2"/>
  <c r="S21" i="2"/>
  <c r="G13" i="2"/>
  <c r="G64" i="2"/>
  <c r="S33" i="2"/>
  <c r="N54" i="2"/>
  <c r="N77" i="2"/>
  <c r="N83" i="2"/>
  <c r="N84" i="2"/>
  <c r="G29" i="2"/>
  <c r="N31" i="2"/>
  <c r="Y34" i="2"/>
  <c r="N53" i="2"/>
  <c r="S55" i="2"/>
  <c r="Y26" i="2"/>
  <c r="N45" i="2"/>
  <c r="Y48" i="2"/>
  <c r="N82" i="2"/>
  <c r="N30" i="2"/>
  <c r="Y18" i="2"/>
  <c r="S24" i="2"/>
  <c r="G35" i="2"/>
  <c r="N74" i="2"/>
  <c r="Y77" i="2"/>
  <c r="N15" i="2"/>
  <c r="G20" i="2"/>
  <c r="N22" i="2"/>
  <c r="Y25" i="2"/>
  <c r="Y47" i="2"/>
  <c r="S69" i="2"/>
  <c r="G79" i="2"/>
  <c r="S16" i="2"/>
  <c r="G27" i="2"/>
  <c r="Y32" i="2"/>
  <c r="S38" i="2"/>
  <c r="G65" i="2"/>
  <c r="N66" i="2"/>
  <c r="Y69" i="2"/>
  <c r="S75" i="2"/>
  <c r="S8" i="2"/>
  <c r="S9" i="2"/>
  <c r="G19" i="2"/>
  <c r="N21" i="2"/>
  <c r="S30" i="2"/>
  <c r="G57" i="2"/>
  <c r="Y61" i="2"/>
  <c r="S67" i="2"/>
  <c r="Y83" i="2"/>
  <c r="Y9" i="2"/>
  <c r="S15" i="2"/>
  <c r="G26" i="2"/>
  <c r="N28" i="2"/>
  <c r="S60" i="2"/>
  <c r="G63" i="2"/>
  <c r="N65" i="2"/>
  <c r="Y68" i="2"/>
  <c r="G85" i="2"/>
  <c r="S83" i="1"/>
  <c r="S82" i="2"/>
  <c r="S6" i="1"/>
  <c r="Y7" i="1"/>
  <c r="G55" i="2"/>
  <c r="Y60" i="2"/>
  <c r="S66" i="2"/>
  <c r="G77" i="2"/>
  <c r="N11" i="1"/>
  <c r="Y14" i="1"/>
  <c r="Y23" i="2"/>
  <c r="G25" i="2"/>
  <c r="T25" i="2" s="1"/>
  <c r="G62" i="2"/>
  <c r="G84" i="2"/>
  <c r="S5" i="1"/>
  <c r="G16" i="1"/>
  <c r="N71" i="2"/>
  <c r="S73" i="2"/>
  <c r="S12" i="1"/>
  <c r="S6" i="2"/>
  <c r="G17" i="2"/>
  <c r="S50" i="2"/>
  <c r="N10" i="1"/>
  <c r="Y7" i="2"/>
  <c r="Y29" i="2"/>
  <c r="G46" i="2"/>
  <c r="Y51" i="2"/>
  <c r="S72" i="2"/>
  <c r="N69" i="2"/>
  <c r="S42" i="2"/>
  <c r="G53" i="2"/>
  <c r="G68" i="2"/>
  <c r="Y73" i="2"/>
  <c r="G38" i="2"/>
  <c r="N40" i="2"/>
  <c r="Y43" i="2"/>
  <c r="S49" i="2"/>
  <c r="S64" i="2"/>
  <c r="G75" i="2"/>
  <c r="N85" i="2"/>
  <c r="G7" i="1"/>
  <c r="Y12" i="1"/>
  <c r="Y6" i="2"/>
  <c r="S12" i="2"/>
  <c r="N18" i="2"/>
  <c r="N25" i="2"/>
  <c r="Y36" i="2"/>
  <c r="N47" i="2"/>
  <c r="Y50" i="2"/>
  <c r="G60" i="2"/>
  <c r="N62" i="2"/>
  <c r="S71" i="2"/>
  <c r="N41" i="2"/>
  <c r="S68" i="2"/>
  <c r="N48" i="2"/>
  <c r="T48" i="2" s="1"/>
  <c r="Z48" i="2" s="1"/>
  <c r="Y67" i="2"/>
  <c r="G70" i="2"/>
  <c r="S74" i="2"/>
  <c r="G78" i="2"/>
  <c r="G10" i="2"/>
  <c r="N12" i="2"/>
  <c r="S14" i="2"/>
  <c r="G18" i="2"/>
  <c r="S22" i="2"/>
  <c r="G28" i="2"/>
  <c r="N29" i="2"/>
  <c r="Y33" i="2"/>
  <c r="G36" i="2"/>
  <c r="N46" i="2"/>
  <c r="S48" i="2"/>
  <c r="S57" i="2"/>
  <c r="Y59" i="2"/>
  <c r="G61" i="2"/>
  <c r="G69" i="2"/>
  <c r="N80" i="2"/>
  <c r="S83" i="2"/>
  <c r="Y84" i="2"/>
  <c r="G86" i="2"/>
  <c r="S17" i="2"/>
  <c r="G54" i="2"/>
  <c r="N72" i="2"/>
  <c r="S11" i="1"/>
  <c r="Y82" i="1"/>
  <c r="S5" i="2"/>
  <c r="G9" i="2"/>
  <c r="Y49" i="2"/>
  <c r="S56" i="2"/>
  <c r="S65" i="2"/>
  <c r="Y75" i="2"/>
  <c r="N33" i="2"/>
  <c r="G83" i="1"/>
  <c r="Y5" i="2"/>
  <c r="N10" i="2"/>
  <c r="Y14" i="2"/>
  <c r="G16" i="2"/>
  <c r="G24" i="2"/>
  <c r="Y31" i="2"/>
  <c r="S39" i="2"/>
  <c r="Y40" i="2"/>
  <c r="Y56" i="2"/>
  <c r="Y65" i="2"/>
  <c r="Y66" i="2"/>
  <c r="S80" i="2"/>
  <c r="Y82" i="2"/>
  <c r="Y52" i="2"/>
  <c r="Y74" i="2"/>
  <c r="N11" i="2"/>
  <c r="N19" i="2"/>
  <c r="T19" i="2" s="1"/>
  <c r="Z19" i="2" s="1"/>
  <c r="S20" i="2"/>
  <c r="S29" i="2"/>
  <c r="G33" i="2"/>
  <c r="G42" i="2"/>
  <c r="G43" i="2"/>
  <c r="N44" i="2"/>
  <c r="N52" i="2"/>
  <c r="N61" i="2"/>
  <c r="S63" i="2"/>
  <c r="G67" i="2"/>
  <c r="G76" i="2"/>
  <c r="Y44" i="2"/>
  <c r="G80" i="2"/>
  <c r="G72" i="2"/>
  <c r="S32" i="2"/>
  <c r="S13" i="2"/>
  <c r="G7" i="2"/>
  <c r="S11" i="2"/>
  <c r="Y21" i="2"/>
  <c r="Y22" i="2"/>
  <c r="S28" i="2"/>
  <c r="S37" i="2"/>
  <c r="Y39" i="2"/>
  <c r="N86" i="2"/>
  <c r="S87" i="2"/>
  <c r="T87" i="2" s="1"/>
  <c r="N63" i="2"/>
  <c r="N9" i="2"/>
  <c r="Y12" i="2"/>
  <c r="Y30" i="2"/>
  <c r="S45" i="2"/>
  <c r="S46" i="2"/>
  <c r="G49" i="2"/>
  <c r="N51" i="2"/>
  <c r="N60" i="2"/>
  <c r="Y64" i="2"/>
  <c r="N70" i="2"/>
  <c r="Y72" i="2"/>
  <c r="N78" i="2"/>
  <c r="S79" i="2"/>
  <c r="Y81" i="2"/>
  <c r="N56" i="2"/>
  <c r="N17" i="2"/>
  <c r="S19" i="2"/>
  <c r="S36" i="2"/>
  <c r="G41" i="2"/>
  <c r="N43" i="2"/>
  <c r="Y46" i="2"/>
  <c r="G50" i="2"/>
  <c r="Y55" i="2"/>
  <c r="G66" i="2"/>
  <c r="T66" i="2" s="1"/>
  <c r="N68" i="2"/>
  <c r="Y80" i="2"/>
  <c r="G83" i="2"/>
  <c r="N8" i="2"/>
  <c r="Y20" i="2"/>
  <c r="S27" i="2"/>
  <c r="G32" i="2"/>
  <c r="Y38" i="2"/>
  <c r="G58" i="2"/>
  <c r="Y63" i="2"/>
  <c r="S70" i="2"/>
  <c r="S78" i="2"/>
  <c r="G82" i="2"/>
  <c r="S86" i="2"/>
  <c r="G73" i="2"/>
  <c r="T73" i="2" s="1"/>
  <c r="S7" i="2"/>
  <c r="N81" i="2"/>
  <c r="Y86" i="1"/>
  <c r="Y11" i="2"/>
  <c r="N16" i="2"/>
  <c r="G22" i="2"/>
  <c r="N24" i="2"/>
  <c r="N26" i="2"/>
  <c r="Y28" i="2"/>
  <c r="G31" i="2"/>
  <c r="G40" i="2"/>
  <c r="S44" i="2"/>
  <c r="G48" i="2"/>
  <c r="N50" i="2"/>
  <c r="S52" i="2"/>
  <c r="Y54" i="2"/>
  <c r="Y71" i="2"/>
  <c r="N76" i="2"/>
  <c r="Y87" i="2"/>
  <c r="G21" i="2"/>
  <c r="Y8" i="2"/>
  <c r="Y15" i="2"/>
  <c r="G51" i="2"/>
  <c r="N7" i="2"/>
  <c r="N42" i="2"/>
  <c r="Y45" i="2"/>
  <c r="G56" i="2"/>
  <c r="N59" i="2"/>
  <c r="N67" i="2"/>
  <c r="Y79" i="2"/>
  <c r="N37" i="2"/>
  <c r="G5" i="2"/>
  <c r="G6" i="2"/>
  <c r="S10" i="2"/>
  <c r="G14" i="2"/>
  <c r="Y19" i="2"/>
  <c r="S26" i="2"/>
  <c r="N34" i="2"/>
  <c r="S35" i="2"/>
  <c r="Y37" i="2"/>
  <c r="G47" i="2"/>
  <c r="T47" i="2" s="1"/>
  <c r="Z47" i="2" s="1"/>
  <c r="Y53" i="2"/>
  <c r="N58" i="2"/>
  <c r="S61" i="2"/>
  <c r="Y62" i="2"/>
  <c r="G81" i="2"/>
  <c r="T81" i="2" s="1"/>
  <c r="S76" i="2"/>
  <c r="N55" i="2"/>
  <c r="Y10" i="2"/>
  <c r="N23" i="2"/>
  <c r="Y27" i="2"/>
  <c r="S34" i="2"/>
  <c r="G39" i="2"/>
  <c r="S43" i="2"/>
  <c r="S51" i="2"/>
  <c r="Y70" i="2"/>
  <c r="N75" i="2"/>
  <c r="Y78" i="2"/>
  <c r="S85" i="2"/>
  <c r="Y86" i="2"/>
  <c r="B90" i="2"/>
  <c r="Z41" i="1"/>
  <c r="Z52" i="1"/>
  <c r="Z63" i="1"/>
  <c r="Z74" i="1"/>
  <c r="G84" i="1"/>
  <c r="Z19" i="1"/>
  <c r="T80" i="1"/>
  <c r="Z80" i="1" s="1"/>
  <c r="G13" i="1"/>
  <c r="N15" i="1"/>
  <c r="T20" i="1"/>
  <c r="T53" i="1"/>
  <c r="Z53" i="1" s="1"/>
  <c r="T64" i="1"/>
  <c r="Z64" i="1" s="1"/>
  <c r="Y87" i="1"/>
  <c r="G87" i="1"/>
  <c r="G90" i="2" s="1"/>
  <c r="Y13" i="1"/>
  <c r="G85" i="1"/>
  <c r="D90" i="2"/>
  <c r="T79" i="1"/>
  <c r="Z79" i="1" s="1"/>
  <c r="C90" i="2"/>
  <c r="G14" i="1"/>
  <c r="S16" i="1"/>
  <c r="T26" i="1"/>
  <c r="T37" i="1"/>
  <c r="T48" i="1"/>
  <c r="Z48" i="1" s="1"/>
  <c r="T59" i="1"/>
  <c r="Z59" i="1" s="1"/>
  <c r="T70" i="1"/>
  <c r="Z70" i="1" s="1"/>
  <c r="G12" i="1"/>
  <c r="S8" i="1"/>
  <c r="S9" i="1"/>
  <c r="T65" i="1"/>
  <c r="Z65" i="1" s="1"/>
  <c r="T76" i="1"/>
  <c r="Z76" i="1" s="1"/>
  <c r="S85" i="1"/>
  <c r="S15" i="1"/>
  <c r="G11" i="1"/>
  <c r="N83" i="1"/>
  <c r="S7" i="1"/>
  <c r="Y16" i="1"/>
  <c r="S84" i="1"/>
  <c r="S14" i="1"/>
  <c r="G10" i="1"/>
  <c r="N12" i="1"/>
  <c r="Y15" i="1"/>
  <c r="T25" i="1"/>
  <c r="Z25" i="1" s="1"/>
  <c r="T36" i="1"/>
  <c r="Z36" i="1" s="1"/>
  <c r="T47" i="1"/>
  <c r="Z47" i="1" s="1"/>
  <c r="Y9" i="1"/>
  <c r="Y6" i="1"/>
  <c r="G9" i="1"/>
  <c r="T21" i="1"/>
  <c r="T32" i="1"/>
  <c r="T43" i="1"/>
  <c r="Z43" i="1" s="1"/>
  <c r="T54" i="1"/>
  <c r="Z54" i="1" s="1"/>
  <c r="Y83" i="1"/>
  <c r="N86" i="1"/>
  <c r="L90" i="2"/>
  <c r="Y5" i="1"/>
  <c r="Z21" i="1"/>
  <c r="Z32" i="1"/>
  <c r="G82" i="1"/>
  <c r="N13" i="1"/>
  <c r="Q90" i="2"/>
  <c r="T28" i="1"/>
  <c r="Z28" i="1" s="1"/>
  <c r="T39" i="1"/>
  <c r="Z39" i="1" s="1"/>
  <c r="T66" i="1"/>
  <c r="Z66" i="1" s="1"/>
  <c r="T77" i="1"/>
  <c r="Z77" i="1" s="1"/>
  <c r="N82" i="1"/>
  <c r="R90" i="2"/>
  <c r="N85" i="1"/>
  <c r="G6" i="1"/>
  <c r="N9" i="1"/>
  <c r="T61" i="1"/>
  <c r="Z61" i="1" s="1"/>
  <c r="T72" i="1"/>
  <c r="Z72" i="1" s="1"/>
  <c r="N6" i="1"/>
  <c r="T58" i="1"/>
  <c r="Z58" i="1" s="1"/>
  <c r="T69" i="1"/>
  <c r="Z69" i="1" s="1"/>
  <c r="T33" i="1"/>
  <c r="Z33" i="1" s="1"/>
  <c r="T44" i="1"/>
  <c r="Z44" i="1" s="1"/>
  <c r="T55" i="1"/>
  <c r="Z55" i="1" s="1"/>
  <c r="T60" i="1"/>
  <c r="Z60" i="1" s="1"/>
  <c r="V90" i="2"/>
  <c r="N5" i="1"/>
  <c r="N8" i="1"/>
  <c r="T67" i="1"/>
  <c r="Z67" i="1" s="1"/>
  <c r="W90" i="2"/>
  <c r="Z26" i="1"/>
  <c r="Z37" i="1"/>
  <c r="T27" i="1"/>
  <c r="Z27" i="1" s="1"/>
  <c r="T38" i="1"/>
  <c r="Z38" i="1" s="1"/>
  <c r="T49" i="1"/>
  <c r="Z49" i="1" s="1"/>
  <c r="G5" i="1"/>
  <c r="S10" i="1"/>
  <c r="T18" i="1"/>
  <c r="Z18" i="1" s="1"/>
  <c r="T29" i="1"/>
  <c r="T40" i="1"/>
  <c r="T51" i="1"/>
  <c r="Z51" i="1" s="1"/>
  <c r="X90" i="2"/>
  <c r="T31" i="1"/>
  <c r="Z31" i="1" s="1"/>
  <c r="G8" i="1"/>
  <c r="T22" i="1"/>
  <c r="Z22" i="1" s="1"/>
  <c r="T71" i="1"/>
  <c r="Z71" i="1" s="1"/>
  <c r="Y11" i="1"/>
  <c r="Z23" i="1"/>
  <c r="Z34" i="1"/>
  <c r="T62" i="1"/>
  <c r="Z62" i="1" s="1"/>
  <c r="T73" i="1"/>
  <c r="Z73" i="1" s="1"/>
  <c r="S82" i="1"/>
  <c r="Y10" i="1"/>
  <c r="G15" i="1"/>
  <c r="T24" i="1"/>
  <c r="Z24" i="1" s="1"/>
  <c r="T35" i="1"/>
  <c r="Z35" i="1" s="1"/>
  <c r="G86" i="1"/>
  <c r="Y8" i="1"/>
  <c r="T42" i="1"/>
  <c r="Z42" i="1" s="1"/>
  <c r="T75" i="1"/>
  <c r="Z75" i="1" s="1"/>
  <c r="H90" i="2"/>
  <c r="N16" i="1"/>
  <c r="Z29" i="1"/>
  <c r="Z40" i="1"/>
  <c r="T46" i="1"/>
  <c r="Z46" i="1" s="1"/>
  <c r="T57" i="1"/>
  <c r="Z57" i="1" s="1"/>
  <c r="T68" i="1"/>
  <c r="Z68" i="1" s="1"/>
  <c r="Z20" i="1"/>
  <c r="S77" i="2"/>
  <c r="J90" i="2"/>
  <c r="N14" i="1"/>
  <c r="S86" i="1"/>
  <c r="G8" i="2"/>
  <c r="N13" i="2"/>
  <c r="S18" i="2"/>
  <c r="G23" i="2"/>
  <c r="N27" i="2"/>
  <c r="G52" i="2"/>
  <c r="N57" i="2"/>
  <c r="T57" i="2" s="1"/>
  <c r="Z57" i="2" s="1"/>
  <c r="S62" i="2"/>
  <c r="T62" i="2" s="1"/>
  <c r="K90" i="2"/>
  <c r="N7" i="1"/>
  <c r="S13" i="1"/>
  <c r="T50" i="1"/>
  <c r="Z50" i="1" s="1"/>
  <c r="Y84" i="1"/>
  <c r="N5" i="2"/>
  <c r="G30" i="2"/>
  <c r="N35" i="2"/>
  <c r="S40" i="2"/>
  <c r="G45" i="2"/>
  <c r="T45" i="2" s="1"/>
  <c r="N49" i="2"/>
  <c r="S84" i="2"/>
  <c r="N20" i="2"/>
  <c r="G44" i="2"/>
  <c r="G74" i="2"/>
  <c r="N79" i="2"/>
  <c r="G15" i="2"/>
  <c r="G59" i="2"/>
  <c r="N64" i="2"/>
  <c r="I90" i="2"/>
  <c r="N87" i="1"/>
  <c r="Y24" i="2"/>
  <c r="M90" i="2"/>
  <c r="P90" i="2"/>
  <c r="S87" i="1"/>
  <c r="U90" i="2"/>
  <c r="Y85" i="1"/>
  <c r="N84" i="1"/>
  <c r="T70" i="2" l="1"/>
  <c r="Z70" i="2" s="1"/>
  <c r="T46" i="2"/>
  <c r="T55" i="2"/>
  <c r="Z81" i="2"/>
  <c r="T38" i="2"/>
  <c r="Z25" i="2"/>
  <c r="T64" i="2"/>
  <c r="Z64" i="2" s="1"/>
  <c r="T13" i="2"/>
  <c r="Z13" i="2" s="1"/>
  <c r="T68" i="2"/>
  <c r="Z68" i="2" s="1"/>
  <c r="T69" i="2"/>
  <c r="Z69" i="2" s="1"/>
  <c r="T71" i="2"/>
  <c r="Z71" i="2" s="1"/>
  <c r="T41" i="2"/>
  <c r="Z41" i="2" s="1"/>
  <c r="T31" i="2"/>
  <c r="Z31" i="2" s="1"/>
  <c r="Z46" i="2"/>
  <c r="T16" i="2"/>
  <c r="Z16" i="2" s="1"/>
  <c r="T65" i="2"/>
  <c r="Z65" i="2" s="1"/>
  <c r="T12" i="2"/>
  <c r="Z12" i="2" s="1"/>
  <c r="T37" i="2"/>
  <c r="Z37" i="2" s="1"/>
  <c r="T49" i="2"/>
  <c r="Z49" i="2" s="1"/>
  <c r="T77" i="2"/>
  <c r="Z77" i="2" s="1"/>
  <c r="T83" i="1"/>
  <c r="Z83" i="1" s="1"/>
  <c r="T26" i="2"/>
  <c r="Z26" i="2" s="1"/>
  <c r="S90" i="2"/>
  <c r="T54" i="2"/>
  <c r="Z54" i="2" s="1"/>
  <c r="Z45" i="2"/>
  <c r="Z62" i="2"/>
  <c r="T84" i="2"/>
  <c r="T40" i="2"/>
  <c r="T30" i="2"/>
  <c r="Z30" i="2" s="1"/>
  <c r="T35" i="2"/>
  <c r="Z35" i="2" s="1"/>
  <c r="T53" i="2"/>
  <c r="T63" i="2"/>
  <c r="Z63" i="2" s="1"/>
  <c r="Z87" i="2"/>
  <c r="T33" i="2"/>
  <c r="Z33" i="2" s="1"/>
  <c r="T36" i="2"/>
  <c r="Z36" i="2" s="1"/>
  <c r="Z73" i="2"/>
  <c r="T17" i="2"/>
  <c r="Z17" i="2" s="1"/>
  <c r="T29" i="2"/>
  <c r="Z29" i="2" s="1"/>
  <c r="Z53" i="2"/>
  <c r="T21" i="2"/>
  <c r="T82" i="2"/>
  <c r="Z82" i="2" s="1"/>
  <c r="T56" i="2"/>
  <c r="Z56" i="2" s="1"/>
  <c r="Z21" i="2"/>
  <c r="T11" i="2"/>
  <c r="Z11" i="2" s="1"/>
  <c r="T15" i="2"/>
  <c r="Z15" i="2" s="1"/>
  <c r="T76" i="2"/>
  <c r="Z76" i="2" s="1"/>
  <c r="T7" i="2"/>
  <c r="Z7" i="2" s="1"/>
  <c r="T9" i="2"/>
  <c r="Z9" i="2" s="1"/>
  <c r="T23" i="2"/>
  <c r="Z23" i="2" s="1"/>
  <c r="Z38" i="2"/>
  <c r="T78" i="2"/>
  <c r="Z78" i="2" s="1"/>
  <c r="T5" i="2"/>
  <c r="Z5" i="2" s="1"/>
  <c r="T34" i="2"/>
  <c r="Z34" i="2" s="1"/>
  <c r="T44" i="2"/>
  <c r="Z44" i="2" s="1"/>
  <c r="T74" i="2"/>
  <c r="Z74" i="2" s="1"/>
  <c r="Z40" i="2"/>
  <c r="T59" i="2"/>
  <c r="Z59" i="2" s="1"/>
  <c r="T18" i="2"/>
  <c r="Z18" i="2" s="1"/>
  <c r="T72" i="2"/>
  <c r="Z72" i="2" s="1"/>
  <c r="Z84" i="2"/>
  <c r="T8" i="2"/>
  <c r="Z8" i="2" s="1"/>
  <c r="T85" i="2"/>
  <c r="Z85" i="2" s="1"/>
  <c r="T75" i="2"/>
  <c r="Z75" i="2" s="1"/>
  <c r="T60" i="2"/>
  <c r="Z60" i="2" s="1"/>
  <c r="Z66" i="2"/>
  <c r="T6" i="2"/>
  <c r="Z6" i="2" s="1"/>
  <c r="T86" i="2"/>
  <c r="Z86" i="2" s="1"/>
  <c r="T10" i="2"/>
  <c r="Z10" i="2" s="1"/>
  <c r="T20" i="2"/>
  <c r="Z20" i="2" s="1"/>
  <c r="T80" i="2"/>
  <c r="Z80" i="2" s="1"/>
  <c r="Y90" i="2"/>
  <c r="T67" i="2"/>
  <c r="Z67" i="2" s="1"/>
  <c r="T39" i="2"/>
  <c r="Z39" i="2" s="1"/>
  <c r="T11" i="1"/>
  <c r="Z11" i="1" s="1"/>
  <c r="T83" i="2"/>
  <c r="Z83" i="2" s="1"/>
  <c r="T14" i="2"/>
  <c r="Z14" i="2" s="1"/>
  <c r="T58" i="2"/>
  <c r="Z58" i="2" s="1"/>
  <c r="T22" i="2"/>
  <c r="Z22" i="2" s="1"/>
  <c r="T85" i="1"/>
  <c r="Z85" i="1" s="1"/>
  <c r="T86" i="1"/>
  <c r="Z86" i="1" s="1"/>
  <c r="T50" i="2"/>
  <c r="Z50" i="2" s="1"/>
  <c r="T32" i="2"/>
  <c r="Z32" i="2" s="1"/>
  <c r="T24" i="2"/>
  <c r="Z24" i="2" s="1"/>
  <c r="Z55" i="2"/>
  <c r="T43" i="2"/>
  <c r="Z43" i="2" s="1"/>
  <c r="T61" i="2"/>
  <c r="Z61" i="2" s="1"/>
  <c r="T42" i="2"/>
  <c r="Z42" i="2" s="1"/>
  <c r="T5" i="1"/>
  <c r="Z5" i="1" s="1"/>
  <c r="T52" i="2"/>
  <c r="Z52" i="2" s="1"/>
  <c r="T28" i="2"/>
  <c r="Z28" i="2" s="1"/>
  <c r="T79" i="2"/>
  <c r="Z79" i="2" s="1"/>
  <c r="T27" i="2"/>
  <c r="Z27" i="2" s="1"/>
  <c r="T51" i="2"/>
  <c r="Z51" i="2" s="1"/>
  <c r="T8" i="1"/>
  <c r="Z8" i="1" s="1"/>
  <c r="T16" i="1"/>
  <c r="Z16" i="1" s="1"/>
  <c r="T12" i="1"/>
  <c r="Z12" i="1" s="1"/>
  <c r="T10" i="1"/>
  <c r="Z10" i="1" s="1"/>
  <c r="T14" i="1"/>
  <c r="Z14" i="1" s="1"/>
  <c r="T15" i="1"/>
  <c r="Z15" i="1" s="1"/>
  <c r="T7" i="1"/>
  <c r="Z7" i="1" s="1"/>
  <c r="T6" i="1"/>
  <c r="Z6" i="1" s="1"/>
  <c r="T82" i="1"/>
  <c r="Z82" i="1" s="1"/>
  <c r="T9" i="1"/>
  <c r="Z9" i="1" s="1"/>
  <c r="T13" i="1"/>
  <c r="Z13" i="1" s="1"/>
  <c r="T84" i="1"/>
  <c r="N90" i="2"/>
  <c r="T87" i="1"/>
  <c r="Z84" i="1" l="1"/>
  <c r="Z87" i="1"/>
  <c r="T90" i="2"/>
  <c r="Z90" i="2" l="1"/>
</calcChain>
</file>

<file path=xl/sharedStrings.xml><?xml version="1.0" encoding="utf-8"?>
<sst xmlns="http://schemas.openxmlformats.org/spreadsheetml/2006/main" count="69" uniqueCount="38">
  <si>
    <t>Enrollment Report</t>
  </si>
  <si>
    <t>Title XIX - Medicaid</t>
  </si>
  <si>
    <t>Title XXI - CHIP Population</t>
  </si>
  <si>
    <t>Aged, Blind, and Disabled (ABD)</t>
  </si>
  <si>
    <t>Low-Income Adults and Children</t>
  </si>
  <si>
    <t>ACA Expansion</t>
  </si>
  <si>
    <t>Children</t>
  </si>
  <si>
    <t>Adults</t>
  </si>
  <si>
    <t>Month</t>
  </si>
  <si>
    <t xml:space="preserve">Non-LTC
</t>
  </si>
  <si>
    <t>LTC: 
NF/ICF ID</t>
  </si>
  <si>
    <t>LTC: HCBS Waiver</t>
  </si>
  <si>
    <t>LTC: DD Waivers</t>
  </si>
  <si>
    <t>LTC: PACE</t>
  </si>
  <si>
    <t>ABD Total</t>
  </si>
  <si>
    <t xml:space="preserve">QMBs and QIs Limited Benefit </t>
  </si>
  <si>
    <t>Caretaker Adults</t>
  </si>
  <si>
    <t>Pregnant Women</t>
  </si>
  <si>
    <t>DOC/ Emer Svcs (Limited Benefit)</t>
  </si>
  <si>
    <t>Family Planning (Limited Benefit)</t>
  </si>
  <si>
    <t>Total</t>
  </si>
  <si>
    <t>Caretaker Adults Acute Eligible</t>
  </si>
  <si>
    <t>Childless Adults Acute Eligible</t>
  </si>
  <si>
    <t>MLTSS Managed Care</t>
  </si>
  <si>
    <t>ACA DOC/ Emer Svcs (Limited Benefit)</t>
  </si>
  <si>
    <t>Expansion Total</t>
  </si>
  <si>
    <t>Title XIX Total</t>
  </si>
  <si>
    <t>Medicaid Crossover</t>
  </si>
  <si>
    <t>FAMIS Children</t>
  </si>
  <si>
    <t>FAMIS MOMS</t>
  </si>
  <si>
    <t>FAMIS Pre-Natal</t>
  </si>
  <si>
    <t>Title XXI Total</t>
  </si>
  <si>
    <t>Total Enrollment</t>
  </si>
  <si>
    <t>MCO Report</t>
  </si>
  <si>
    <t>Title XXI - CHIP</t>
  </si>
  <si>
    <t>Low-Income Adults and Children (LIAC)</t>
  </si>
  <si>
    <t>Non-LTC</t>
  </si>
  <si>
    <t>MCO Percentages: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</si>
</sst>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4"/>
      <color theme="4" tint="-0.249977111117893"/>
      <name val="Arial"/>
      <family val="2"/>
    </font>
    <font>
      <sz val="10"/>
      <color indexed="8"/>
      <name val="Arial"/>
      <family val="2"/>
    </font>
    <font>
      <b/>
      <sz val="11"/>
      <color indexed="54"/>
      <name val="Aptos Narrow"/>
      <family val="2"/>
      <scheme val="minor"/>
    </font>
    <font>
      <sz val="10"/>
      <color indexed="23"/>
      <name val="Arial"/>
      <family val="2"/>
    </font>
    <font>
      <b/>
      <sz val="11"/>
      <color indexed="9"/>
      <name val="Aptos Narrow"/>
      <family val="2"/>
      <scheme val="minor"/>
    </font>
    <font>
      <sz val="11"/>
      <color indexed="54"/>
      <name val="Aptos Narrow"/>
      <family val="2"/>
      <scheme val="minor"/>
    </font>
    <font>
      <sz val="10"/>
      <color indexed="54"/>
      <name val="Arial"/>
      <family val="2"/>
    </font>
    <font>
      <b/>
      <sz val="10"/>
      <color indexed="54"/>
      <name val="Arial"/>
      <family val="2"/>
    </font>
    <font>
      <sz val="11"/>
      <color indexed="9"/>
      <name val="Aptos Narrow"/>
      <family val="2"/>
      <scheme val="minor"/>
    </font>
    <font>
      <b/>
      <sz val="12"/>
      <color indexed="54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indexed="23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23"/>
      </left>
      <right style="double">
        <color indexed="23"/>
      </right>
      <top style="thin">
        <color indexed="23"/>
      </top>
      <bottom/>
      <diagonal/>
    </border>
    <border>
      <left style="double">
        <color indexed="23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23"/>
      </right>
      <top/>
      <bottom/>
      <diagonal/>
    </border>
    <border>
      <left style="double">
        <color indexed="23"/>
      </left>
      <right style="double">
        <color indexed="23"/>
      </right>
      <top/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double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54"/>
      </bottom>
      <diagonal/>
    </border>
    <border>
      <left/>
      <right style="double">
        <color auto="1"/>
      </right>
      <top/>
      <bottom/>
      <diagonal/>
    </border>
    <border>
      <left style="double">
        <color indexed="23"/>
      </left>
      <right style="double">
        <color auto="1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4" fillId="0" borderId="0"/>
    <xf numFmtId="0" fontId="7" fillId="0" borderId="0"/>
  </cellStyleXfs>
  <cellXfs count="63">
    <xf numFmtId="0" fontId="0" fillId="0" borderId="0" xfId="0"/>
    <xf numFmtId="0" fontId="8" fillId="3" borderId="0" xfId="4" applyFont="1" applyFill="1" applyAlignment="1">
      <alignment vertical="center" wrapText="1"/>
    </xf>
    <xf numFmtId="0" fontId="9" fillId="0" borderId="0" xfId="3" applyFont="1"/>
    <xf numFmtId="0" fontId="10" fillId="4" borderId="0" xfId="4" applyFont="1" applyFill="1" applyAlignment="1">
      <alignment horizontal="center" vertical="center"/>
    </xf>
    <xf numFmtId="0" fontId="10" fillId="5" borderId="0" xfId="4" applyFont="1" applyFill="1" applyAlignment="1">
      <alignment horizontal="center" vertical="center"/>
    </xf>
    <xf numFmtId="0" fontId="11" fillId="6" borderId="3" xfId="4" applyFont="1" applyFill="1" applyBorder="1"/>
    <xf numFmtId="0" fontId="11" fillId="6" borderId="0" xfId="4" applyFont="1" applyFill="1"/>
    <xf numFmtId="0" fontId="8" fillId="6" borderId="0" xfId="4" applyFont="1" applyFill="1"/>
    <xf numFmtId="0" fontId="12" fillId="6" borderId="4" xfId="4" applyFont="1" applyFill="1" applyBorder="1"/>
    <xf numFmtId="0" fontId="12" fillId="6" borderId="0" xfId="4" applyFont="1" applyFill="1"/>
    <xf numFmtId="0" fontId="13" fillId="6" borderId="0" xfId="4" applyFont="1" applyFill="1"/>
    <xf numFmtId="0" fontId="12" fillId="5" borderId="5" xfId="4" applyFont="1" applyFill="1" applyBorder="1"/>
    <xf numFmtId="0" fontId="0" fillId="5" borderId="0" xfId="0" applyFill="1"/>
    <xf numFmtId="0" fontId="14" fillId="4" borderId="8" xfId="4" applyFont="1" applyFill="1" applyBorder="1" applyAlignment="1">
      <alignment vertical="center"/>
    </xf>
    <xf numFmtId="0" fontId="8" fillId="6" borderId="9" xfId="4" applyFont="1" applyFill="1" applyBorder="1" applyAlignment="1">
      <alignment horizontal="center" vertical="center" wrapText="1"/>
    </xf>
    <xf numFmtId="0" fontId="8" fillId="5" borderId="9" xfId="4" applyFont="1" applyFill="1" applyBorder="1" applyAlignment="1">
      <alignment horizontal="center" vertical="center" wrapText="1"/>
    </xf>
    <xf numFmtId="0" fontId="10" fillId="4" borderId="9" xfId="4" applyFont="1" applyFill="1" applyBorder="1" applyAlignment="1">
      <alignment horizontal="center" vertical="center"/>
    </xf>
    <xf numFmtId="0" fontId="13" fillId="6" borderId="9" xfId="4" applyFont="1" applyFill="1" applyBorder="1" applyAlignment="1">
      <alignment horizontal="center" vertical="center" wrapText="1"/>
    </xf>
    <xf numFmtId="0" fontId="15" fillId="3" borderId="9" xfId="4" applyFont="1" applyFill="1" applyBorder="1" applyAlignment="1">
      <alignment horizontal="center" vertical="center" wrapText="1"/>
    </xf>
    <xf numFmtId="14" fontId="16" fillId="0" borderId="0" xfId="4" applyNumberFormat="1" applyFont="1" applyAlignment="1">
      <alignment horizontal="right" wrapText="1"/>
    </xf>
    <xf numFmtId="3" fontId="1" fillId="0" borderId="0" xfId="1" applyNumberFormat="1" applyFont="1" applyBorder="1" applyAlignment="1">
      <alignment horizontal="center"/>
    </xf>
    <xf numFmtId="3" fontId="17" fillId="7" borderId="10" xfId="1" applyNumberFormat="1" applyFont="1" applyFill="1" applyBorder="1" applyAlignment="1">
      <alignment horizontal="center"/>
    </xf>
    <xf numFmtId="3" fontId="2" fillId="7" borderId="10" xfId="1" applyNumberFormat="1" applyFont="1" applyFill="1" applyBorder="1" applyAlignment="1">
      <alignment horizontal="center"/>
    </xf>
    <xf numFmtId="3" fontId="18" fillId="0" borderId="0" xfId="1" applyNumberFormat="1" applyFont="1" applyBorder="1" applyAlignment="1">
      <alignment horizontal="center"/>
    </xf>
    <xf numFmtId="164" fontId="2" fillId="0" borderId="11" xfId="3" applyNumberFormat="1" applyFont="1" applyBorder="1"/>
    <xf numFmtId="164" fontId="0" fillId="0" borderId="0" xfId="0" applyNumberFormat="1"/>
    <xf numFmtId="3" fontId="0" fillId="0" borderId="0" xfId="0" applyNumberFormat="1"/>
    <xf numFmtId="3" fontId="17" fillId="7" borderId="10" xfId="2" applyNumberFormat="1" applyFont="1" applyFill="1" applyBorder="1" applyAlignment="1">
      <alignment horizontal="center"/>
    </xf>
    <xf numFmtId="0" fontId="1" fillId="0" borderId="0" xfId="0" applyFont="1"/>
    <xf numFmtId="0" fontId="14" fillId="4" borderId="0" xfId="3" applyFont="1" applyFill="1"/>
    <xf numFmtId="0" fontId="19" fillId="5" borderId="0" xfId="3" applyFont="1" applyFill="1" applyAlignment="1">
      <alignment horizontal="right"/>
    </xf>
    <xf numFmtId="0" fontId="8" fillId="6" borderId="3" xfId="4" applyFont="1" applyFill="1" applyBorder="1"/>
    <xf numFmtId="0" fontId="8" fillId="6" borderId="10" xfId="4" applyFont="1" applyFill="1" applyBorder="1"/>
    <xf numFmtId="0" fontId="13" fillId="6" borderId="5" xfId="4" applyFont="1" applyFill="1" applyBorder="1"/>
    <xf numFmtId="0" fontId="10" fillId="4" borderId="8" xfId="4" applyFont="1" applyFill="1" applyBorder="1" applyAlignment="1">
      <alignment vertical="center"/>
    </xf>
    <xf numFmtId="0" fontId="2" fillId="0" borderId="0" xfId="0" applyFont="1"/>
    <xf numFmtId="0" fontId="19" fillId="5" borderId="0" xfId="3" applyFont="1" applyFill="1" applyAlignment="1">
      <alignment horizontal="right" wrapText="1"/>
    </xf>
    <xf numFmtId="0" fontId="8" fillId="6" borderId="12" xfId="4" applyFont="1" applyFill="1" applyBorder="1" applyAlignment="1">
      <alignment horizontal="center" vertical="center" wrapText="1"/>
    </xf>
    <xf numFmtId="0" fontId="8" fillId="6" borderId="14" xfId="4" applyFont="1" applyFill="1" applyBorder="1" applyAlignment="1">
      <alignment horizontal="center" vertical="center" wrapText="1"/>
    </xf>
    <xf numFmtId="0" fontId="8" fillId="6" borderId="15" xfId="4" applyFont="1" applyFill="1" applyBorder="1" applyAlignment="1">
      <alignment horizontal="center" vertical="center" wrapText="1"/>
    </xf>
    <xf numFmtId="0" fontId="13" fillId="6" borderId="2" xfId="4" applyFont="1" applyFill="1" applyBorder="1" applyAlignment="1">
      <alignment horizontal="center" vertical="center" wrapText="1"/>
    </xf>
    <xf numFmtId="0" fontId="13" fillId="6" borderId="6" xfId="4" applyFont="1" applyFill="1" applyBorder="1" applyAlignment="1">
      <alignment horizontal="center" vertical="center" wrapText="1"/>
    </xf>
    <xf numFmtId="0" fontId="10" fillId="4" borderId="8" xfId="4" applyFont="1" applyFill="1" applyBorder="1" applyAlignment="1">
      <alignment horizontal="center" vertical="center"/>
    </xf>
    <xf numFmtId="0" fontId="15" fillId="3" borderId="0" xfId="4" applyFont="1" applyFill="1" applyAlignment="1">
      <alignment horizontal="center" vertical="center" wrapText="1"/>
    </xf>
    <xf numFmtId="164" fontId="2" fillId="0" borderId="17" xfId="3" applyNumberFormat="1" applyFont="1" applyBorder="1"/>
    <xf numFmtId="164" fontId="2" fillId="0" borderId="18" xfId="3" applyNumberFormat="1" applyFont="1" applyBorder="1"/>
    <xf numFmtId="0" fontId="20" fillId="0" borderId="0" xfId="0" applyFont="1"/>
    <xf numFmtId="14" fontId="17" fillId="0" borderId="9" xfId="1" applyNumberFormat="1" applyFont="1" applyBorder="1" applyAlignment="1">
      <alignment horizontal="center"/>
    </xf>
    <xf numFmtId="9" fontId="2" fillId="0" borderId="9" xfId="0" applyNumberFormat="1" applyFont="1" applyBorder="1" applyAlignment="1">
      <alignment horizontal="center"/>
    </xf>
    <xf numFmtId="0" fontId="5" fillId="3" borderId="0" xfId="3" applyFont="1" applyFill="1" applyAlignment="1">
      <alignment horizontal="center"/>
    </xf>
    <xf numFmtId="0" fontId="6" fillId="3" borderId="0" xfId="3" applyFont="1" applyFill="1" applyAlignment="1">
      <alignment horizontal="center"/>
    </xf>
    <xf numFmtId="0" fontId="10" fillId="4" borderId="0" xfId="3" applyFont="1" applyFill="1" applyAlignment="1">
      <alignment horizontal="center"/>
    </xf>
    <xf numFmtId="0" fontId="8" fillId="6" borderId="1" xfId="4" applyFont="1" applyFill="1" applyBorder="1" applyAlignment="1">
      <alignment horizontal="center"/>
    </xf>
    <xf numFmtId="0" fontId="8" fillId="6" borderId="2" xfId="4" applyFont="1" applyFill="1" applyBorder="1" applyAlignment="1">
      <alignment horizontal="center"/>
    </xf>
    <xf numFmtId="0" fontId="13" fillId="6" borderId="6" xfId="4" applyFont="1" applyFill="1" applyBorder="1" applyAlignment="1">
      <alignment horizontal="center"/>
    </xf>
    <xf numFmtId="0" fontId="13" fillId="6" borderId="2" xfId="4" applyFont="1" applyFill="1" applyBorder="1" applyAlignment="1">
      <alignment horizontal="center"/>
    </xf>
    <xf numFmtId="0" fontId="13" fillId="6" borderId="3" xfId="4" applyFont="1" applyFill="1" applyBorder="1" applyAlignment="1">
      <alignment horizontal="center"/>
    </xf>
    <xf numFmtId="0" fontId="13" fillId="6" borderId="7" xfId="4" applyFont="1" applyFill="1" applyBorder="1" applyAlignment="1">
      <alignment horizontal="center"/>
    </xf>
    <xf numFmtId="0" fontId="8" fillId="6" borderId="12" xfId="4" applyFont="1" applyFill="1" applyBorder="1" applyAlignment="1">
      <alignment horizontal="center"/>
    </xf>
    <xf numFmtId="0" fontId="10" fillId="4" borderId="0" xfId="4" applyFont="1" applyFill="1" applyAlignment="1">
      <alignment horizontal="center" vertical="center"/>
    </xf>
    <xf numFmtId="0" fontId="10" fillId="4" borderId="16" xfId="4" applyFont="1" applyFill="1" applyBorder="1" applyAlignment="1">
      <alignment horizontal="center" vertical="center"/>
    </xf>
    <xf numFmtId="0" fontId="13" fillId="6" borderId="13" xfId="4" applyFont="1" applyFill="1" applyBorder="1" applyAlignment="1">
      <alignment horizontal="center"/>
    </xf>
    <xf numFmtId="0" fontId="13" fillId="6" borderId="14" xfId="4" applyFont="1" applyFill="1" applyBorder="1" applyAlignment="1">
      <alignment horizontal="center"/>
    </xf>
  </cellXfs>
  <cellStyles count="5">
    <cellStyle name="Accent2" xfId="2" builtinId="33"/>
    <cellStyle name="Comma" xfId="1" builtinId="3"/>
    <cellStyle name="Normal" xfId="0" builtinId="0"/>
    <cellStyle name="Normal 4" xfId="3" xr:uid="{6FC546EC-BE6C-4FE7-AAA7-6C0997EDD117}"/>
    <cellStyle name="Normal_Sheet1" xfId="4" xr:uid="{E0FF1B6F-9428-4EDD-9488-25DC9BF23E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BUDGET\STAFF\Bernard%20Brown\Tasks\bb%20Population%20Forecasts%20vs%20Actuals\bb%20P3%20&amp;%20P2%20Enrollment%20Forecast%20to%20Actuals%20new%20Percentage%20cols%20Beta%2004-Nov-2024.xlsx" TargetMode="External"/><Relationship Id="rId1" Type="http://schemas.openxmlformats.org/officeDocument/2006/relationships/externalLinkPath" Target="file:///J:\BUDGET\STAFF\Bernard%20Brown\Tasks\bb%20Population%20Forecasts%20vs%20Actuals\bb%20P3%20&amp;%20P2%20Enrollment%20Forecast%20to%20Actuals%20new%20Percentage%20cols%20Beta%2004-Nov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vandegrift/Local%20Settings/Temporary%20Internet%20Files/OLK2E/2011-02%20mc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/LOTUSDAT/08GA/Decision%20Packages/Stage%203%20DP%20Submit%20to%20SHHR/ALTC%20-%20Form%20N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bas/HC/Virginia/08PACE/Workpapers/Data%20Source/MemM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/LOTUSDAT/Cost%20Effectiveness/ALTC/P1&amp;P2%20Final%20doc's%20With%20Richmond/Reference%20Docs%20used%20for%20initial%20projections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BUDGET\Data%20Analysis\Population\DMAS%20Monthly%20Enrollment%20Report\Working%20File%20Variance%20Analysis%20Enrollment%20Report.xlsx" TargetMode="External"/><Relationship Id="rId1" Type="http://schemas.openxmlformats.org/officeDocument/2006/relationships/externalLinkPath" Target="file:///J:\BUDGET\Data%20Analysis\Population\DMAS%20Monthly%20Enrollment%20Report\Working%20File%20Variance%20Analysis%20Enrollment%20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es"/>
      <sheetName val="Population"/>
      <sheetName val="Population Xref"/>
      <sheetName val="Monthly Report P1"/>
      <sheetName val="Monthly ReportP2"/>
      <sheetName val="P2 Analytics"/>
      <sheetName val="Misc"/>
      <sheetName val="Population FORECAST P2"/>
      <sheetName val="P2 Forecast vs Actuals"/>
      <sheetName val="P2 Forecast vs Actuals (2)"/>
      <sheetName val="Data"/>
      <sheetName val="Monthly Report P3"/>
      <sheetName val="P3 Budget vs Forecast"/>
      <sheetName val="xRef Lookup"/>
      <sheetName val="Demo Data"/>
      <sheetName val="Groups"/>
      <sheetName val="Groups (2)"/>
      <sheetName val="ABD Components"/>
      <sheetName val="MedEx Components"/>
      <sheetName val="MedEx Components (Logrithmic)"/>
      <sheetName val="CHIP Components"/>
      <sheetName val="New Charts TBA"/>
      <sheetName val="side-by-side qtr"/>
      <sheetName val="Prior vs Current"/>
      <sheetName val="Prior vs Current (2)"/>
      <sheetName val="Monthly Variance p2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F1" t="str">
            <v>Column Decription (Abbreviated)</v>
          </cell>
        </row>
        <row r="2">
          <cell r="F2" t="str">
            <v>ABD Non-LTC</v>
          </cell>
          <cell r="O2" t="str">
            <v>SFY</v>
          </cell>
        </row>
        <row r="3">
          <cell r="F3" t="str">
            <v>ABD LTC: NF/ICF MR</v>
          </cell>
          <cell r="O3">
            <v>44013</v>
          </cell>
        </row>
        <row r="4">
          <cell r="F4" t="str">
            <v>ABD LTC: Waiver</v>
          </cell>
          <cell r="O4">
            <v>44378</v>
          </cell>
        </row>
        <row r="5">
          <cell r="F5" t="str">
            <v>ABD LTC: PACE</v>
          </cell>
          <cell r="O5">
            <v>44743</v>
          </cell>
        </row>
        <row r="6">
          <cell r="F6" t="str">
            <v>ABD Total LTC &amp; Non-LTC</v>
          </cell>
          <cell r="O6">
            <v>45108</v>
          </cell>
        </row>
        <row r="7">
          <cell r="F7" t="str">
            <v>QMBs (Limited Benefit)</v>
          </cell>
          <cell r="O7">
            <v>45474</v>
          </cell>
        </row>
        <row r="8">
          <cell r="F8" t="str">
            <v>LIAC Caretaker Adults</v>
          </cell>
          <cell r="O8">
            <v>45839</v>
          </cell>
        </row>
        <row r="9">
          <cell r="F9" t="str">
            <v>LIAC Pregnant Women</v>
          </cell>
          <cell r="O9">
            <v>46204</v>
          </cell>
        </row>
        <row r="10">
          <cell r="F10" t="str">
            <v>LIAC  Children</v>
          </cell>
          <cell r="O10">
            <v>46569</v>
          </cell>
        </row>
        <row r="11">
          <cell r="F11" t="str">
            <v>LIAC Dept of Corrections</v>
          </cell>
          <cell r="O11">
            <v>46935</v>
          </cell>
        </row>
        <row r="12">
          <cell r="F12" t="str">
            <v>LIAC Family Planning (Limited Benefit)</v>
          </cell>
          <cell r="O12">
            <v>47300</v>
          </cell>
        </row>
        <row r="13">
          <cell r="F13" t="str">
            <v>LIAC GAP (Limited Benefit)</v>
          </cell>
        </row>
        <row r="14">
          <cell r="F14" t="str">
            <v xml:space="preserve">LIAC Total (now excluding QMB </v>
          </cell>
        </row>
        <row r="15">
          <cell r="F15" t="str">
            <v>MedEx Caretaker Adults</v>
          </cell>
        </row>
        <row r="16">
          <cell r="F16" t="str">
            <v>MedEx Childless Adults</v>
          </cell>
        </row>
        <row r="17">
          <cell r="F17" t="str">
            <v>Ltd Benefit DOC and Emer Srvcs</v>
          </cell>
        </row>
        <row r="18">
          <cell r="F18" t="str">
            <v>MedEx Total</v>
          </cell>
        </row>
        <row r="19">
          <cell r="F19" t="str">
            <v>All Program (non CHIP) Total</v>
          </cell>
        </row>
        <row r="20">
          <cell r="F20" t="str">
            <v>XXI CHIP Medicaid Crossover (Age 6-19)</v>
          </cell>
        </row>
        <row r="21">
          <cell r="F21" t="str">
            <v>XXI CHIP FAMIS (Age 0-19 143-200% FPL)</v>
          </cell>
        </row>
        <row r="22">
          <cell r="F22" t="str">
            <v>XXI CHIP FAMIS MOMS</v>
          </cell>
        </row>
        <row r="23">
          <cell r="F23" t="str">
            <v>Pre-Natal Coverage</v>
          </cell>
        </row>
        <row r="24">
          <cell r="F24" t="str">
            <v>XXI CHIP Total</v>
          </cell>
        </row>
        <row r="25">
          <cell r="F25" t="str">
            <v>All Program Total Enrollment</v>
          </cell>
        </row>
      </sheetData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P3 Category</v>
          </cell>
          <cell r="B1" t="str">
            <v>Column Index</v>
          </cell>
          <cell r="C1" t="str">
            <v>Forecast Column</v>
          </cell>
        </row>
        <row r="2">
          <cell r="A2" t="str">
            <v>ABD Non LTC Non Dual (Forecast incomplete / split Dual &amp; Non-Dual)</v>
          </cell>
          <cell r="B2">
            <v>1</v>
          </cell>
          <cell r="C2">
            <v>4</v>
          </cell>
        </row>
        <row r="3">
          <cell r="A3" t="str">
            <v>ABD Non LTC Dual (Forecast incomplete / split Dual &amp; Non-Dual)</v>
          </cell>
          <cell r="B3">
            <v>2</v>
          </cell>
          <cell r="C3">
            <v>6</v>
          </cell>
        </row>
        <row r="4">
          <cell r="A4" t="str">
            <v>LTC Facilities: SNF/ICF LS (Forecast incompl - split across 5)</v>
          </cell>
          <cell r="B4">
            <v>3</v>
          </cell>
          <cell r="C4">
            <v>8</v>
          </cell>
        </row>
        <row r="5">
          <cell r="A5" t="str">
            <v>LTC Waiver: CCC+ (Forecast incompl - split across 5)</v>
          </cell>
          <cell r="B5">
            <v>5</v>
          </cell>
          <cell r="C5">
            <v>12</v>
          </cell>
        </row>
        <row r="6">
          <cell r="A6" t="str">
            <v>LTC Waiver: CL (Forecast incompl - split across 5)</v>
          </cell>
          <cell r="B6">
            <v>6</v>
          </cell>
          <cell r="C6">
            <v>14</v>
          </cell>
        </row>
        <row r="7">
          <cell r="A7" t="str">
            <v>LTC Waiver: FIS (Forecast incompl - split across 5)</v>
          </cell>
          <cell r="B7">
            <v>7</v>
          </cell>
          <cell r="C7">
            <v>16</v>
          </cell>
        </row>
        <row r="8">
          <cell r="A8" t="str">
            <v>LTC Waiver: BI (Forecast incompl - split across 5)</v>
          </cell>
          <cell r="B8">
            <v>8</v>
          </cell>
          <cell r="C8">
            <v>18</v>
          </cell>
        </row>
        <row r="9">
          <cell r="A9" t="str">
            <v>LTC Waiver: PACE</v>
          </cell>
          <cell r="B9">
            <v>9</v>
          </cell>
          <cell r="C9">
            <v>20</v>
          </cell>
        </row>
        <row r="10">
          <cell r="A10" t="str">
            <v>Limited Benefit QMBs QIs</v>
          </cell>
          <cell r="B10">
            <v>10</v>
          </cell>
          <cell r="C10">
            <v>24</v>
          </cell>
        </row>
        <row r="11">
          <cell r="A11" t="str">
            <v>Care Takers 2014 Rules</v>
          </cell>
          <cell r="B11">
            <v>11</v>
          </cell>
          <cell r="C11">
            <v>26</v>
          </cell>
        </row>
        <row r="12">
          <cell r="A12" t="str">
            <v>Pregnant Women</v>
          </cell>
          <cell r="B12">
            <v>12</v>
          </cell>
          <cell r="C12">
            <v>28</v>
          </cell>
        </row>
        <row r="13">
          <cell r="A13" t="str">
            <v>Medicaid Children (Forecast incompl Med Children &amp; Foster/Adopt)</v>
          </cell>
          <cell r="B13">
            <v>13</v>
          </cell>
          <cell r="C13">
            <v>30</v>
          </cell>
        </row>
        <row r="14">
          <cell r="A14" t="str">
            <v>Foster Care &amp; Adopt Assist (Forecast incompl Med Children &amp; Foster/Adopt)</v>
          </cell>
          <cell r="B14">
            <v>14</v>
          </cell>
          <cell r="C14">
            <v>32</v>
          </cell>
        </row>
        <row r="15">
          <cell r="A15" t="str">
            <v>Limited Benefit Plan First</v>
          </cell>
          <cell r="B15">
            <v>15</v>
          </cell>
          <cell r="C15">
            <v>34</v>
          </cell>
        </row>
        <row r="16">
          <cell r="A16" t="str">
            <v>Limited Benefit DOC EmgSvc REF (Forecast Numbers Incomplete)</v>
          </cell>
          <cell r="B16">
            <v>17</v>
          </cell>
          <cell r="C16">
            <v>38</v>
          </cell>
        </row>
        <row r="17">
          <cell r="A17" t="str">
            <v>MedEx Caretaker Acute (Forecast Numbers Incomplete)</v>
          </cell>
          <cell r="B17">
            <v>18</v>
          </cell>
          <cell r="C17">
            <v>42</v>
          </cell>
        </row>
        <row r="18">
          <cell r="A18" t="str">
            <v>MedEx Childless Acute (Forecast Numbers Incomplete)</v>
          </cell>
          <cell r="B18">
            <v>19</v>
          </cell>
          <cell r="C18">
            <v>44</v>
          </cell>
        </row>
        <row r="19">
          <cell r="A19" t="str">
            <v>MedEx CCC Plus/ PACE (Forecast Numbers Incomplete)</v>
          </cell>
          <cell r="B19">
            <v>20</v>
          </cell>
          <cell r="C19">
            <v>46</v>
          </cell>
        </row>
        <row r="20">
          <cell r="A20" t="str">
            <v>Limited Bene ACA DOC EmgSvc (Forecast Numbers Incomplete)</v>
          </cell>
          <cell r="B20">
            <v>21</v>
          </cell>
          <cell r="C20">
            <v>48</v>
          </cell>
        </row>
        <row r="21">
          <cell r="A21" t="str">
            <v>Medicaid Crossover</v>
          </cell>
          <cell r="B21">
            <v>22</v>
          </cell>
          <cell r="C21">
            <v>55</v>
          </cell>
        </row>
        <row r="22">
          <cell r="A22" t="str">
            <v>FAMIS Children</v>
          </cell>
          <cell r="B22">
            <v>23</v>
          </cell>
          <cell r="C22">
            <v>57</v>
          </cell>
        </row>
        <row r="23">
          <cell r="A23" t="str">
            <v>FAMIS MOMS (Incompl forecast Split w/ FAMIS MOMS)</v>
          </cell>
          <cell r="B23">
            <v>24</v>
          </cell>
          <cell r="C23">
            <v>59</v>
          </cell>
        </row>
        <row r="24">
          <cell r="A24" t="str">
            <v>FAMIS MOMS Pre-Natal Care (Incompl forecast Split w/ FAMIS MOMS)</v>
          </cell>
          <cell r="B24">
            <v>25</v>
          </cell>
          <cell r="C24">
            <v>61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DICAID_BY_REGION (2)"/>
      <sheetName val="MC Flash"/>
      <sheetName val="FAMIS Flash"/>
      <sheetName val="MEDICAID_BY_REGION"/>
      <sheetName val="FAMIS_BY_REGION"/>
      <sheetName val="MEDICAID_BY_FIPS"/>
      <sheetName val="FAMIS_BY_FIPS"/>
      <sheetName val="Medallion II &amp; FAMIS MCO Totals"/>
      <sheetName val="MEDALLION_Children_BY_FIPS"/>
      <sheetName val="FFS_CHILDREN_BY_FIPS"/>
      <sheetName val="MEDALLION_II_Children_BY_FIPS"/>
      <sheetName val="Medicaid SSI Children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sitionCalculator"/>
      <sheetName val="Instructions"/>
      <sheetName val="BenefitRates"/>
      <sheetName val="Lists"/>
    </sheetNames>
    <sheetDataSet>
      <sheetData sheetId="0" refreshError="1"/>
      <sheetData sheetId="1" refreshError="1"/>
      <sheetData sheetId="2">
        <row r="5">
          <cell r="F5" t="str">
            <v>Single Coverage</v>
          </cell>
        </row>
        <row r="6">
          <cell r="F6" t="str">
            <v>Employee + One</v>
          </cell>
        </row>
        <row r="7">
          <cell r="F7" t="str">
            <v>Family Coverage</v>
          </cell>
        </row>
        <row r="8">
          <cell r="F8" t="str">
            <v>Coverage Waived</v>
          </cell>
        </row>
      </sheetData>
      <sheetData sheetId="3">
        <row r="5">
          <cell r="D5" t="str">
            <v>Yes</v>
          </cell>
        </row>
        <row r="6">
          <cell r="D6" t="str">
            <v>No</v>
          </cell>
        </row>
        <row r="9">
          <cell r="D9" t="str">
            <v>VRS-Regular</v>
          </cell>
        </row>
        <row r="10">
          <cell r="D10" t="str">
            <v>VaLORS</v>
          </cell>
        </row>
        <row r="11">
          <cell r="D11" t="str">
            <v>SPORS</v>
          </cell>
        </row>
        <row r="12">
          <cell r="D12" t="str">
            <v>Judges</v>
          </cell>
        </row>
        <row r="13">
          <cell r="D13" t="str">
            <v>Defined Contrib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mMo"/>
      <sheetName val="MemMo For Trends"/>
      <sheetName val="Compare - Monthly Differ"/>
      <sheetName val="Compare - Annual Differ"/>
      <sheetName val="Compare - FY2005 Differ"/>
      <sheetName val="Compare1 - FY2005 Differ (Fix)"/>
      <sheetName val="Compare2 - FY2005 Differ (Fix)"/>
      <sheetName val="FY07 MemMo Data Source (Fix)"/>
      <sheetName val="FY08 MemMo Data Source"/>
      <sheetName val="elig_DESIG"/>
      <sheetName val="elig_MODxCHG"/>
      <sheetName val="elig_SPG"/>
      <sheetName val="elig_PGM"/>
      <sheetName val="elig_PROV"/>
      <sheetName val="MemMo E23For Tren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f-Sal Direct Assump"/>
      <sheetName val="Ref-ALTC NP FORM"/>
      <sheetName val="Ref-ALTC Staffing"/>
    </sheetNames>
    <sheetDataSet>
      <sheetData sheetId="0" refreshError="1"/>
      <sheetData sheetId="1">
        <row r="4">
          <cell r="A4" t="str">
            <v>Prog Admin Spec II</v>
          </cell>
          <cell r="B4" t="str">
            <v>VRS-Regular</v>
          </cell>
          <cell r="C4" t="str">
            <v>Yes</v>
          </cell>
          <cell r="D4">
            <v>60922</v>
          </cell>
          <cell r="E4" t="str">
            <v>Family Coverage</v>
          </cell>
          <cell r="F4">
            <v>24</v>
          </cell>
          <cell r="G4">
            <v>24</v>
          </cell>
          <cell r="H4">
            <v>60922</v>
          </cell>
          <cell r="I4">
            <v>6793</v>
          </cell>
          <cell r="J4">
            <v>4661</v>
          </cell>
          <cell r="K4">
            <v>609</v>
          </cell>
          <cell r="L4">
            <v>12420</v>
          </cell>
          <cell r="M4">
            <v>731</v>
          </cell>
          <cell r="N4">
            <v>1218</v>
          </cell>
          <cell r="O4">
            <v>480</v>
          </cell>
          <cell r="P4">
            <v>87834</v>
          </cell>
          <cell r="Q4">
            <v>60922</v>
          </cell>
          <cell r="R4">
            <v>6793</v>
          </cell>
          <cell r="S4">
            <v>4661</v>
          </cell>
          <cell r="T4">
            <v>609</v>
          </cell>
          <cell r="U4">
            <v>12420</v>
          </cell>
          <cell r="V4">
            <v>731</v>
          </cell>
          <cell r="W4">
            <v>1218</v>
          </cell>
          <cell r="X4">
            <v>480</v>
          </cell>
          <cell r="Y4">
            <v>87834</v>
          </cell>
        </row>
        <row r="5">
          <cell r="A5" t="str">
            <v>Prog Admin Spec II</v>
          </cell>
          <cell r="B5" t="str">
            <v>VRS-Regular</v>
          </cell>
          <cell r="C5" t="str">
            <v>Yes</v>
          </cell>
          <cell r="D5">
            <v>60922</v>
          </cell>
          <cell r="E5" t="str">
            <v>Family Coverage</v>
          </cell>
          <cell r="F5">
            <v>24</v>
          </cell>
          <cell r="G5">
            <v>24</v>
          </cell>
          <cell r="H5">
            <v>60922</v>
          </cell>
          <cell r="I5">
            <v>6793</v>
          </cell>
          <cell r="J5">
            <v>4661</v>
          </cell>
          <cell r="K5">
            <v>609</v>
          </cell>
          <cell r="L5">
            <v>12420</v>
          </cell>
          <cell r="M5">
            <v>731</v>
          </cell>
          <cell r="N5">
            <v>1218</v>
          </cell>
          <cell r="O5">
            <v>480</v>
          </cell>
          <cell r="P5">
            <v>87834</v>
          </cell>
          <cell r="Q5">
            <v>60922</v>
          </cell>
          <cell r="R5">
            <v>6793</v>
          </cell>
          <cell r="S5">
            <v>4661</v>
          </cell>
          <cell r="T5">
            <v>609</v>
          </cell>
          <cell r="U5">
            <v>12420</v>
          </cell>
          <cell r="V5">
            <v>731</v>
          </cell>
          <cell r="W5">
            <v>1218</v>
          </cell>
          <cell r="X5">
            <v>480</v>
          </cell>
          <cell r="Y5">
            <v>87834</v>
          </cell>
        </row>
        <row r="6">
          <cell r="A6" t="str">
            <v>Prog Admin Spec II</v>
          </cell>
          <cell r="B6" t="str">
            <v>VRS-Regular</v>
          </cell>
          <cell r="C6" t="str">
            <v>Yes</v>
          </cell>
          <cell r="D6">
            <v>60922</v>
          </cell>
          <cell r="E6" t="str">
            <v>Family Coverage</v>
          </cell>
          <cell r="F6">
            <v>24</v>
          </cell>
          <cell r="G6">
            <v>24</v>
          </cell>
          <cell r="H6">
            <v>60922</v>
          </cell>
          <cell r="I6">
            <v>6793</v>
          </cell>
          <cell r="J6">
            <v>4661</v>
          </cell>
          <cell r="K6">
            <v>609</v>
          </cell>
          <cell r="L6">
            <v>12420</v>
          </cell>
          <cell r="M6">
            <v>731</v>
          </cell>
          <cell r="N6">
            <v>1218</v>
          </cell>
          <cell r="O6">
            <v>480</v>
          </cell>
          <cell r="P6">
            <v>87834</v>
          </cell>
          <cell r="Q6">
            <v>60922</v>
          </cell>
          <cell r="R6">
            <v>6793</v>
          </cell>
          <cell r="S6">
            <v>4661</v>
          </cell>
          <cell r="T6">
            <v>609</v>
          </cell>
          <cell r="U6">
            <v>12420</v>
          </cell>
          <cell r="V6">
            <v>731</v>
          </cell>
          <cell r="W6">
            <v>1218</v>
          </cell>
          <cell r="X6">
            <v>480</v>
          </cell>
          <cell r="Y6">
            <v>87834</v>
          </cell>
        </row>
        <row r="7">
          <cell r="A7" t="str">
            <v xml:space="preserve">Prog Admin Spec I </v>
          </cell>
          <cell r="B7" t="str">
            <v>VRS-Regular</v>
          </cell>
          <cell r="C7" t="str">
            <v>Yes</v>
          </cell>
          <cell r="D7">
            <v>43449</v>
          </cell>
          <cell r="E7" t="str">
            <v>Family Coverage</v>
          </cell>
          <cell r="F7">
            <v>24</v>
          </cell>
          <cell r="G7">
            <v>24</v>
          </cell>
          <cell r="H7">
            <v>43449</v>
          </cell>
          <cell r="I7">
            <v>4845</v>
          </cell>
          <cell r="J7">
            <v>3324</v>
          </cell>
          <cell r="K7">
            <v>434</v>
          </cell>
          <cell r="L7">
            <v>12420</v>
          </cell>
          <cell r="M7">
            <v>521</v>
          </cell>
          <cell r="N7">
            <v>869</v>
          </cell>
          <cell r="O7">
            <v>480</v>
          </cell>
          <cell r="P7">
            <v>66342</v>
          </cell>
          <cell r="Q7">
            <v>43449</v>
          </cell>
          <cell r="R7">
            <v>4845</v>
          </cell>
          <cell r="S7">
            <v>3324</v>
          </cell>
          <cell r="T7">
            <v>434</v>
          </cell>
          <cell r="U7">
            <v>12420</v>
          </cell>
          <cell r="V7">
            <v>521</v>
          </cell>
          <cell r="W7">
            <v>869</v>
          </cell>
          <cell r="X7">
            <v>480</v>
          </cell>
          <cell r="Y7">
            <v>66342</v>
          </cell>
        </row>
        <row r="8">
          <cell r="A8" t="str">
            <v>Prog Admin Spec I</v>
          </cell>
          <cell r="B8" t="str">
            <v>VRS-Regular</v>
          </cell>
          <cell r="C8" t="str">
            <v>Yes</v>
          </cell>
          <cell r="D8">
            <v>43449</v>
          </cell>
          <cell r="E8" t="str">
            <v>Family Coverage</v>
          </cell>
          <cell r="F8">
            <v>24</v>
          </cell>
          <cell r="G8">
            <v>24</v>
          </cell>
          <cell r="H8">
            <v>43449</v>
          </cell>
          <cell r="I8">
            <v>4845</v>
          </cell>
          <cell r="J8">
            <v>3324</v>
          </cell>
          <cell r="K8">
            <v>434</v>
          </cell>
          <cell r="L8">
            <v>12420</v>
          </cell>
          <cell r="M8">
            <v>521</v>
          </cell>
          <cell r="N8">
            <v>869</v>
          </cell>
          <cell r="O8">
            <v>480</v>
          </cell>
          <cell r="P8">
            <v>66342</v>
          </cell>
          <cell r="Q8">
            <v>43449</v>
          </cell>
          <cell r="R8">
            <v>4845</v>
          </cell>
          <cell r="S8">
            <v>3324</v>
          </cell>
          <cell r="T8">
            <v>434</v>
          </cell>
          <cell r="U8">
            <v>12420</v>
          </cell>
          <cell r="V8">
            <v>521</v>
          </cell>
          <cell r="W8">
            <v>869</v>
          </cell>
          <cell r="X8">
            <v>480</v>
          </cell>
          <cell r="Y8">
            <v>66342</v>
          </cell>
        </row>
        <row r="9">
          <cell r="A9" t="str">
            <v>Prog Admin Spec I</v>
          </cell>
          <cell r="B9" t="str">
            <v>VRS-Regular</v>
          </cell>
          <cell r="C9" t="str">
            <v>Yes</v>
          </cell>
          <cell r="D9">
            <v>43449</v>
          </cell>
          <cell r="E9" t="str">
            <v>Family Coverage</v>
          </cell>
          <cell r="F9">
            <v>24</v>
          </cell>
          <cell r="G9">
            <v>24</v>
          </cell>
          <cell r="H9">
            <v>43449</v>
          </cell>
          <cell r="I9">
            <v>4845</v>
          </cell>
          <cell r="J9">
            <v>3324</v>
          </cell>
          <cell r="K9">
            <v>434</v>
          </cell>
          <cell r="L9">
            <v>12420</v>
          </cell>
          <cell r="M9">
            <v>521</v>
          </cell>
          <cell r="N9">
            <v>869</v>
          </cell>
          <cell r="O9">
            <v>480</v>
          </cell>
          <cell r="P9">
            <v>66342</v>
          </cell>
          <cell r="Q9">
            <v>43449</v>
          </cell>
          <cell r="R9">
            <v>4845</v>
          </cell>
          <cell r="S9">
            <v>3324</v>
          </cell>
          <cell r="T9">
            <v>434</v>
          </cell>
          <cell r="U9">
            <v>12420</v>
          </cell>
          <cell r="V9">
            <v>521</v>
          </cell>
          <cell r="W9">
            <v>869</v>
          </cell>
          <cell r="X9">
            <v>480</v>
          </cell>
          <cell r="Y9">
            <v>66342</v>
          </cell>
        </row>
        <row r="10">
          <cell r="A10" t="str">
            <v>Admin Office Spec II</v>
          </cell>
          <cell r="B10" t="str">
            <v>VRS-Regular</v>
          </cell>
          <cell r="C10" t="str">
            <v>Yes</v>
          </cell>
          <cell r="D10">
            <v>31054</v>
          </cell>
          <cell r="E10" t="str">
            <v>Family Coverage</v>
          </cell>
          <cell r="F10">
            <v>24</v>
          </cell>
          <cell r="G10">
            <v>24</v>
          </cell>
          <cell r="H10">
            <v>31054</v>
          </cell>
          <cell r="I10">
            <v>3463</v>
          </cell>
          <cell r="J10">
            <v>2376</v>
          </cell>
          <cell r="K10">
            <v>311</v>
          </cell>
          <cell r="L10">
            <v>12420</v>
          </cell>
          <cell r="M10">
            <v>373</v>
          </cell>
          <cell r="N10">
            <v>621</v>
          </cell>
          <cell r="O10">
            <v>480</v>
          </cell>
          <cell r="P10">
            <v>51098</v>
          </cell>
          <cell r="Q10">
            <v>31054</v>
          </cell>
          <cell r="R10">
            <v>3463</v>
          </cell>
          <cell r="S10">
            <v>2376</v>
          </cell>
          <cell r="T10">
            <v>311</v>
          </cell>
          <cell r="U10">
            <v>12420</v>
          </cell>
          <cell r="V10">
            <v>373</v>
          </cell>
          <cell r="W10">
            <v>621</v>
          </cell>
          <cell r="X10">
            <v>480</v>
          </cell>
          <cell r="Y10">
            <v>51098</v>
          </cell>
        </row>
        <row r="11">
          <cell r="A11" t="str">
            <v>Policy Planning Spec II</v>
          </cell>
          <cell r="B11" t="str">
            <v>VRS-Regular</v>
          </cell>
          <cell r="C11" t="str">
            <v>Yes</v>
          </cell>
          <cell r="D11">
            <v>60922</v>
          </cell>
          <cell r="E11" t="str">
            <v>Family Coverage</v>
          </cell>
          <cell r="F11">
            <v>24</v>
          </cell>
          <cell r="G11">
            <v>24</v>
          </cell>
          <cell r="H11">
            <v>60922</v>
          </cell>
          <cell r="I11">
            <v>6793</v>
          </cell>
          <cell r="J11">
            <v>4661</v>
          </cell>
          <cell r="K11">
            <v>609</v>
          </cell>
          <cell r="L11">
            <v>12420</v>
          </cell>
          <cell r="M11">
            <v>731</v>
          </cell>
          <cell r="N11">
            <v>1218</v>
          </cell>
          <cell r="O11">
            <v>480</v>
          </cell>
          <cell r="P11">
            <v>87834</v>
          </cell>
          <cell r="Q11">
            <v>60922</v>
          </cell>
          <cell r="R11">
            <v>6793</v>
          </cell>
          <cell r="S11">
            <v>4661</v>
          </cell>
          <cell r="T11">
            <v>609</v>
          </cell>
          <cell r="U11">
            <v>12420</v>
          </cell>
          <cell r="V11">
            <v>731</v>
          </cell>
          <cell r="W11">
            <v>1218</v>
          </cell>
          <cell r="X11">
            <v>480</v>
          </cell>
          <cell r="Y11">
            <v>87834</v>
          </cell>
        </row>
        <row r="12">
          <cell r="A12" t="str">
            <v>Hlth Care Compl Spec II</v>
          </cell>
          <cell r="B12" t="str">
            <v>VRS-Regular</v>
          </cell>
          <cell r="C12" t="str">
            <v>Yes</v>
          </cell>
          <cell r="D12">
            <v>51816</v>
          </cell>
          <cell r="E12" t="str">
            <v>Family Coverage</v>
          </cell>
          <cell r="F12">
            <v>24</v>
          </cell>
          <cell r="G12">
            <v>24</v>
          </cell>
          <cell r="H12">
            <v>51816</v>
          </cell>
          <cell r="I12">
            <v>5777</v>
          </cell>
          <cell r="J12">
            <v>3964</v>
          </cell>
          <cell r="K12">
            <v>518</v>
          </cell>
          <cell r="L12">
            <v>12420</v>
          </cell>
          <cell r="M12">
            <v>622</v>
          </cell>
          <cell r="N12">
            <v>1036</v>
          </cell>
          <cell r="O12">
            <v>480</v>
          </cell>
          <cell r="P12">
            <v>76633</v>
          </cell>
          <cell r="Q12">
            <v>51816</v>
          </cell>
          <cell r="R12">
            <v>5777</v>
          </cell>
          <cell r="S12">
            <v>3964</v>
          </cell>
          <cell r="T12">
            <v>518</v>
          </cell>
          <cell r="U12">
            <v>12420</v>
          </cell>
          <cell r="V12">
            <v>622</v>
          </cell>
          <cell r="W12">
            <v>1036</v>
          </cell>
          <cell r="X12">
            <v>480</v>
          </cell>
          <cell r="Y12">
            <v>76633</v>
          </cell>
        </row>
        <row r="13">
          <cell r="A13" t="str">
            <v>Hlth Care Compl Spec II</v>
          </cell>
          <cell r="B13" t="str">
            <v>VRS-Regular</v>
          </cell>
          <cell r="C13" t="str">
            <v>Yes</v>
          </cell>
          <cell r="D13">
            <v>51816</v>
          </cell>
          <cell r="E13" t="str">
            <v>Family Coverage</v>
          </cell>
          <cell r="F13">
            <v>24</v>
          </cell>
          <cell r="G13">
            <v>24</v>
          </cell>
          <cell r="H13">
            <v>51816</v>
          </cell>
          <cell r="I13">
            <v>5777</v>
          </cell>
          <cell r="J13">
            <v>3964</v>
          </cell>
          <cell r="K13">
            <v>518</v>
          </cell>
          <cell r="L13">
            <v>12420</v>
          </cell>
          <cell r="M13">
            <v>622</v>
          </cell>
          <cell r="N13">
            <v>1036</v>
          </cell>
          <cell r="O13">
            <v>480</v>
          </cell>
          <cell r="P13">
            <v>76633</v>
          </cell>
          <cell r="Q13">
            <v>51816</v>
          </cell>
          <cell r="R13">
            <v>5777</v>
          </cell>
          <cell r="S13">
            <v>3964</v>
          </cell>
          <cell r="T13">
            <v>518</v>
          </cell>
          <cell r="U13">
            <v>12420</v>
          </cell>
          <cell r="V13">
            <v>622</v>
          </cell>
          <cell r="W13">
            <v>1036</v>
          </cell>
          <cell r="X13">
            <v>480</v>
          </cell>
          <cell r="Y13">
            <v>76633</v>
          </cell>
        </row>
        <row r="14">
          <cell r="B14" t="str">
            <v>VRS-Regular</v>
          </cell>
          <cell r="D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nrollment Report"/>
      <sheetName val="Change %"/>
      <sheetName val="Forecast"/>
      <sheetName val="Truman Calc"/>
      <sheetName val="Variance Analysis "/>
      <sheetName val="MCO Report"/>
      <sheetName val="P3 Data from Rob"/>
      <sheetName val="Overall-Variance"/>
      <sheetName val="Growth"/>
      <sheetName val="Sankey Data"/>
      <sheetName val="InfoGraphics Page 1"/>
      <sheetName val=" 264A POP ACs"/>
      <sheetName val="Comparing Data Sources"/>
      <sheetName val="By Region"/>
      <sheetName val="SFY25 Trends"/>
      <sheetName val="LATEST DATA"/>
      <sheetName val="Region DESC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NEW_MONTH</v>
          </cell>
          <cell r="D1" t="str">
            <v>MEMBERS</v>
          </cell>
          <cell r="H1" t="str">
            <v>MCO Members</v>
          </cell>
          <cell r="L1" t="str">
            <v>P3 Cats</v>
          </cell>
        </row>
        <row r="2">
          <cell r="A2">
            <v>43282</v>
          </cell>
          <cell r="D2">
            <v>85882</v>
          </cell>
          <cell r="H2">
            <v>82824</v>
          </cell>
          <cell r="L2" t="str">
            <v>Non-LTC</v>
          </cell>
        </row>
        <row r="3">
          <cell r="A3">
            <v>43282</v>
          </cell>
          <cell r="D3">
            <v>70411</v>
          </cell>
          <cell r="H3">
            <v>66811</v>
          </cell>
          <cell r="L3" t="str">
            <v>Non-LTC</v>
          </cell>
        </row>
        <row r="4">
          <cell r="A4">
            <v>43282</v>
          </cell>
          <cell r="D4">
            <v>18833</v>
          </cell>
          <cell r="H4">
            <v>16441</v>
          </cell>
          <cell r="L4" t="str">
            <v>LTC: 
NF/ICF ID</v>
          </cell>
        </row>
        <row r="5">
          <cell r="A5">
            <v>43282</v>
          </cell>
          <cell r="D5">
            <v>35325</v>
          </cell>
          <cell r="H5">
            <v>33130</v>
          </cell>
          <cell r="L5" t="str">
            <v>LTC: HCBS Waiver</v>
          </cell>
        </row>
        <row r="6">
          <cell r="A6">
            <v>43282</v>
          </cell>
          <cell r="D6">
            <v>10840</v>
          </cell>
          <cell r="H6">
            <v>10510</v>
          </cell>
          <cell r="L6" t="str">
            <v>LTC: DD Waivers</v>
          </cell>
        </row>
        <row r="7">
          <cell r="A7">
            <v>43282</v>
          </cell>
          <cell r="D7">
            <v>1522</v>
          </cell>
          <cell r="H7">
            <v>1419</v>
          </cell>
          <cell r="L7" t="str">
            <v>LTC: DD Waivers</v>
          </cell>
        </row>
        <row r="8">
          <cell r="A8">
            <v>43282</v>
          </cell>
          <cell r="D8">
            <v>255</v>
          </cell>
          <cell r="H8">
            <v>253</v>
          </cell>
          <cell r="L8" t="str">
            <v>LTC: DD Waivers</v>
          </cell>
        </row>
        <row r="9">
          <cell r="A9">
            <v>43282</v>
          </cell>
          <cell r="D9">
            <v>1341</v>
          </cell>
          <cell r="H9">
            <v>0</v>
          </cell>
          <cell r="L9" t="str">
            <v>LTC: PACE</v>
          </cell>
        </row>
        <row r="10">
          <cell r="A10">
            <v>43282</v>
          </cell>
          <cell r="D10">
            <v>61571</v>
          </cell>
          <cell r="H10">
            <v>0</v>
          </cell>
          <cell r="L10" t="str">
            <v xml:space="preserve">QMBs and QIs Limited Benefit </v>
          </cell>
        </row>
        <row r="11">
          <cell r="A11">
            <v>43282</v>
          </cell>
          <cell r="D11">
            <v>115486</v>
          </cell>
          <cell r="H11">
            <v>1045</v>
          </cell>
          <cell r="L11" t="str">
            <v>Caretaker Adults</v>
          </cell>
        </row>
        <row r="12">
          <cell r="A12">
            <v>43282</v>
          </cell>
          <cell r="D12">
            <v>15901</v>
          </cell>
          <cell r="H12">
            <v>107</v>
          </cell>
          <cell r="L12" t="str">
            <v>Pregnant Women</v>
          </cell>
        </row>
        <row r="13">
          <cell r="A13">
            <v>43282</v>
          </cell>
          <cell r="D13">
            <v>490355</v>
          </cell>
          <cell r="H13">
            <v>558</v>
          </cell>
          <cell r="L13" t="str">
            <v>Children</v>
          </cell>
        </row>
        <row r="14">
          <cell r="A14">
            <v>43282</v>
          </cell>
          <cell r="D14">
            <v>13601</v>
          </cell>
          <cell r="H14">
            <v>326</v>
          </cell>
          <cell r="L14" t="str">
            <v>Children</v>
          </cell>
        </row>
        <row r="15">
          <cell r="A15">
            <v>43282</v>
          </cell>
          <cell r="D15">
            <v>133601</v>
          </cell>
          <cell r="H15">
            <v>0</v>
          </cell>
          <cell r="L15" t="str">
            <v>Family Planning (Limited Benefit)</v>
          </cell>
        </row>
        <row r="16">
          <cell r="A16">
            <v>43282</v>
          </cell>
          <cell r="D16">
            <v>15764</v>
          </cell>
          <cell r="H16">
            <v>0</v>
          </cell>
          <cell r="L16" t="str">
            <v>DOC/ Emer Svcs (Limited Benefit)</v>
          </cell>
        </row>
        <row r="17">
          <cell r="A17">
            <v>43282</v>
          </cell>
          <cell r="D17">
            <v>620</v>
          </cell>
          <cell r="H17">
            <v>0</v>
          </cell>
          <cell r="L17" t="str">
            <v>DOC/ Emer Svcs (Limited Benefit)</v>
          </cell>
        </row>
        <row r="18">
          <cell r="A18">
            <v>43282</v>
          </cell>
          <cell r="D18">
            <v>63813</v>
          </cell>
          <cell r="H18">
            <v>33</v>
          </cell>
          <cell r="L18" t="str">
            <v>Medicaid Crossover</v>
          </cell>
        </row>
        <row r="19">
          <cell r="A19">
            <v>43282</v>
          </cell>
          <cell r="D19">
            <v>70858</v>
          </cell>
          <cell r="H19">
            <v>0</v>
          </cell>
          <cell r="L19" t="str">
            <v>FAMIS Children</v>
          </cell>
        </row>
        <row r="20">
          <cell r="A20">
            <v>43282</v>
          </cell>
          <cell r="D20">
            <v>1153</v>
          </cell>
          <cell r="H20">
            <v>0</v>
          </cell>
          <cell r="L20" t="str">
            <v>FAMIS MOMS</v>
          </cell>
        </row>
        <row r="21">
          <cell r="A21">
            <v>43282</v>
          </cell>
          <cell r="D21">
            <v>4</v>
          </cell>
          <cell r="H21">
            <v>0</v>
          </cell>
          <cell r="L21" t="str">
            <v>FAMIS Pre-Natal</v>
          </cell>
        </row>
        <row r="22">
          <cell r="A22">
            <v>43313</v>
          </cell>
          <cell r="D22">
            <v>85932</v>
          </cell>
          <cell r="H22">
            <v>82765</v>
          </cell>
          <cell r="L22" t="str">
            <v>Non-LTC</v>
          </cell>
        </row>
        <row r="23">
          <cell r="A23">
            <v>43313</v>
          </cell>
          <cell r="D23">
            <v>70281</v>
          </cell>
          <cell r="H23">
            <v>66726</v>
          </cell>
          <cell r="L23" t="str">
            <v>Non-LTC</v>
          </cell>
        </row>
        <row r="24">
          <cell r="A24">
            <v>43313</v>
          </cell>
          <cell r="D24">
            <v>18600</v>
          </cell>
          <cell r="H24">
            <v>16301</v>
          </cell>
          <cell r="L24" t="str">
            <v>LTC: 
NF/ICF ID</v>
          </cell>
        </row>
        <row r="25">
          <cell r="A25">
            <v>43313</v>
          </cell>
          <cell r="D25">
            <v>35619</v>
          </cell>
          <cell r="H25">
            <v>33328</v>
          </cell>
          <cell r="L25" t="str">
            <v>LTC: HCBS Waiver</v>
          </cell>
        </row>
        <row r="26">
          <cell r="A26">
            <v>43313</v>
          </cell>
          <cell r="D26">
            <v>10869</v>
          </cell>
          <cell r="H26">
            <v>10537</v>
          </cell>
          <cell r="L26" t="str">
            <v>LTC: DD Waivers</v>
          </cell>
        </row>
        <row r="27">
          <cell r="A27">
            <v>43313</v>
          </cell>
          <cell r="D27">
            <v>1538</v>
          </cell>
          <cell r="H27">
            <v>1430</v>
          </cell>
          <cell r="L27" t="str">
            <v>LTC: DD Waivers</v>
          </cell>
        </row>
        <row r="28">
          <cell r="A28">
            <v>43313</v>
          </cell>
          <cell r="D28">
            <v>262</v>
          </cell>
          <cell r="H28">
            <v>259</v>
          </cell>
          <cell r="L28" t="str">
            <v>LTC: DD Waivers</v>
          </cell>
        </row>
        <row r="29">
          <cell r="A29">
            <v>43313</v>
          </cell>
          <cell r="D29">
            <v>1352</v>
          </cell>
          <cell r="H29">
            <v>0</v>
          </cell>
          <cell r="L29" t="str">
            <v>LTC: PACE</v>
          </cell>
        </row>
        <row r="30">
          <cell r="A30">
            <v>43313</v>
          </cell>
          <cell r="D30">
            <v>61593</v>
          </cell>
          <cell r="H30">
            <v>1</v>
          </cell>
          <cell r="L30" t="str">
            <v xml:space="preserve">QMBs and QIs Limited Benefit </v>
          </cell>
        </row>
        <row r="31">
          <cell r="A31">
            <v>43313</v>
          </cell>
          <cell r="D31">
            <v>115614</v>
          </cell>
          <cell r="H31">
            <v>32250</v>
          </cell>
          <cell r="L31" t="str">
            <v>Caretaker Adults</v>
          </cell>
        </row>
        <row r="32">
          <cell r="A32">
            <v>43313</v>
          </cell>
          <cell r="D32">
            <v>15849</v>
          </cell>
          <cell r="H32">
            <v>3833</v>
          </cell>
          <cell r="L32" t="str">
            <v>Pregnant Women</v>
          </cell>
        </row>
        <row r="33">
          <cell r="A33">
            <v>43313</v>
          </cell>
          <cell r="D33">
            <v>489572</v>
          </cell>
          <cell r="H33">
            <v>112553</v>
          </cell>
          <cell r="L33" t="str">
            <v>Children</v>
          </cell>
        </row>
        <row r="34">
          <cell r="A34">
            <v>43313</v>
          </cell>
          <cell r="D34">
            <v>13628</v>
          </cell>
          <cell r="H34">
            <v>2713</v>
          </cell>
          <cell r="L34" t="str">
            <v>Children</v>
          </cell>
        </row>
        <row r="35">
          <cell r="A35">
            <v>43313</v>
          </cell>
          <cell r="D35">
            <v>133610</v>
          </cell>
          <cell r="H35">
            <v>0</v>
          </cell>
          <cell r="L35" t="str">
            <v>Family Planning (Limited Benefit)</v>
          </cell>
        </row>
        <row r="36">
          <cell r="A36">
            <v>43313</v>
          </cell>
          <cell r="D36">
            <v>15996</v>
          </cell>
          <cell r="H36">
            <v>0</v>
          </cell>
          <cell r="L36" t="str">
            <v>DOC/ Emer Svcs (Limited Benefit)</v>
          </cell>
        </row>
        <row r="37">
          <cell r="A37">
            <v>43313</v>
          </cell>
          <cell r="D37">
            <v>589</v>
          </cell>
          <cell r="H37">
            <v>0</v>
          </cell>
          <cell r="L37" t="str">
            <v>DOC/ Emer Svcs (Limited Benefit)</v>
          </cell>
        </row>
        <row r="38">
          <cell r="A38">
            <v>43313</v>
          </cell>
          <cell r="D38">
            <v>63529</v>
          </cell>
          <cell r="H38">
            <v>12172</v>
          </cell>
          <cell r="L38" t="str">
            <v>Medicaid Crossover</v>
          </cell>
        </row>
        <row r="39">
          <cell r="A39">
            <v>43313</v>
          </cell>
          <cell r="D39">
            <v>70315</v>
          </cell>
          <cell r="H39">
            <v>12268</v>
          </cell>
          <cell r="L39" t="str">
            <v>FAMIS Children</v>
          </cell>
        </row>
        <row r="40">
          <cell r="A40">
            <v>43313</v>
          </cell>
          <cell r="D40">
            <v>1134</v>
          </cell>
          <cell r="H40">
            <v>237</v>
          </cell>
          <cell r="L40" t="str">
            <v>FAMIS MOMS</v>
          </cell>
        </row>
        <row r="41">
          <cell r="A41">
            <v>43313</v>
          </cell>
          <cell r="D41">
            <v>6</v>
          </cell>
          <cell r="H41">
            <v>0</v>
          </cell>
          <cell r="L41" t="str">
            <v>FAMIS Pre-Natal</v>
          </cell>
        </row>
        <row r="42">
          <cell r="A42">
            <v>43344</v>
          </cell>
          <cell r="D42">
            <v>85916</v>
          </cell>
          <cell r="H42">
            <v>82646</v>
          </cell>
          <cell r="L42" t="str">
            <v>Non-LTC</v>
          </cell>
        </row>
        <row r="43">
          <cell r="A43">
            <v>43344</v>
          </cell>
          <cell r="D43">
            <v>70080</v>
          </cell>
          <cell r="H43">
            <v>66513</v>
          </cell>
          <cell r="L43" t="str">
            <v>Non-LTC</v>
          </cell>
        </row>
        <row r="44">
          <cell r="A44">
            <v>43344</v>
          </cell>
          <cell r="D44">
            <v>18626</v>
          </cell>
          <cell r="H44">
            <v>16280</v>
          </cell>
          <cell r="L44" t="str">
            <v>LTC: 
NF/ICF ID</v>
          </cell>
        </row>
        <row r="45">
          <cell r="A45">
            <v>43344</v>
          </cell>
          <cell r="D45">
            <v>35734</v>
          </cell>
          <cell r="H45">
            <v>33400</v>
          </cell>
          <cell r="L45" t="str">
            <v>LTC: HCBS Waiver</v>
          </cell>
        </row>
        <row r="46">
          <cell r="A46">
            <v>43344</v>
          </cell>
          <cell r="D46">
            <v>10889</v>
          </cell>
          <cell r="H46">
            <v>10594</v>
          </cell>
          <cell r="L46" t="str">
            <v>LTC: DD Waivers</v>
          </cell>
        </row>
        <row r="47">
          <cell r="A47">
            <v>43344</v>
          </cell>
          <cell r="D47">
            <v>1554</v>
          </cell>
          <cell r="H47">
            <v>1449</v>
          </cell>
          <cell r="L47" t="str">
            <v>LTC: DD Waivers</v>
          </cell>
        </row>
        <row r="48">
          <cell r="A48">
            <v>43344</v>
          </cell>
          <cell r="D48">
            <v>263</v>
          </cell>
          <cell r="H48">
            <v>259</v>
          </cell>
          <cell r="L48" t="str">
            <v>LTC: DD Waivers</v>
          </cell>
        </row>
        <row r="49">
          <cell r="A49">
            <v>43344</v>
          </cell>
          <cell r="D49">
            <v>1338</v>
          </cell>
          <cell r="H49">
            <v>0</v>
          </cell>
          <cell r="L49" t="str">
            <v>LTC: PACE</v>
          </cell>
        </row>
        <row r="50">
          <cell r="A50">
            <v>43344</v>
          </cell>
          <cell r="D50">
            <v>61810</v>
          </cell>
          <cell r="H50">
            <v>0</v>
          </cell>
          <cell r="L50" t="str">
            <v xml:space="preserve">QMBs and QIs Limited Benefit </v>
          </cell>
        </row>
        <row r="51">
          <cell r="A51">
            <v>43344</v>
          </cell>
          <cell r="D51">
            <v>115788</v>
          </cell>
          <cell r="H51">
            <v>63319</v>
          </cell>
          <cell r="L51" t="str">
            <v>Caretaker Adults</v>
          </cell>
        </row>
        <row r="52">
          <cell r="A52">
            <v>43344</v>
          </cell>
          <cell r="D52">
            <v>16040</v>
          </cell>
          <cell r="H52">
            <v>7519</v>
          </cell>
          <cell r="L52" t="str">
            <v>Pregnant Women</v>
          </cell>
        </row>
        <row r="53">
          <cell r="A53">
            <v>43344</v>
          </cell>
          <cell r="D53">
            <v>489987</v>
          </cell>
          <cell r="H53">
            <v>234074</v>
          </cell>
          <cell r="L53" t="str">
            <v>Children</v>
          </cell>
        </row>
        <row r="54">
          <cell r="A54">
            <v>43344</v>
          </cell>
          <cell r="D54">
            <v>13604</v>
          </cell>
          <cell r="H54">
            <v>5706</v>
          </cell>
          <cell r="L54" t="str">
            <v>Children</v>
          </cell>
        </row>
        <row r="55">
          <cell r="A55">
            <v>43344</v>
          </cell>
          <cell r="D55">
            <v>134934</v>
          </cell>
          <cell r="H55">
            <v>0</v>
          </cell>
          <cell r="L55" t="str">
            <v>Family Planning (Limited Benefit)</v>
          </cell>
        </row>
        <row r="56">
          <cell r="A56">
            <v>43344</v>
          </cell>
          <cell r="D56">
            <v>16339</v>
          </cell>
          <cell r="H56">
            <v>0</v>
          </cell>
          <cell r="L56" t="str">
            <v>DOC/ Emer Svcs (Limited Benefit)</v>
          </cell>
        </row>
        <row r="57">
          <cell r="A57">
            <v>43344</v>
          </cell>
          <cell r="D57">
            <v>591</v>
          </cell>
          <cell r="H57">
            <v>0</v>
          </cell>
          <cell r="L57" t="str">
            <v>DOC/ Emer Svcs (Limited Benefit)</v>
          </cell>
        </row>
        <row r="58">
          <cell r="A58">
            <v>43344</v>
          </cell>
          <cell r="D58">
            <v>63299</v>
          </cell>
          <cell r="H58">
            <v>26076</v>
          </cell>
          <cell r="L58" t="str">
            <v>Medicaid Crossover</v>
          </cell>
        </row>
        <row r="59">
          <cell r="A59">
            <v>43344</v>
          </cell>
          <cell r="D59">
            <v>70393</v>
          </cell>
          <cell r="H59">
            <v>27584</v>
          </cell>
          <cell r="L59" t="str">
            <v>FAMIS Children</v>
          </cell>
        </row>
        <row r="60">
          <cell r="A60">
            <v>43344</v>
          </cell>
          <cell r="D60">
            <v>1133</v>
          </cell>
          <cell r="H60">
            <v>467</v>
          </cell>
          <cell r="L60" t="str">
            <v>FAMIS MOMS</v>
          </cell>
        </row>
        <row r="61">
          <cell r="A61">
            <v>43344</v>
          </cell>
          <cell r="D61">
            <v>6</v>
          </cell>
          <cell r="H61">
            <v>1</v>
          </cell>
          <cell r="L61" t="str">
            <v>FAMIS Pre-Natal</v>
          </cell>
        </row>
        <row r="62">
          <cell r="A62">
            <v>43374</v>
          </cell>
          <cell r="D62">
            <v>86433</v>
          </cell>
          <cell r="H62">
            <v>83342</v>
          </cell>
          <cell r="L62" t="str">
            <v>Non-LTC</v>
          </cell>
        </row>
        <row r="63">
          <cell r="A63">
            <v>43374</v>
          </cell>
          <cell r="D63">
            <v>69869</v>
          </cell>
          <cell r="H63">
            <v>66491</v>
          </cell>
          <cell r="L63" t="str">
            <v>Non-LTC</v>
          </cell>
        </row>
        <row r="64">
          <cell r="A64">
            <v>43374</v>
          </cell>
          <cell r="D64">
            <v>18528</v>
          </cell>
          <cell r="H64">
            <v>16241</v>
          </cell>
          <cell r="L64" t="str">
            <v>LTC: 
NF/ICF ID</v>
          </cell>
        </row>
        <row r="65">
          <cell r="A65">
            <v>43374</v>
          </cell>
          <cell r="D65">
            <v>35064</v>
          </cell>
          <cell r="H65">
            <v>32856</v>
          </cell>
          <cell r="L65" t="str">
            <v>LTC: HCBS Waiver</v>
          </cell>
        </row>
        <row r="66">
          <cell r="A66">
            <v>43374</v>
          </cell>
          <cell r="D66">
            <v>10883</v>
          </cell>
          <cell r="H66">
            <v>10631</v>
          </cell>
          <cell r="L66" t="str">
            <v>LTC: DD Waivers</v>
          </cell>
        </row>
        <row r="67">
          <cell r="A67">
            <v>43374</v>
          </cell>
          <cell r="D67">
            <v>1560</v>
          </cell>
          <cell r="H67">
            <v>1454</v>
          </cell>
          <cell r="L67" t="str">
            <v>LTC: DD Waivers</v>
          </cell>
        </row>
        <row r="68">
          <cell r="A68">
            <v>43374</v>
          </cell>
          <cell r="D68">
            <v>263</v>
          </cell>
          <cell r="H68">
            <v>260</v>
          </cell>
          <cell r="L68" t="str">
            <v>LTC: DD Waivers</v>
          </cell>
        </row>
        <row r="69">
          <cell r="A69">
            <v>43374</v>
          </cell>
          <cell r="D69">
            <v>1332</v>
          </cell>
          <cell r="H69">
            <v>0</v>
          </cell>
          <cell r="L69" t="str">
            <v>LTC: PACE</v>
          </cell>
        </row>
        <row r="70">
          <cell r="A70">
            <v>43374</v>
          </cell>
          <cell r="D70">
            <v>61612</v>
          </cell>
          <cell r="H70">
            <v>1</v>
          </cell>
          <cell r="L70" t="str">
            <v xml:space="preserve">QMBs and QIs Limited Benefit </v>
          </cell>
        </row>
        <row r="71">
          <cell r="A71">
            <v>43374</v>
          </cell>
          <cell r="D71">
            <v>115913</v>
          </cell>
          <cell r="H71">
            <v>81271</v>
          </cell>
          <cell r="L71" t="str">
            <v>Caretaker Adults</v>
          </cell>
        </row>
        <row r="72">
          <cell r="A72">
            <v>43374</v>
          </cell>
          <cell r="D72">
            <v>15658</v>
          </cell>
          <cell r="H72">
            <v>10399</v>
          </cell>
          <cell r="L72" t="str">
            <v>Pregnant Women</v>
          </cell>
        </row>
        <row r="73">
          <cell r="A73">
            <v>43374</v>
          </cell>
          <cell r="D73">
            <v>490238</v>
          </cell>
          <cell r="H73">
            <v>352522</v>
          </cell>
          <cell r="L73" t="str">
            <v>Children</v>
          </cell>
        </row>
        <row r="74">
          <cell r="A74">
            <v>43374</v>
          </cell>
          <cell r="D74">
            <v>13589</v>
          </cell>
          <cell r="H74">
            <v>7537</v>
          </cell>
          <cell r="L74" t="str">
            <v>Children</v>
          </cell>
        </row>
        <row r="75">
          <cell r="A75">
            <v>43374</v>
          </cell>
          <cell r="D75">
            <v>136074</v>
          </cell>
          <cell r="H75">
            <v>0</v>
          </cell>
          <cell r="L75" t="str">
            <v>Family Planning (Limited Benefit)</v>
          </cell>
        </row>
        <row r="76">
          <cell r="A76">
            <v>43374</v>
          </cell>
          <cell r="D76">
            <v>16577</v>
          </cell>
          <cell r="H76">
            <v>0</v>
          </cell>
          <cell r="L76" t="str">
            <v>DOC/ Emer Svcs (Limited Benefit)</v>
          </cell>
        </row>
        <row r="77">
          <cell r="A77">
            <v>43374</v>
          </cell>
          <cell r="D77">
            <v>704</v>
          </cell>
          <cell r="H77">
            <v>0</v>
          </cell>
          <cell r="L77" t="str">
            <v>DOC/ Emer Svcs (Limited Benefit)</v>
          </cell>
        </row>
        <row r="78">
          <cell r="A78">
            <v>43374</v>
          </cell>
          <cell r="D78">
            <v>63391</v>
          </cell>
          <cell r="H78">
            <v>46705</v>
          </cell>
          <cell r="L78" t="str">
            <v>Medicaid Crossover</v>
          </cell>
        </row>
        <row r="79">
          <cell r="A79">
            <v>43374</v>
          </cell>
          <cell r="D79">
            <v>70458</v>
          </cell>
          <cell r="H79">
            <v>52579</v>
          </cell>
          <cell r="L79" t="str">
            <v>FAMIS Children</v>
          </cell>
        </row>
        <row r="80">
          <cell r="A80">
            <v>43374</v>
          </cell>
          <cell r="D80">
            <v>1118</v>
          </cell>
          <cell r="H80">
            <v>809</v>
          </cell>
          <cell r="L80" t="str">
            <v>FAMIS MOMS</v>
          </cell>
        </row>
        <row r="81">
          <cell r="A81">
            <v>43374</v>
          </cell>
          <cell r="D81">
            <v>6</v>
          </cell>
          <cell r="H81">
            <v>6</v>
          </cell>
          <cell r="L81" t="str">
            <v>FAMIS Pre-Natal</v>
          </cell>
        </row>
        <row r="82">
          <cell r="A82">
            <v>43405</v>
          </cell>
          <cell r="D82">
            <v>86356</v>
          </cell>
          <cell r="H82">
            <v>83206</v>
          </cell>
          <cell r="L82" t="str">
            <v>Non-LTC</v>
          </cell>
        </row>
        <row r="83">
          <cell r="A83">
            <v>43405</v>
          </cell>
          <cell r="D83">
            <v>70053</v>
          </cell>
          <cell r="H83">
            <v>66559</v>
          </cell>
          <cell r="L83" t="str">
            <v>Non-LTC</v>
          </cell>
        </row>
        <row r="84">
          <cell r="A84">
            <v>43405</v>
          </cell>
          <cell r="D84">
            <v>18652</v>
          </cell>
          <cell r="H84">
            <v>16284</v>
          </cell>
          <cell r="L84" t="str">
            <v>LTC: 
NF/ICF ID</v>
          </cell>
        </row>
        <row r="85">
          <cell r="A85">
            <v>43405</v>
          </cell>
          <cell r="D85">
            <v>35304</v>
          </cell>
          <cell r="H85">
            <v>33063</v>
          </cell>
          <cell r="L85" t="str">
            <v>LTC: HCBS Waiver</v>
          </cell>
        </row>
        <row r="86">
          <cell r="A86">
            <v>43405</v>
          </cell>
          <cell r="D86">
            <v>10900</v>
          </cell>
          <cell r="H86">
            <v>10633</v>
          </cell>
          <cell r="L86" t="str">
            <v>LTC: DD Waivers</v>
          </cell>
        </row>
        <row r="87">
          <cell r="A87">
            <v>43405</v>
          </cell>
          <cell r="D87">
            <v>1563</v>
          </cell>
          <cell r="H87">
            <v>1463</v>
          </cell>
          <cell r="L87" t="str">
            <v>LTC: DD Waivers</v>
          </cell>
        </row>
        <row r="88">
          <cell r="A88">
            <v>43405</v>
          </cell>
          <cell r="D88">
            <v>259</v>
          </cell>
          <cell r="H88">
            <v>258</v>
          </cell>
          <cell r="L88" t="str">
            <v>LTC: DD Waivers</v>
          </cell>
        </row>
        <row r="89">
          <cell r="A89">
            <v>43405</v>
          </cell>
          <cell r="D89">
            <v>1233</v>
          </cell>
          <cell r="H89">
            <v>0</v>
          </cell>
          <cell r="L89" t="str">
            <v>LTC: PACE</v>
          </cell>
        </row>
        <row r="90">
          <cell r="A90">
            <v>43405</v>
          </cell>
          <cell r="D90">
            <v>61824</v>
          </cell>
          <cell r="H90">
            <v>0</v>
          </cell>
          <cell r="L90" t="str">
            <v xml:space="preserve">QMBs and QIs Limited Benefit </v>
          </cell>
        </row>
        <row r="91">
          <cell r="A91">
            <v>43405</v>
          </cell>
          <cell r="D91">
            <v>116611</v>
          </cell>
          <cell r="H91">
            <v>95287</v>
          </cell>
          <cell r="L91" t="str">
            <v>Caretaker Adults</v>
          </cell>
        </row>
        <row r="92">
          <cell r="A92">
            <v>43405</v>
          </cell>
          <cell r="D92">
            <v>15413</v>
          </cell>
          <cell r="H92">
            <v>12070</v>
          </cell>
          <cell r="L92" t="str">
            <v>Pregnant Women</v>
          </cell>
        </row>
        <row r="93">
          <cell r="A93">
            <v>43405</v>
          </cell>
          <cell r="D93">
            <v>491079</v>
          </cell>
          <cell r="H93">
            <v>409737</v>
          </cell>
          <cell r="L93" t="str">
            <v>Children</v>
          </cell>
        </row>
        <row r="94">
          <cell r="A94">
            <v>43405</v>
          </cell>
          <cell r="D94">
            <v>13640</v>
          </cell>
          <cell r="H94">
            <v>9672</v>
          </cell>
          <cell r="L94" t="str">
            <v>Children</v>
          </cell>
        </row>
        <row r="95">
          <cell r="A95">
            <v>43405</v>
          </cell>
          <cell r="D95">
            <v>138144</v>
          </cell>
          <cell r="H95">
            <v>1</v>
          </cell>
          <cell r="L95" t="str">
            <v>Family Planning (Limited Benefit)</v>
          </cell>
        </row>
        <row r="96">
          <cell r="A96">
            <v>43405</v>
          </cell>
          <cell r="D96">
            <v>16944</v>
          </cell>
          <cell r="H96">
            <v>0</v>
          </cell>
          <cell r="L96" t="str">
            <v>DOC/ Emer Svcs (Limited Benefit)</v>
          </cell>
        </row>
        <row r="97">
          <cell r="A97">
            <v>43405</v>
          </cell>
          <cell r="D97">
            <v>935</v>
          </cell>
          <cell r="H97">
            <v>0</v>
          </cell>
          <cell r="L97" t="str">
            <v>DOC/ Emer Svcs (Limited Benefit)</v>
          </cell>
        </row>
        <row r="98">
          <cell r="A98">
            <v>43405</v>
          </cell>
          <cell r="D98">
            <v>63746</v>
          </cell>
          <cell r="H98">
            <v>54636</v>
          </cell>
          <cell r="L98" t="str">
            <v>Medicaid Crossover</v>
          </cell>
        </row>
        <row r="99">
          <cell r="A99">
            <v>43405</v>
          </cell>
          <cell r="D99">
            <v>70411</v>
          </cell>
          <cell r="H99">
            <v>60756</v>
          </cell>
          <cell r="L99" t="str">
            <v>FAMIS Children</v>
          </cell>
        </row>
        <row r="100">
          <cell r="A100">
            <v>43405</v>
          </cell>
          <cell r="D100">
            <v>1108</v>
          </cell>
          <cell r="H100">
            <v>932</v>
          </cell>
          <cell r="L100" t="str">
            <v>FAMIS MOMS</v>
          </cell>
        </row>
        <row r="101">
          <cell r="A101">
            <v>43405</v>
          </cell>
          <cell r="D101">
            <v>6</v>
          </cell>
          <cell r="H101">
            <v>6</v>
          </cell>
          <cell r="L101" t="str">
            <v>FAMIS Pre-Natal</v>
          </cell>
        </row>
        <row r="102">
          <cell r="A102">
            <v>43435</v>
          </cell>
          <cell r="D102">
            <v>86417</v>
          </cell>
          <cell r="H102">
            <v>83414</v>
          </cell>
          <cell r="L102" t="str">
            <v>Non-LTC</v>
          </cell>
        </row>
        <row r="103">
          <cell r="A103">
            <v>43435</v>
          </cell>
          <cell r="D103">
            <v>69787</v>
          </cell>
          <cell r="H103">
            <v>66532</v>
          </cell>
          <cell r="L103" t="str">
            <v>Non-LTC</v>
          </cell>
        </row>
        <row r="104">
          <cell r="A104">
            <v>43435</v>
          </cell>
          <cell r="D104">
            <v>18722</v>
          </cell>
          <cell r="H104">
            <v>16458</v>
          </cell>
          <cell r="L104" t="str">
            <v>LTC: 
NF/ICF ID</v>
          </cell>
        </row>
        <row r="105">
          <cell r="A105">
            <v>43435</v>
          </cell>
          <cell r="D105">
            <v>35309</v>
          </cell>
          <cell r="H105">
            <v>33169</v>
          </cell>
          <cell r="L105" t="str">
            <v>LTC: HCBS Waiver</v>
          </cell>
        </row>
        <row r="106">
          <cell r="A106">
            <v>43435</v>
          </cell>
          <cell r="D106">
            <v>10911</v>
          </cell>
          <cell r="H106">
            <v>10656</v>
          </cell>
          <cell r="L106" t="str">
            <v>LTC: DD Waivers</v>
          </cell>
        </row>
        <row r="107">
          <cell r="A107">
            <v>43435</v>
          </cell>
          <cell r="D107">
            <v>1578</v>
          </cell>
          <cell r="H107">
            <v>1475</v>
          </cell>
          <cell r="L107" t="str">
            <v>LTC: DD Waivers</v>
          </cell>
        </row>
        <row r="108">
          <cell r="A108">
            <v>43435</v>
          </cell>
          <cell r="D108">
            <v>262</v>
          </cell>
          <cell r="H108">
            <v>260</v>
          </cell>
          <cell r="L108" t="str">
            <v>LTC: DD Waivers</v>
          </cell>
        </row>
        <row r="109">
          <cell r="A109">
            <v>43435</v>
          </cell>
          <cell r="D109">
            <v>1202</v>
          </cell>
          <cell r="H109">
            <v>0</v>
          </cell>
          <cell r="L109" t="str">
            <v>LTC: PACE</v>
          </cell>
        </row>
        <row r="110">
          <cell r="A110">
            <v>43435</v>
          </cell>
          <cell r="D110">
            <v>62014</v>
          </cell>
          <cell r="H110">
            <v>2</v>
          </cell>
          <cell r="L110" t="str">
            <v xml:space="preserve">QMBs and QIs Limited Benefit </v>
          </cell>
        </row>
        <row r="111">
          <cell r="A111">
            <v>43435</v>
          </cell>
          <cell r="D111">
            <v>117069</v>
          </cell>
          <cell r="H111">
            <v>115476</v>
          </cell>
          <cell r="L111" t="str">
            <v>Caretaker Adults</v>
          </cell>
        </row>
        <row r="112">
          <cell r="A112">
            <v>43435</v>
          </cell>
          <cell r="D112">
            <v>15200</v>
          </cell>
          <cell r="H112">
            <v>14305</v>
          </cell>
          <cell r="L112" t="str">
            <v>Pregnant Women</v>
          </cell>
        </row>
        <row r="113">
          <cell r="A113">
            <v>43435</v>
          </cell>
          <cell r="D113">
            <v>491297</v>
          </cell>
          <cell r="H113">
            <v>485388</v>
          </cell>
          <cell r="L113" t="str">
            <v>Children</v>
          </cell>
        </row>
        <row r="114">
          <cell r="A114">
            <v>43435</v>
          </cell>
          <cell r="D114">
            <v>13664</v>
          </cell>
          <cell r="H114">
            <v>13104</v>
          </cell>
          <cell r="L114" t="str">
            <v>Children</v>
          </cell>
        </row>
        <row r="115">
          <cell r="A115">
            <v>43435</v>
          </cell>
          <cell r="D115">
            <v>141387</v>
          </cell>
          <cell r="H115">
            <v>1</v>
          </cell>
          <cell r="L115" t="str">
            <v>Family Planning (Limited Benefit)</v>
          </cell>
        </row>
        <row r="116">
          <cell r="A116">
            <v>43435</v>
          </cell>
          <cell r="D116">
            <v>17085</v>
          </cell>
          <cell r="H116">
            <v>0</v>
          </cell>
          <cell r="L116" t="str">
            <v>DOC/ Emer Svcs (Limited Benefit)</v>
          </cell>
        </row>
        <row r="117">
          <cell r="A117">
            <v>43435</v>
          </cell>
          <cell r="D117">
            <v>1018</v>
          </cell>
          <cell r="H117">
            <v>0</v>
          </cell>
          <cell r="L117" t="str">
            <v>DOC/ Emer Svcs (Limited Benefit)</v>
          </cell>
        </row>
        <row r="118">
          <cell r="A118">
            <v>43435</v>
          </cell>
          <cell r="D118">
            <v>64008</v>
          </cell>
          <cell r="H118">
            <v>63133</v>
          </cell>
          <cell r="L118" t="str">
            <v>Medicaid Crossover</v>
          </cell>
        </row>
        <row r="119">
          <cell r="A119">
            <v>43435</v>
          </cell>
          <cell r="D119">
            <v>70995</v>
          </cell>
          <cell r="H119">
            <v>69382</v>
          </cell>
          <cell r="L119" t="str">
            <v>FAMIS Children</v>
          </cell>
        </row>
        <row r="120">
          <cell r="A120">
            <v>43435</v>
          </cell>
          <cell r="D120">
            <v>1163</v>
          </cell>
          <cell r="H120">
            <v>1043</v>
          </cell>
          <cell r="L120" t="str">
            <v>FAMIS MOMS</v>
          </cell>
        </row>
        <row r="121">
          <cell r="A121">
            <v>43435</v>
          </cell>
          <cell r="D121">
            <v>8</v>
          </cell>
          <cell r="H121">
            <v>6</v>
          </cell>
          <cell r="L121" t="str">
            <v>FAMIS Pre-Natal</v>
          </cell>
        </row>
        <row r="122">
          <cell r="A122">
            <v>43466</v>
          </cell>
          <cell r="D122">
            <v>85539</v>
          </cell>
          <cell r="H122">
            <v>84512</v>
          </cell>
          <cell r="L122" t="str">
            <v>Non-LTC</v>
          </cell>
        </row>
        <row r="123">
          <cell r="A123">
            <v>43466</v>
          </cell>
          <cell r="D123">
            <v>69697</v>
          </cell>
          <cell r="H123">
            <v>67704</v>
          </cell>
          <cell r="L123" t="str">
            <v>Non-LTC</v>
          </cell>
        </row>
        <row r="124">
          <cell r="A124">
            <v>43466</v>
          </cell>
          <cell r="D124">
            <v>18331</v>
          </cell>
          <cell r="H124">
            <v>16591</v>
          </cell>
          <cell r="L124" t="str">
            <v>LTC: 
NF/ICF ID</v>
          </cell>
        </row>
        <row r="125">
          <cell r="A125">
            <v>43466</v>
          </cell>
          <cell r="D125">
            <v>35268</v>
          </cell>
          <cell r="H125">
            <v>33494</v>
          </cell>
          <cell r="L125" t="str">
            <v>LTC: HCBS Waiver</v>
          </cell>
        </row>
        <row r="126">
          <cell r="A126">
            <v>43466</v>
          </cell>
          <cell r="D126">
            <v>10891</v>
          </cell>
          <cell r="H126">
            <v>10717</v>
          </cell>
          <cell r="L126" t="str">
            <v>LTC: DD Waivers</v>
          </cell>
        </row>
        <row r="127">
          <cell r="A127">
            <v>43466</v>
          </cell>
          <cell r="D127">
            <v>1606</v>
          </cell>
          <cell r="H127">
            <v>1514</v>
          </cell>
          <cell r="L127" t="str">
            <v>LTC: DD Waivers</v>
          </cell>
        </row>
        <row r="128">
          <cell r="A128">
            <v>43466</v>
          </cell>
          <cell r="D128">
            <v>261</v>
          </cell>
          <cell r="H128">
            <v>260</v>
          </cell>
          <cell r="L128" t="str">
            <v>LTC: DD Waivers</v>
          </cell>
        </row>
        <row r="129">
          <cell r="A129">
            <v>43466</v>
          </cell>
          <cell r="D129">
            <v>1206</v>
          </cell>
          <cell r="H129">
            <v>0</v>
          </cell>
          <cell r="L129" t="str">
            <v>LTC: PACE</v>
          </cell>
        </row>
        <row r="130">
          <cell r="A130">
            <v>43466</v>
          </cell>
          <cell r="D130">
            <v>61546</v>
          </cell>
          <cell r="H130">
            <v>0</v>
          </cell>
          <cell r="L130" t="str">
            <v xml:space="preserve">QMBs and QIs Limited Benefit </v>
          </cell>
        </row>
        <row r="131">
          <cell r="A131">
            <v>43466</v>
          </cell>
          <cell r="D131">
            <v>112077</v>
          </cell>
          <cell r="H131">
            <v>110675</v>
          </cell>
          <cell r="L131" t="str">
            <v>Caretaker Adults</v>
          </cell>
        </row>
        <row r="132">
          <cell r="A132">
            <v>43466</v>
          </cell>
          <cell r="D132">
            <v>14784</v>
          </cell>
          <cell r="H132">
            <v>14220</v>
          </cell>
          <cell r="L132" t="str">
            <v>Pregnant Women</v>
          </cell>
        </row>
        <row r="133">
          <cell r="A133">
            <v>43466</v>
          </cell>
          <cell r="D133">
            <v>492310</v>
          </cell>
          <cell r="H133">
            <v>487292</v>
          </cell>
          <cell r="L133" t="str">
            <v>Children</v>
          </cell>
        </row>
        <row r="134">
          <cell r="A134">
            <v>43466</v>
          </cell>
          <cell r="D134">
            <v>13617</v>
          </cell>
          <cell r="H134">
            <v>13098</v>
          </cell>
          <cell r="L134" t="str">
            <v>Children</v>
          </cell>
        </row>
        <row r="135">
          <cell r="A135">
            <v>43466</v>
          </cell>
          <cell r="D135">
            <v>41369</v>
          </cell>
          <cell r="H135">
            <v>0</v>
          </cell>
          <cell r="L135" t="str">
            <v>Family Planning (Limited Benefit)</v>
          </cell>
        </row>
        <row r="136">
          <cell r="A136">
            <v>43466</v>
          </cell>
          <cell r="D136">
            <v>102</v>
          </cell>
          <cell r="H136">
            <v>0</v>
          </cell>
          <cell r="L136" t="str">
            <v>DOC/ Emer Svcs (Limited Benefit)</v>
          </cell>
        </row>
        <row r="137">
          <cell r="A137">
            <v>43466</v>
          </cell>
          <cell r="D137">
            <v>999</v>
          </cell>
          <cell r="H137">
            <v>0</v>
          </cell>
          <cell r="L137" t="str">
            <v>DOC/ Emer Svcs (Limited Benefit)</v>
          </cell>
        </row>
        <row r="138">
          <cell r="A138">
            <v>43466</v>
          </cell>
          <cell r="D138">
            <v>73534</v>
          </cell>
          <cell r="H138">
            <v>69374</v>
          </cell>
          <cell r="L138" t="str">
            <v>Caretaker Adults Acute Eligible</v>
          </cell>
        </row>
        <row r="139">
          <cell r="A139">
            <v>43466</v>
          </cell>
          <cell r="D139">
            <v>100661</v>
          </cell>
          <cell r="H139">
            <v>85733</v>
          </cell>
          <cell r="L139" t="str">
            <v>Childless Adults Acute Eligible</v>
          </cell>
        </row>
        <row r="140">
          <cell r="A140">
            <v>43466</v>
          </cell>
          <cell r="D140">
            <v>23145</v>
          </cell>
          <cell r="H140">
            <v>22156</v>
          </cell>
          <cell r="L140" t="str">
            <v>MLTSS Managed Care</v>
          </cell>
        </row>
        <row r="141">
          <cell r="A141">
            <v>43466</v>
          </cell>
          <cell r="D141">
            <v>908</v>
          </cell>
          <cell r="H141">
            <v>0</v>
          </cell>
          <cell r="L141" t="str">
            <v>ACA DOC/ Emer Svcs (Limited Benefit)</v>
          </cell>
        </row>
        <row r="142">
          <cell r="A142">
            <v>43466</v>
          </cell>
          <cell r="D142">
            <v>65088</v>
          </cell>
          <cell r="H142">
            <v>64074</v>
          </cell>
          <cell r="L142" t="str">
            <v>Medicaid Crossover</v>
          </cell>
        </row>
        <row r="143">
          <cell r="A143">
            <v>43466</v>
          </cell>
          <cell r="D143">
            <v>72457</v>
          </cell>
          <cell r="H143">
            <v>71006</v>
          </cell>
          <cell r="L143" t="str">
            <v>FAMIS Children</v>
          </cell>
        </row>
        <row r="144">
          <cell r="A144">
            <v>43466</v>
          </cell>
          <cell r="D144">
            <v>1259</v>
          </cell>
          <cell r="H144">
            <v>1156</v>
          </cell>
          <cell r="L144" t="str">
            <v>FAMIS MOMS</v>
          </cell>
        </row>
        <row r="145">
          <cell r="A145">
            <v>43466</v>
          </cell>
          <cell r="D145">
            <v>8</v>
          </cell>
          <cell r="H145">
            <v>8</v>
          </cell>
          <cell r="L145" t="str">
            <v>FAMIS Pre-Natal</v>
          </cell>
        </row>
        <row r="146">
          <cell r="A146">
            <v>43497</v>
          </cell>
          <cell r="D146">
            <v>85385</v>
          </cell>
          <cell r="H146">
            <v>84235</v>
          </cell>
          <cell r="L146" t="str">
            <v>Non-LTC</v>
          </cell>
        </row>
        <row r="147">
          <cell r="A147">
            <v>43497</v>
          </cell>
          <cell r="D147">
            <v>69788</v>
          </cell>
          <cell r="H147">
            <v>67560</v>
          </cell>
          <cell r="L147" t="str">
            <v>Non-LTC</v>
          </cell>
        </row>
        <row r="148">
          <cell r="A148">
            <v>43497</v>
          </cell>
          <cell r="D148">
            <v>18500</v>
          </cell>
          <cell r="H148">
            <v>16639</v>
          </cell>
          <cell r="L148" t="str">
            <v>LTC: 
NF/ICF ID</v>
          </cell>
        </row>
        <row r="149">
          <cell r="A149">
            <v>43497</v>
          </cell>
          <cell r="D149">
            <v>35184</v>
          </cell>
          <cell r="H149">
            <v>33400</v>
          </cell>
          <cell r="L149" t="str">
            <v>LTC: HCBS Waiver</v>
          </cell>
        </row>
        <row r="150">
          <cell r="A150">
            <v>43497</v>
          </cell>
          <cell r="D150">
            <v>10902</v>
          </cell>
          <cell r="H150">
            <v>10719</v>
          </cell>
          <cell r="L150" t="str">
            <v>LTC: DD Waivers</v>
          </cell>
        </row>
        <row r="151">
          <cell r="A151">
            <v>43497</v>
          </cell>
          <cell r="D151">
            <v>1662</v>
          </cell>
          <cell r="H151">
            <v>1562</v>
          </cell>
          <cell r="L151" t="str">
            <v>LTC: DD Waivers</v>
          </cell>
        </row>
        <row r="152">
          <cell r="A152">
            <v>43497</v>
          </cell>
          <cell r="D152">
            <v>262</v>
          </cell>
          <cell r="H152">
            <v>260</v>
          </cell>
          <cell r="L152" t="str">
            <v>LTC: DD Waivers</v>
          </cell>
        </row>
        <row r="153">
          <cell r="A153">
            <v>43497</v>
          </cell>
          <cell r="D153">
            <v>1195</v>
          </cell>
          <cell r="H153">
            <v>0</v>
          </cell>
          <cell r="L153" t="str">
            <v>LTC: PACE</v>
          </cell>
        </row>
        <row r="154">
          <cell r="A154">
            <v>43497</v>
          </cell>
          <cell r="D154">
            <v>62043</v>
          </cell>
          <cell r="H154">
            <v>8</v>
          </cell>
          <cell r="L154" t="str">
            <v xml:space="preserve">QMBs and QIs Limited Benefit </v>
          </cell>
        </row>
        <row r="155">
          <cell r="A155">
            <v>43497</v>
          </cell>
          <cell r="D155">
            <v>110393</v>
          </cell>
          <cell r="H155">
            <v>109081</v>
          </cell>
          <cell r="L155" t="str">
            <v>Caretaker Adults</v>
          </cell>
        </row>
        <row r="156">
          <cell r="A156">
            <v>43497</v>
          </cell>
          <cell r="D156">
            <v>14804</v>
          </cell>
          <cell r="H156">
            <v>14082</v>
          </cell>
          <cell r="L156" t="str">
            <v>Pregnant Women</v>
          </cell>
        </row>
        <row r="157">
          <cell r="A157">
            <v>43497</v>
          </cell>
          <cell r="D157">
            <v>494545</v>
          </cell>
          <cell r="H157">
            <v>489355</v>
          </cell>
          <cell r="L157" t="str">
            <v>Children</v>
          </cell>
        </row>
        <row r="158">
          <cell r="A158">
            <v>43497</v>
          </cell>
          <cell r="D158">
            <v>13608</v>
          </cell>
          <cell r="H158">
            <v>13053</v>
          </cell>
          <cell r="L158" t="str">
            <v>Children</v>
          </cell>
        </row>
        <row r="159">
          <cell r="A159">
            <v>43497</v>
          </cell>
          <cell r="D159">
            <v>41375</v>
          </cell>
          <cell r="H159">
            <v>2</v>
          </cell>
          <cell r="L159" t="str">
            <v>Family Planning (Limited Benefit)</v>
          </cell>
        </row>
        <row r="160">
          <cell r="A160">
            <v>43497</v>
          </cell>
          <cell r="D160">
            <v>104</v>
          </cell>
          <cell r="H160">
            <v>0</v>
          </cell>
          <cell r="L160" t="str">
            <v>DOC/ Emer Svcs (Limited Benefit)</v>
          </cell>
        </row>
        <row r="161">
          <cell r="A161">
            <v>43497</v>
          </cell>
          <cell r="D161">
            <v>1010</v>
          </cell>
          <cell r="H161">
            <v>0</v>
          </cell>
          <cell r="L161" t="str">
            <v>DOC/ Emer Svcs (Limited Benefit)</v>
          </cell>
        </row>
        <row r="162">
          <cell r="A162">
            <v>43497</v>
          </cell>
          <cell r="D162">
            <v>80953</v>
          </cell>
          <cell r="H162">
            <v>79234</v>
          </cell>
          <cell r="L162" t="str">
            <v>Caretaker Adults Acute Eligible</v>
          </cell>
        </row>
        <row r="163">
          <cell r="A163">
            <v>43497</v>
          </cell>
          <cell r="D163">
            <v>114054</v>
          </cell>
          <cell r="H163">
            <v>107678</v>
          </cell>
          <cell r="L163" t="str">
            <v>Childless Adults Acute Eligible</v>
          </cell>
        </row>
        <row r="164">
          <cell r="A164">
            <v>43497</v>
          </cell>
          <cell r="D164">
            <v>24217</v>
          </cell>
          <cell r="H164">
            <v>23753</v>
          </cell>
          <cell r="L164" t="str">
            <v>MLTSS Managed Care</v>
          </cell>
        </row>
        <row r="165">
          <cell r="A165">
            <v>43497</v>
          </cell>
          <cell r="D165">
            <v>1351</v>
          </cell>
          <cell r="H165">
            <v>0</v>
          </cell>
          <cell r="L165" t="str">
            <v>ACA DOC/ Emer Svcs (Limited Benefit)</v>
          </cell>
        </row>
        <row r="166">
          <cell r="A166">
            <v>43497</v>
          </cell>
          <cell r="D166">
            <v>65522</v>
          </cell>
          <cell r="H166">
            <v>64803</v>
          </cell>
          <cell r="L166" t="str">
            <v>Medicaid Crossover</v>
          </cell>
        </row>
        <row r="167">
          <cell r="A167">
            <v>43497</v>
          </cell>
          <cell r="D167">
            <v>72502</v>
          </cell>
          <cell r="H167">
            <v>71491</v>
          </cell>
          <cell r="L167" t="str">
            <v>FAMIS Children</v>
          </cell>
        </row>
        <row r="168">
          <cell r="A168">
            <v>43497</v>
          </cell>
          <cell r="D168">
            <v>1299</v>
          </cell>
          <cell r="H168">
            <v>1184</v>
          </cell>
          <cell r="L168" t="str">
            <v>FAMIS MOMS</v>
          </cell>
        </row>
        <row r="169">
          <cell r="A169">
            <v>43497</v>
          </cell>
          <cell r="D169">
            <v>6</v>
          </cell>
          <cell r="H169">
            <v>6</v>
          </cell>
          <cell r="L169" t="str">
            <v>FAMIS Pre-Natal</v>
          </cell>
        </row>
        <row r="170">
          <cell r="A170">
            <v>43525</v>
          </cell>
          <cell r="D170">
            <v>84908</v>
          </cell>
          <cell r="H170">
            <v>83848</v>
          </cell>
          <cell r="L170" t="str">
            <v>Non-LTC</v>
          </cell>
        </row>
        <row r="171">
          <cell r="A171">
            <v>43525</v>
          </cell>
          <cell r="D171">
            <v>69817</v>
          </cell>
          <cell r="H171">
            <v>67548</v>
          </cell>
          <cell r="L171" t="str">
            <v>Non-LTC</v>
          </cell>
        </row>
        <row r="172">
          <cell r="A172">
            <v>43525</v>
          </cell>
          <cell r="D172">
            <v>18570</v>
          </cell>
          <cell r="H172">
            <v>16734</v>
          </cell>
          <cell r="L172" t="str">
            <v>LTC: 
NF/ICF ID</v>
          </cell>
        </row>
        <row r="173">
          <cell r="A173">
            <v>43525</v>
          </cell>
          <cell r="D173">
            <v>35095</v>
          </cell>
          <cell r="H173">
            <v>33289</v>
          </cell>
          <cell r="L173" t="str">
            <v>LTC: HCBS Waiver</v>
          </cell>
        </row>
        <row r="174">
          <cell r="A174">
            <v>43525</v>
          </cell>
          <cell r="D174">
            <v>10901</v>
          </cell>
          <cell r="H174">
            <v>10711</v>
          </cell>
          <cell r="L174" t="str">
            <v>LTC: DD Waivers</v>
          </cell>
        </row>
        <row r="175">
          <cell r="A175">
            <v>43525</v>
          </cell>
          <cell r="D175">
            <v>1709</v>
          </cell>
          <cell r="H175">
            <v>1611</v>
          </cell>
          <cell r="L175" t="str">
            <v>LTC: DD Waivers</v>
          </cell>
        </row>
        <row r="176">
          <cell r="A176">
            <v>43525</v>
          </cell>
          <cell r="D176">
            <v>269</v>
          </cell>
          <cell r="H176">
            <v>268</v>
          </cell>
          <cell r="L176" t="str">
            <v>LTC: DD Waivers</v>
          </cell>
        </row>
        <row r="177">
          <cell r="A177">
            <v>43525</v>
          </cell>
          <cell r="D177">
            <v>1215</v>
          </cell>
          <cell r="H177">
            <v>0</v>
          </cell>
          <cell r="L177" t="str">
            <v>LTC: PACE</v>
          </cell>
        </row>
        <row r="178">
          <cell r="A178">
            <v>43525</v>
          </cell>
          <cell r="D178">
            <v>62284</v>
          </cell>
          <cell r="H178">
            <v>6</v>
          </cell>
          <cell r="L178" t="str">
            <v xml:space="preserve">QMBs and QIs Limited Benefit </v>
          </cell>
        </row>
        <row r="179">
          <cell r="A179">
            <v>43525</v>
          </cell>
          <cell r="D179">
            <v>108482</v>
          </cell>
          <cell r="H179">
            <v>107273</v>
          </cell>
          <cell r="L179" t="str">
            <v>Caretaker Adults</v>
          </cell>
        </row>
        <row r="180">
          <cell r="A180">
            <v>43525</v>
          </cell>
          <cell r="D180">
            <v>14462</v>
          </cell>
          <cell r="H180">
            <v>13825</v>
          </cell>
          <cell r="L180" t="str">
            <v>Pregnant Women</v>
          </cell>
        </row>
        <row r="181">
          <cell r="A181">
            <v>43525</v>
          </cell>
          <cell r="D181">
            <v>494455</v>
          </cell>
          <cell r="H181">
            <v>489402</v>
          </cell>
          <cell r="L181" t="str">
            <v>Children</v>
          </cell>
        </row>
        <row r="182">
          <cell r="A182">
            <v>43525</v>
          </cell>
          <cell r="D182">
            <v>13608</v>
          </cell>
          <cell r="H182">
            <v>13064</v>
          </cell>
          <cell r="L182" t="str">
            <v>Children</v>
          </cell>
        </row>
        <row r="183">
          <cell r="A183">
            <v>43525</v>
          </cell>
          <cell r="D183">
            <v>40999</v>
          </cell>
          <cell r="H183">
            <v>0</v>
          </cell>
          <cell r="L183" t="str">
            <v>Family Planning (Limited Benefit)</v>
          </cell>
        </row>
        <row r="184">
          <cell r="A184">
            <v>43525</v>
          </cell>
          <cell r="D184">
            <v>93</v>
          </cell>
          <cell r="H184">
            <v>0</v>
          </cell>
          <cell r="L184" t="str">
            <v>DOC/ Emer Svcs (Limited Benefit)</v>
          </cell>
        </row>
        <row r="185">
          <cell r="A185">
            <v>43525</v>
          </cell>
          <cell r="D185">
            <v>1044</v>
          </cell>
          <cell r="H185">
            <v>0</v>
          </cell>
          <cell r="L185" t="str">
            <v>DOC/ Emer Svcs (Limited Benefit)</v>
          </cell>
        </row>
        <row r="186">
          <cell r="A186">
            <v>43525</v>
          </cell>
          <cell r="D186">
            <v>85551</v>
          </cell>
          <cell r="H186">
            <v>84139</v>
          </cell>
          <cell r="L186" t="str">
            <v>Caretaker Adults Acute Eligible</v>
          </cell>
        </row>
        <row r="187">
          <cell r="A187">
            <v>43525</v>
          </cell>
          <cell r="D187">
            <v>124599</v>
          </cell>
          <cell r="H187">
            <v>118502</v>
          </cell>
          <cell r="L187" t="str">
            <v>Childless Adults Acute Eligible</v>
          </cell>
        </row>
        <row r="188">
          <cell r="A188">
            <v>43525</v>
          </cell>
          <cell r="D188">
            <v>25203</v>
          </cell>
          <cell r="H188">
            <v>24558</v>
          </cell>
          <cell r="L188" t="str">
            <v>MLTSS Managed Care</v>
          </cell>
        </row>
        <row r="189">
          <cell r="A189">
            <v>43525</v>
          </cell>
          <cell r="D189">
            <v>1810</v>
          </cell>
          <cell r="H189">
            <v>0</v>
          </cell>
          <cell r="L189" t="str">
            <v>ACA DOC/ Emer Svcs (Limited Benefit)</v>
          </cell>
        </row>
        <row r="190">
          <cell r="A190">
            <v>43525</v>
          </cell>
          <cell r="D190">
            <v>65369</v>
          </cell>
          <cell r="H190">
            <v>64743</v>
          </cell>
          <cell r="L190" t="str">
            <v>Medicaid Crossover</v>
          </cell>
        </row>
        <row r="191">
          <cell r="A191">
            <v>43525</v>
          </cell>
          <cell r="D191">
            <v>71984</v>
          </cell>
          <cell r="H191">
            <v>71162</v>
          </cell>
          <cell r="L191" t="str">
            <v>FAMIS Children</v>
          </cell>
        </row>
        <row r="192">
          <cell r="A192">
            <v>43525</v>
          </cell>
          <cell r="D192">
            <v>1263</v>
          </cell>
          <cell r="H192">
            <v>1192</v>
          </cell>
          <cell r="L192" t="str">
            <v>FAMIS MOMS</v>
          </cell>
        </row>
        <row r="193">
          <cell r="A193">
            <v>43525</v>
          </cell>
          <cell r="D193">
            <v>6</v>
          </cell>
          <cell r="H193">
            <v>6</v>
          </cell>
          <cell r="L193" t="str">
            <v>FAMIS Pre-Natal</v>
          </cell>
        </row>
        <row r="194">
          <cell r="A194">
            <v>43556</v>
          </cell>
          <cell r="D194">
            <v>84660</v>
          </cell>
          <cell r="H194">
            <v>83602</v>
          </cell>
          <cell r="L194" t="str">
            <v>Non-LTC</v>
          </cell>
        </row>
        <row r="195">
          <cell r="A195">
            <v>43556</v>
          </cell>
          <cell r="D195">
            <v>70082</v>
          </cell>
          <cell r="H195">
            <v>67790</v>
          </cell>
          <cell r="L195" t="str">
            <v>Non-LTC</v>
          </cell>
        </row>
        <row r="196">
          <cell r="A196">
            <v>43556</v>
          </cell>
          <cell r="D196">
            <v>18655</v>
          </cell>
          <cell r="H196">
            <v>16787</v>
          </cell>
          <cell r="L196" t="str">
            <v>LTC: 
NF/ICF ID</v>
          </cell>
        </row>
        <row r="197">
          <cell r="A197">
            <v>43556</v>
          </cell>
          <cell r="D197">
            <v>35154</v>
          </cell>
          <cell r="H197">
            <v>33403</v>
          </cell>
          <cell r="L197" t="str">
            <v>LTC: HCBS Waiver</v>
          </cell>
        </row>
        <row r="198">
          <cell r="A198">
            <v>43556</v>
          </cell>
          <cell r="D198">
            <v>10896</v>
          </cell>
          <cell r="H198">
            <v>10702</v>
          </cell>
          <cell r="L198" t="str">
            <v>LTC: DD Waivers</v>
          </cell>
        </row>
        <row r="199">
          <cell r="A199">
            <v>43556</v>
          </cell>
          <cell r="D199">
            <v>1777</v>
          </cell>
          <cell r="H199">
            <v>1679</v>
          </cell>
          <cell r="L199" t="str">
            <v>LTC: DD Waivers</v>
          </cell>
        </row>
        <row r="200">
          <cell r="A200">
            <v>43556</v>
          </cell>
          <cell r="D200">
            <v>273</v>
          </cell>
          <cell r="H200">
            <v>271</v>
          </cell>
          <cell r="L200" t="str">
            <v>LTC: DD Waivers</v>
          </cell>
        </row>
        <row r="201">
          <cell r="A201">
            <v>43556</v>
          </cell>
          <cell r="D201">
            <v>1222</v>
          </cell>
          <cell r="H201">
            <v>0</v>
          </cell>
          <cell r="L201" t="str">
            <v>LTC: PACE</v>
          </cell>
        </row>
        <row r="202">
          <cell r="A202">
            <v>43556</v>
          </cell>
          <cell r="D202">
            <v>62843</v>
          </cell>
          <cell r="H202">
            <v>0</v>
          </cell>
          <cell r="L202" t="str">
            <v xml:space="preserve">QMBs and QIs Limited Benefit </v>
          </cell>
        </row>
        <row r="203">
          <cell r="A203">
            <v>43556</v>
          </cell>
          <cell r="D203">
            <v>107738</v>
          </cell>
          <cell r="H203">
            <v>106329</v>
          </cell>
          <cell r="L203" t="str">
            <v>Caretaker Adults</v>
          </cell>
        </row>
        <row r="204">
          <cell r="A204">
            <v>43556</v>
          </cell>
          <cell r="D204">
            <v>14292</v>
          </cell>
          <cell r="H204">
            <v>13574</v>
          </cell>
          <cell r="L204" t="str">
            <v>Pregnant Women</v>
          </cell>
        </row>
        <row r="205">
          <cell r="A205">
            <v>43556</v>
          </cell>
          <cell r="D205">
            <v>496436</v>
          </cell>
          <cell r="H205">
            <v>490593</v>
          </cell>
          <cell r="L205" t="str">
            <v>Children</v>
          </cell>
        </row>
        <row r="206">
          <cell r="A206">
            <v>43556</v>
          </cell>
          <cell r="D206">
            <v>13655</v>
          </cell>
          <cell r="H206">
            <v>13079</v>
          </cell>
          <cell r="L206" t="str">
            <v>Children</v>
          </cell>
        </row>
        <row r="207">
          <cell r="A207">
            <v>43556</v>
          </cell>
          <cell r="D207">
            <v>40909</v>
          </cell>
          <cell r="H207">
            <v>0</v>
          </cell>
          <cell r="L207" t="str">
            <v>Family Planning (Limited Benefit)</v>
          </cell>
        </row>
        <row r="208">
          <cell r="A208">
            <v>43556</v>
          </cell>
          <cell r="D208">
            <v>8</v>
          </cell>
          <cell r="H208">
            <v>0</v>
          </cell>
          <cell r="L208" t="str">
            <v>DOC/ Emer Svcs (Limited Benefit)</v>
          </cell>
        </row>
        <row r="209">
          <cell r="A209">
            <v>43556</v>
          </cell>
          <cell r="D209">
            <v>1050</v>
          </cell>
          <cell r="H209">
            <v>0</v>
          </cell>
          <cell r="L209" t="str">
            <v>DOC/ Emer Svcs (Limited Benefit)</v>
          </cell>
        </row>
        <row r="210">
          <cell r="A210">
            <v>43556</v>
          </cell>
          <cell r="D210">
            <v>89686</v>
          </cell>
          <cell r="H210">
            <v>88192</v>
          </cell>
          <cell r="L210" t="str">
            <v>Caretaker Adults Acute Eligible</v>
          </cell>
        </row>
        <row r="211">
          <cell r="A211">
            <v>43556</v>
          </cell>
          <cell r="D211">
            <v>137172</v>
          </cell>
          <cell r="H211">
            <v>130652</v>
          </cell>
          <cell r="L211" t="str">
            <v>Childless Adults Acute Eligible</v>
          </cell>
        </row>
        <row r="212">
          <cell r="A212">
            <v>43556</v>
          </cell>
          <cell r="D212">
            <v>26531</v>
          </cell>
          <cell r="H212">
            <v>25820</v>
          </cell>
          <cell r="L212" t="str">
            <v>MLTSS Managed Care</v>
          </cell>
        </row>
        <row r="213">
          <cell r="A213">
            <v>43556</v>
          </cell>
          <cell r="D213">
            <v>2202</v>
          </cell>
          <cell r="H213">
            <v>0</v>
          </cell>
          <cell r="L213" t="str">
            <v>ACA DOC/ Emer Svcs (Limited Benefit)</v>
          </cell>
        </row>
        <row r="214">
          <cell r="A214">
            <v>43556</v>
          </cell>
          <cell r="D214">
            <v>65666</v>
          </cell>
          <cell r="H214">
            <v>64930</v>
          </cell>
          <cell r="L214" t="str">
            <v>Medicaid Crossover</v>
          </cell>
        </row>
        <row r="215">
          <cell r="A215">
            <v>43556</v>
          </cell>
          <cell r="D215">
            <v>71649</v>
          </cell>
          <cell r="H215">
            <v>70617</v>
          </cell>
          <cell r="L215" t="str">
            <v>FAMIS Children</v>
          </cell>
        </row>
        <row r="216">
          <cell r="A216">
            <v>43556</v>
          </cell>
          <cell r="D216">
            <v>1274</v>
          </cell>
          <cell r="H216">
            <v>1179</v>
          </cell>
          <cell r="L216" t="str">
            <v>FAMIS MOMS</v>
          </cell>
        </row>
        <row r="217">
          <cell r="A217">
            <v>43556</v>
          </cell>
          <cell r="D217">
            <v>4</v>
          </cell>
          <cell r="H217">
            <v>4</v>
          </cell>
          <cell r="L217" t="str">
            <v>FAMIS Pre-Natal</v>
          </cell>
        </row>
        <row r="218">
          <cell r="A218">
            <v>43586</v>
          </cell>
          <cell r="D218">
            <v>84230</v>
          </cell>
          <cell r="H218">
            <v>83264</v>
          </cell>
          <cell r="L218" t="str">
            <v>Non-LTC</v>
          </cell>
        </row>
        <row r="219">
          <cell r="A219">
            <v>43586</v>
          </cell>
          <cell r="D219">
            <v>70254</v>
          </cell>
          <cell r="H219">
            <v>68079</v>
          </cell>
          <cell r="L219" t="str">
            <v>Non-LTC</v>
          </cell>
        </row>
        <row r="220">
          <cell r="A220">
            <v>43586</v>
          </cell>
          <cell r="D220">
            <v>18625</v>
          </cell>
          <cell r="H220">
            <v>16821</v>
          </cell>
          <cell r="L220" t="str">
            <v>LTC: 
NF/ICF ID</v>
          </cell>
        </row>
        <row r="221">
          <cell r="A221">
            <v>43586</v>
          </cell>
          <cell r="D221">
            <v>35202</v>
          </cell>
          <cell r="H221">
            <v>33487</v>
          </cell>
          <cell r="L221" t="str">
            <v>LTC: HCBS Waiver</v>
          </cell>
        </row>
        <row r="222">
          <cell r="A222">
            <v>43586</v>
          </cell>
          <cell r="D222">
            <v>10933</v>
          </cell>
          <cell r="H222">
            <v>10736</v>
          </cell>
          <cell r="L222" t="str">
            <v>LTC: DD Waivers</v>
          </cell>
        </row>
        <row r="223">
          <cell r="A223">
            <v>43586</v>
          </cell>
          <cell r="D223">
            <v>1839</v>
          </cell>
          <cell r="H223">
            <v>1737</v>
          </cell>
          <cell r="L223" t="str">
            <v>LTC: DD Waivers</v>
          </cell>
        </row>
        <row r="224">
          <cell r="A224">
            <v>43586</v>
          </cell>
          <cell r="D224">
            <v>273</v>
          </cell>
          <cell r="H224">
            <v>272</v>
          </cell>
          <cell r="L224" t="str">
            <v>LTC: DD Waivers</v>
          </cell>
        </row>
        <row r="225">
          <cell r="A225">
            <v>43586</v>
          </cell>
          <cell r="D225">
            <v>1244</v>
          </cell>
          <cell r="H225">
            <v>0</v>
          </cell>
          <cell r="L225" t="str">
            <v>LTC: PACE</v>
          </cell>
        </row>
        <row r="226">
          <cell r="A226">
            <v>43586</v>
          </cell>
          <cell r="D226">
            <v>63228</v>
          </cell>
          <cell r="H226">
            <v>2</v>
          </cell>
          <cell r="L226" t="str">
            <v xml:space="preserve">QMBs and QIs Limited Benefit </v>
          </cell>
        </row>
        <row r="227">
          <cell r="A227">
            <v>43586</v>
          </cell>
          <cell r="D227">
            <v>106329</v>
          </cell>
          <cell r="H227">
            <v>105243</v>
          </cell>
          <cell r="L227" t="str">
            <v>Caretaker Adults</v>
          </cell>
        </row>
        <row r="228">
          <cell r="A228">
            <v>43586</v>
          </cell>
          <cell r="D228">
            <v>14453</v>
          </cell>
          <cell r="H228">
            <v>13840</v>
          </cell>
          <cell r="L228" t="str">
            <v>Pregnant Women</v>
          </cell>
        </row>
        <row r="229">
          <cell r="A229">
            <v>43586</v>
          </cell>
          <cell r="D229">
            <v>497825</v>
          </cell>
          <cell r="H229">
            <v>492913</v>
          </cell>
          <cell r="L229" t="str">
            <v>Children</v>
          </cell>
        </row>
        <row r="230">
          <cell r="A230">
            <v>43586</v>
          </cell>
          <cell r="D230">
            <v>13737</v>
          </cell>
          <cell r="H230">
            <v>13167</v>
          </cell>
          <cell r="L230" t="str">
            <v>Children</v>
          </cell>
        </row>
        <row r="231">
          <cell r="A231">
            <v>43586</v>
          </cell>
          <cell r="D231">
            <v>41089</v>
          </cell>
          <cell r="H231">
            <v>1</v>
          </cell>
          <cell r="L231" t="str">
            <v>Family Planning (Limited Benefit)</v>
          </cell>
        </row>
        <row r="232">
          <cell r="A232">
            <v>43586</v>
          </cell>
          <cell r="D232">
            <v>5</v>
          </cell>
          <cell r="H232">
            <v>0</v>
          </cell>
          <cell r="L232" t="str">
            <v>DOC/ Emer Svcs (Limited Benefit)</v>
          </cell>
        </row>
        <row r="233">
          <cell r="A233">
            <v>43586</v>
          </cell>
          <cell r="D233">
            <v>1061</v>
          </cell>
          <cell r="H233">
            <v>0</v>
          </cell>
          <cell r="L233" t="str">
            <v>DOC/ Emer Svcs (Limited Benefit)</v>
          </cell>
        </row>
        <row r="234">
          <cell r="A234">
            <v>43586</v>
          </cell>
          <cell r="D234">
            <v>93937</v>
          </cell>
          <cell r="H234">
            <v>92753</v>
          </cell>
          <cell r="L234" t="str">
            <v>Caretaker Adults Acute Eligible</v>
          </cell>
        </row>
        <row r="235">
          <cell r="A235">
            <v>43586</v>
          </cell>
          <cell r="D235">
            <v>147273</v>
          </cell>
          <cell r="H235">
            <v>142398</v>
          </cell>
          <cell r="L235" t="str">
            <v>Childless Adults Acute Eligible</v>
          </cell>
        </row>
        <row r="236">
          <cell r="A236">
            <v>43586</v>
          </cell>
          <cell r="D236">
            <v>26977</v>
          </cell>
          <cell r="H236">
            <v>26427</v>
          </cell>
          <cell r="L236" t="str">
            <v>MLTSS Managed Care</v>
          </cell>
        </row>
        <row r="237">
          <cell r="A237">
            <v>43586</v>
          </cell>
          <cell r="D237">
            <v>2832</v>
          </cell>
          <cell r="H237">
            <v>0</v>
          </cell>
          <cell r="L237" t="str">
            <v>ACA DOC/ Emer Svcs (Limited Benefit)</v>
          </cell>
        </row>
        <row r="238">
          <cell r="A238">
            <v>43586</v>
          </cell>
          <cell r="D238">
            <v>65969</v>
          </cell>
          <cell r="H238">
            <v>65246</v>
          </cell>
          <cell r="L238" t="str">
            <v>Medicaid Crossover</v>
          </cell>
        </row>
        <row r="239">
          <cell r="A239">
            <v>43586</v>
          </cell>
          <cell r="D239">
            <v>71937</v>
          </cell>
          <cell r="H239">
            <v>70958</v>
          </cell>
          <cell r="L239" t="str">
            <v>FAMIS Children</v>
          </cell>
        </row>
        <row r="240">
          <cell r="A240">
            <v>43586</v>
          </cell>
          <cell r="D240">
            <v>1289</v>
          </cell>
          <cell r="H240">
            <v>1199</v>
          </cell>
          <cell r="L240" t="str">
            <v>FAMIS MOMS</v>
          </cell>
        </row>
        <row r="241">
          <cell r="A241">
            <v>43586</v>
          </cell>
          <cell r="D241">
            <v>4</v>
          </cell>
          <cell r="H241">
            <v>4</v>
          </cell>
          <cell r="L241" t="str">
            <v>FAMIS Pre-Natal</v>
          </cell>
        </row>
        <row r="242">
          <cell r="A242">
            <v>43617</v>
          </cell>
          <cell r="D242">
            <v>84003</v>
          </cell>
          <cell r="H242">
            <v>83005</v>
          </cell>
          <cell r="L242" t="str">
            <v>Non-LTC</v>
          </cell>
        </row>
        <row r="243">
          <cell r="A243">
            <v>43617</v>
          </cell>
          <cell r="D243">
            <v>70361</v>
          </cell>
          <cell r="H243">
            <v>68193</v>
          </cell>
          <cell r="L243" t="str">
            <v>Non-LTC</v>
          </cell>
        </row>
        <row r="244">
          <cell r="A244">
            <v>43617</v>
          </cell>
          <cell r="D244">
            <v>18751</v>
          </cell>
          <cell r="H244">
            <v>16934</v>
          </cell>
          <cell r="L244" t="str">
            <v>LTC: 
NF/ICF ID</v>
          </cell>
        </row>
        <row r="245">
          <cell r="A245">
            <v>43617</v>
          </cell>
          <cell r="D245">
            <v>35345</v>
          </cell>
          <cell r="H245">
            <v>33630</v>
          </cell>
          <cell r="L245" t="str">
            <v>LTC: HCBS Waiver</v>
          </cell>
        </row>
        <row r="246">
          <cell r="A246">
            <v>43617</v>
          </cell>
          <cell r="D246">
            <v>10944</v>
          </cell>
          <cell r="H246">
            <v>10767</v>
          </cell>
          <cell r="L246" t="str">
            <v>LTC: DD Waivers</v>
          </cell>
        </row>
        <row r="247">
          <cell r="A247">
            <v>43617</v>
          </cell>
          <cell r="D247">
            <v>1864</v>
          </cell>
          <cell r="H247">
            <v>1761</v>
          </cell>
          <cell r="L247" t="str">
            <v>LTC: DD Waivers</v>
          </cell>
        </row>
        <row r="248">
          <cell r="A248">
            <v>43617</v>
          </cell>
          <cell r="D248">
            <v>274</v>
          </cell>
          <cell r="H248">
            <v>273</v>
          </cell>
          <cell r="L248" t="str">
            <v>LTC: DD Waivers</v>
          </cell>
        </row>
        <row r="249">
          <cell r="A249">
            <v>43617</v>
          </cell>
          <cell r="D249">
            <v>1260</v>
          </cell>
          <cell r="H249">
            <v>0</v>
          </cell>
          <cell r="L249" t="str">
            <v>LTC: PACE</v>
          </cell>
        </row>
        <row r="250">
          <cell r="A250">
            <v>43617</v>
          </cell>
          <cell r="D250">
            <v>63809</v>
          </cell>
          <cell r="H250">
            <v>4</v>
          </cell>
          <cell r="L250" t="str">
            <v xml:space="preserve">QMBs and QIs Limited Benefit </v>
          </cell>
        </row>
        <row r="251">
          <cell r="A251">
            <v>43617</v>
          </cell>
          <cell r="D251">
            <v>105650</v>
          </cell>
          <cell r="H251">
            <v>104443</v>
          </cell>
          <cell r="L251" t="str">
            <v>Caretaker Adults</v>
          </cell>
        </row>
        <row r="252">
          <cell r="A252">
            <v>43617</v>
          </cell>
          <cell r="D252">
            <v>14473</v>
          </cell>
          <cell r="H252">
            <v>13812</v>
          </cell>
          <cell r="L252" t="str">
            <v>Pregnant Women</v>
          </cell>
        </row>
        <row r="253">
          <cell r="A253">
            <v>43617</v>
          </cell>
          <cell r="D253">
            <v>499930</v>
          </cell>
          <cell r="H253">
            <v>494736</v>
          </cell>
          <cell r="L253" t="str">
            <v>Children</v>
          </cell>
        </row>
        <row r="254">
          <cell r="A254">
            <v>43617</v>
          </cell>
          <cell r="D254">
            <v>13753</v>
          </cell>
          <cell r="H254">
            <v>13164</v>
          </cell>
          <cell r="L254" t="str">
            <v>Children</v>
          </cell>
        </row>
        <row r="255">
          <cell r="A255">
            <v>43617</v>
          </cell>
          <cell r="D255">
            <v>41289</v>
          </cell>
          <cell r="H255">
            <v>1</v>
          </cell>
          <cell r="L255" t="str">
            <v>Family Planning (Limited Benefit)</v>
          </cell>
        </row>
        <row r="256">
          <cell r="A256">
            <v>43617</v>
          </cell>
          <cell r="D256">
            <v>1075</v>
          </cell>
          <cell r="H256">
            <v>0</v>
          </cell>
          <cell r="L256" t="str">
            <v>DOC/ Emer Svcs (Limited Benefit)</v>
          </cell>
        </row>
        <row r="257">
          <cell r="A257">
            <v>43617</v>
          </cell>
          <cell r="D257">
            <v>97356</v>
          </cell>
          <cell r="H257">
            <v>96168</v>
          </cell>
          <cell r="L257" t="str">
            <v>Caretaker Adults Acute Eligible</v>
          </cell>
        </row>
        <row r="258">
          <cell r="A258">
            <v>43617</v>
          </cell>
          <cell r="D258">
            <v>155863</v>
          </cell>
          <cell r="H258">
            <v>151065</v>
          </cell>
          <cell r="L258" t="str">
            <v>Childless Adults Acute Eligible</v>
          </cell>
        </row>
        <row r="259">
          <cell r="A259">
            <v>43617</v>
          </cell>
          <cell r="D259">
            <v>27567</v>
          </cell>
          <cell r="H259">
            <v>26982</v>
          </cell>
          <cell r="L259" t="str">
            <v>MLTSS Managed Care</v>
          </cell>
        </row>
        <row r="260">
          <cell r="A260">
            <v>43617</v>
          </cell>
          <cell r="D260">
            <v>3676</v>
          </cell>
          <cell r="H260">
            <v>0</v>
          </cell>
          <cell r="L260" t="str">
            <v>ACA DOC/ Emer Svcs (Limited Benefit)</v>
          </cell>
        </row>
        <row r="261">
          <cell r="A261">
            <v>43617</v>
          </cell>
          <cell r="D261">
            <v>66297</v>
          </cell>
          <cell r="H261">
            <v>65617</v>
          </cell>
          <cell r="L261" t="str">
            <v>Medicaid Crossover</v>
          </cell>
        </row>
        <row r="262">
          <cell r="A262">
            <v>43617</v>
          </cell>
          <cell r="D262">
            <v>71936</v>
          </cell>
          <cell r="H262">
            <v>71041</v>
          </cell>
          <cell r="L262" t="str">
            <v>FAMIS Children</v>
          </cell>
        </row>
        <row r="263">
          <cell r="A263">
            <v>43617</v>
          </cell>
          <cell r="D263">
            <v>1365</v>
          </cell>
          <cell r="H263">
            <v>1257</v>
          </cell>
          <cell r="L263" t="str">
            <v>FAMIS MOMS</v>
          </cell>
        </row>
        <row r="264">
          <cell r="A264">
            <v>43617</v>
          </cell>
          <cell r="D264">
            <v>2</v>
          </cell>
          <cell r="H264">
            <v>2</v>
          </cell>
          <cell r="L264" t="str">
            <v>FAMIS Pre-Natal</v>
          </cell>
        </row>
        <row r="265">
          <cell r="A265">
            <v>43647</v>
          </cell>
          <cell r="D265">
            <v>83663</v>
          </cell>
          <cell r="H265">
            <v>82709</v>
          </cell>
          <cell r="L265" t="str">
            <v>Non-LTC</v>
          </cell>
        </row>
        <row r="266">
          <cell r="A266">
            <v>43647</v>
          </cell>
          <cell r="D266">
            <v>70296</v>
          </cell>
          <cell r="H266">
            <v>68183</v>
          </cell>
          <cell r="L266" t="str">
            <v>Non-LTC</v>
          </cell>
        </row>
        <row r="267">
          <cell r="A267">
            <v>43647</v>
          </cell>
          <cell r="D267">
            <v>18816</v>
          </cell>
          <cell r="H267">
            <v>17036</v>
          </cell>
          <cell r="L267" t="str">
            <v>LTC: 
NF/ICF ID</v>
          </cell>
        </row>
        <row r="268">
          <cell r="A268">
            <v>43647</v>
          </cell>
          <cell r="D268">
            <v>35390</v>
          </cell>
          <cell r="H268">
            <v>33693</v>
          </cell>
          <cell r="L268" t="str">
            <v>LTC: HCBS Waiver</v>
          </cell>
        </row>
        <row r="269">
          <cell r="A269">
            <v>43647</v>
          </cell>
          <cell r="D269">
            <v>10965</v>
          </cell>
          <cell r="H269">
            <v>10785</v>
          </cell>
          <cell r="L269" t="str">
            <v>LTC: DD Waivers</v>
          </cell>
        </row>
        <row r="270">
          <cell r="A270">
            <v>43647</v>
          </cell>
          <cell r="D270">
            <v>1884</v>
          </cell>
          <cell r="H270">
            <v>1780</v>
          </cell>
          <cell r="L270" t="str">
            <v>LTC: DD Waivers</v>
          </cell>
        </row>
        <row r="271">
          <cell r="A271">
            <v>43647</v>
          </cell>
          <cell r="D271">
            <v>279</v>
          </cell>
          <cell r="H271">
            <v>277</v>
          </cell>
          <cell r="L271" t="str">
            <v>LTC: DD Waivers</v>
          </cell>
        </row>
        <row r="272">
          <cell r="A272">
            <v>43647</v>
          </cell>
          <cell r="D272">
            <v>1277</v>
          </cell>
          <cell r="H272">
            <v>0</v>
          </cell>
          <cell r="L272" t="str">
            <v>LTC: PACE</v>
          </cell>
        </row>
        <row r="273">
          <cell r="A273">
            <v>43647</v>
          </cell>
          <cell r="D273">
            <v>63999</v>
          </cell>
          <cell r="H273">
            <v>2</v>
          </cell>
          <cell r="L273" t="str">
            <v xml:space="preserve">QMBs and QIs Limited Benefit </v>
          </cell>
        </row>
        <row r="274">
          <cell r="A274">
            <v>43647</v>
          </cell>
          <cell r="D274">
            <v>105045</v>
          </cell>
          <cell r="H274">
            <v>103980</v>
          </cell>
          <cell r="L274" t="str">
            <v>Caretaker Adults</v>
          </cell>
        </row>
        <row r="275">
          <cell r="A275">
            <v>43647</v>
          </cell>
          <cell r="D275">
            <v>14269</v>
          </cell>
          <cell r="H275">
            <v>13704</v>
          </cell>
          <cell r="L275" t="str">
            <v>Pregnant Women</v>
          </cell>
        </row>
        <row r="276">
          <cell r="A276">
            <v>43647</v>
          </cell>
          <cell r="D276">
            <v>499794</v>
          </cell>
          <cell r="H276">
            <v>495224</v>
          </cell>
          <cell r="L276" t="str">
            <v>Children</v>
          </cell>
        </row>
        <row r="277">
          <cell r="A277">
            <v>43647</v>
          </cell>
          <cell r="D277">
            <v>13739</v>
          </cell>
          <cell r="H277">
            <v>13160</v>
          </cell>
          <cell r="L277" t="str">
            <v>Children</v>
          </cell>
        </row>
        <row r="278">
          <cell r="A278">
            <v>43647</v>
          </cell>
          <cell r="D278">
            <v>41514</v>
          </cell>
          <cell r="H278">
            <v>1</v>
          </cell>
          <cell r="L278" t="str">
            <v>Family Planning (Limited Benefit)</v>
          </cell>
        </row>
        <row r="279">
          <cell r="A279">
            <v>43647</v>
          </cell>
          <cell r="D279">
            <v>1111</v>
          </cell>
          <cell r="H279">
            <v>0</v>
          </cell>
          <cell r="L279" t="str">
            <v>DOC/ Emer Svcs (Limited Benefit)</v>
          </cell>
        </row>
        <row r="280">
          <cell r="A280">
            <v>43647</v>
          </cell>
          <cell r="D280">
            <v>99026</v>
          </cell>
          <cell r="H280">
            <v>97995</v>
          </cell>
          <cell r="L280" t="str">
            <v>Caretaker Adults Acute Eligible</v>
          </cell>
        </row>
        <row r="281">
          <cell r="A281">
            <v>43647</v>
          </cell>
          <cell r="D281">
            <v>162240</v>
          </cell>
          <cell r="H281">
            <v>158158</v>
          </cell>
          <cell r="L281" t="str">
            <v>Childless Adults Acute Eligible</v>
          </cell>
        </row>
        <row r="282">
          <cell r="A282">
            <v>43647</v>
          </cell>
          <cell r="D282">
            <v>28001</v>
          </cell>
          <cell r="H282">
            <v>27509</v>
          </cell>
          <cell r="L282" t="str">
            <v>MLTSS Managed Care</v>
          </cell>
        </row>
        <row r="283">
          <cell r="A283">
            <v>43647</v>
          </cell>
          <cell r="D283">
            <v>4296</v>
          </cell>
          <cell r="H283">
            <v>0</v>
          </cell>
          <cell r="L283" t="str">
            <v>ACA DOC/ Emer Svcs (Limited Benefit)</v>
          </cell>
        </row>
        <row r="284">
          <cell r="A284">
            <v>43647</v>
          </cell>
          <cell r="D284">
            <v>66476</v>
          </cell>
          <cell r="H284">
            <v>65885</v>
          </cell>
          <cell r="L284" t="str">
            <v>Medicaid Crossover</v>
          </cell>
        </row>
        <row r="285">
          <cell r="A285">
            <v>43647</v>
          </cell>
          <cell r="D285">
            <v>72196</v>
          </cell>
          <cell r="H285">
            <v>71381</v>
          </cell>
          <cell r="L285" t="str">
            <v>FAMIS Children</v>
          </cell>
        </row>
        <row r="286">
          <cell r="A286">
            <v>43647</v>
          </cell>
          <cell r="D286">
            <v>1411</v>
          </cell>
          <cell r="H286">
            <v>1313</v>
          </cell>
          <cell r="L286" t="str">
            <v>FAMIS MOMS</v>
          </cell>
        </row>
        <row r="287">
          <cell r="A287">
            <v>43647</v>
          </cell>
          <cell r="D287">
            <v>1</v>
          </cell>
          <cell r="H287">
            <v>1</v>
          </cell>
          <cell r="L287" t="str">
            <v>FAMIS Pre-Natal</v>
          </cell>
        </row>
        <row r="288">
          <cell r="A288">
            <v>43678</v>
          </cell>
          <cell r="D288">
            <v>83275</v>
          </cell>
          <cell r="H288">
            <v>82297</v>
          </cell>
          <cell r="L288" t="str">
            <v>Non-LTC</v>
          </cell>
        </row>
        <row r="289">
          <cell r="A289">
            <v>43678</v>
          </cell>
          <cell r="D289">
            <v>70496</v>
          </cell>
          <cell r="H289">
            <v>68297</v>
          </cell>
          <cell r="L289" t="str">
            <v>Non-LTC</v>
          </cell>
        </row>
        <row r="290">
          <cell r="A290">
            <v>43678</v>
          </cell>
          <cell r="D290">
            <v>18529</v>
          </cell>
          <cell r="H290">
            <v>16740</v>
          </cell>
          <cell r="L290" t="str">
            <v>LTC: 
NF/ICF ID</v>
          </cell>
        </row>
        <row r="291">
          <cell r="A291">
            <v>43678</v>
          </cell>
          <cell r="D291">
            <v>35534</v>
          </cell>
          <cell r="H291">
            <v>33789</v>
          </cell>
          <cell r="L291" t="str">
            <v>LTC: HCBS Waiver</v>
          </cell>
        </row>
        <row r="292">
          <cell r="A292">
            <v>43678</v>
          </cell>
          <cell r="D292">
            <v>10968</v>
          </cell>
          <cell r="H292">
            <v>10773</v>
          </cell>
          <cell r="L292" t="str">
            <v>LTC: DD Waivers</v>
          </cell>
        </row>
        <row r="293">
          <cell r="A293">
            <v>43678</v>
          </cell>
          <cell r="D293">
            <v>1909</v>
          </cell>
          <cell r="H293">
            <v>1805</v>
          </cell>
          <cell r="L293" t="str">
            <v>LTC: DD Waivers</v>
          </cell>
        </row>
        <row r="294">
          <cell r="A294">
            <v>43678</v>
          </cell>
          <cell r="D294">
            <v>288</v>
          </cell>
          <cell r="H294">
            <v>286</v>
          </cell>
          <cell r="L294" t="str">
            <v>LTC: DD Waivers</v>
          </cell>
        </row>
        <row r="295">
          <cell r="A295">
            <v>43678</v>
          </cell>
          <cell r="D295">
            <v>1304</v>
          </cell>
          <cell r="H295">
            <v>0</v>
          </cell>
          <cell r="L295" t="str">
            <v>LTC: PACE</v>
          </cell>
        </row>
        <row r="296">
          <cell r="A296">
            <v>43678</v>
          </cell>
          <cell r="D296">
            <v>64210</v>
          </cell>
          <cell r="H296">
            <v>3</v>
          </cell>
          <cell r="L296" t="str">
            <v xml:space="preserve">QMBs and QIs Limited Benefit </v>
          </cell>
        </row>
        <row r="297">
          <cell r="A297">
            <v>43678</v>
          </cell>
          <cell r="D297">
            <v>105097</v>
          </cell>
          <cell r="H297">
            <v>103873</v>
          </cell>
          <cell r="L297" t="str">
            <v>Caretaker Adults</v>
          </cell>
        </row>
        <row r="298">
          <cell r="A298">
            <v>43678</v>
          </cell>
          <cell r="D298">
            <v>14174</v>
          </cell>
          <cell r="H298">
            <v>13501</v>
          </cell>
          <cell r="L298" t="str">
            <v>Pregnant Women</v>
          </cell>
        </row>
        <row r="299">
          <cell r="A299">
            <v>43678</v>
          </cell>
          <cell r="D299">
            <v>499836</v>
          </cell>
          <cell r="H299">
            <v>494386</v>
          </cell>
          <cell r="L299" t="str">
            <v>Children</v>
          </cell>
        </row>
        <row r="300">
          <cell r="A300">
            <v>43678</v>
          </cell>
          <cell r="D300">
            <v>13741</v>
          </cell>
          <cell r="H300">
            <v>13184</v>
          </cell>
          <cell r="L300" t="str">
            <v>Children</v>
          </cell>
        </row>
        <row r="301">
          <cell r="A301">
            <v>43678</v>
          </cell>
          <cell r="D301">
            <v>41556</v>
          </cell>
          <cell r="H301">
            <v>0</v>
          </cell>
          <cell r="L301" t="str">
            <v>Family Planning (Limited Benefit)</v>
          </cell>
        </row>
        <row r="302">
          <cell r="A302">
            <v>43678</v>
          </cell>
          <cell r="D302">
            <v>1131</v>
          </cell>
          <cell r="H302">
            <v>0</v>
          </cell>
          <cell r="L302" t="str">
            <v>DOC/ Emer Svcs (Limited Benefit)</v>
          </cell>
        </row>
        <row r="303">
          <cell r="A303">
            <v>43678</v>
          </cell>
          <cell r="D303">
            <v>100532</v>
          </cell>
          <cell r="H303">
            <v>99366</v>
          </cell>
          <cell r="L303" t="str">
            <v>Caretaker Adults Acute Eligible</v>
          </cell>
        </row>
        <row r="304">
          <cell r="A304">
            <v>43678</v>
          </cell>
          <cell r="D304">
            <v>168993</v>
          </cell>
          <cell r="H304">
            <v>164365</v>
          </cell>
          <cell r="L304" t="str">
            <v>Childless Adults Acute Eligible</v>
          </cell>
        </row>
        <row r="305">
          <cell r="A305">
            <v>43678</v>
          </cell>
          <cell r="D305">
            <v>29071</v>
          </cell>
          <cell r="H305">
            <v>28527</v>
          </cell>
          <cell r="L305" t="str">
            <v>MLTSS Managed Care</v>
          </cell>
        </row>
        <row r="306">
          <cell r="A306">
            <v>43678</v>
          </cell>
          <cell r="D306">
            <v>4558</v>
          </cell>
          <cell r="H306">
            <v>0</v>
          </cell>
          <cell r="L306" t="str">
            <v>ACA DOC/ Emer Svcs (Limited Benefit)</v>
          </cell>
        </row>
        <row r="307">
          <cell r="A307">
            <v>43678</v>
          </cell>
          <cell r="D307">
            <v>66530</v>
          </cell>
          <cell r="H307">
            <v>65935</v>
          </cell>
          <cell r="L307" t="str">
            <v>Medicaid Crossover</v>
          </cell>
        </row>
        <row r="308">
          <cell r="A308">
            <v>43678</v>
          </cell>
          <cell r="D308">
            <v>72648</v>
          </cell>
          <cell r="H308">
            <v>71808</v>
          </cell>
          <cell r="L308" t="str">
            <v>FAMIS Children</v>
          </cell>
        </row>
        <row r="309">
          <cell r="A309">
            <v>43678</v>
          </cell>
          <cell r="D309">
            <v>1425</v>
          </cell>
          <cell r="H309">
            <v>1318</v>
          </cell>
          <cell r="L309" t="str">
            <v>FAMIS MOMS</v>
          </cell>
        </row>
        <row r="310">
          <cell r="A310">
            <v>43678</v>
          </cell>
          <cell r="D310">
            <v>1</v>
          </cell>
          <cell r="H310">
            <v>1</v>
          </cell>
          <cell r="L310" t="str">
            <v>FAMIS Pre-Natal</v>
          </cell>
        </row>
        <row r="311">
          <cell r="A311">
            <v>43709</v>
          </cell>
          <cell r="D311">
            <v>83103</v>
          </cell>
          <cell r="H311">
            <v>82099</v>
          </cell>
          <cell r="L311" t="str">
            <v>Non-LTC</v>
          </cell>
        </row>
        <row r="312">
          <cell r="A312">
            <v>43709</v>
          </cell>
          <cell r="D312">
            <v>70690</v>
          </cell>
          <cell r="H312">
            <v>68451</v>
          </cell>
          <cell r="L312" t="str">
            <v>Non-LTC</v>
          </cell>
        </row>
        <row r="313">
          <cell r="A313">
            <v>43709</v>
          </cell>
          <cell r="D313">
            <v>18493</v>
          </cell>
          <cell r="H313">
            <v>16639</v>
          </cell>
          <cell r="L313" t="str">
            <v>LTC: 
NF/ICF ID</v>
          </cell>
        </row>
        <row r="314">
          <cell r="A314">
            <v>43709</v>
          </cell>
          <cell r="D314">
            <v>35704</v>
          </cell>
          <cell r="H314">
            <v>33989</v>
          </cell>
          <cell r="L314" t="str">
            <v>LTC: HCBS Waiver</v>
          </cell>
        </row>
        <row r="315">
          <cell r="A315">
            <v>43709</v>
          </cell>
          <cell r="D315">
            <v>10991</v>
          </cell>
          <cell r="H315">
            <v>10815</v>
          </cell>
          <cell r="L315" t="str">
            <v>LTC: DD Waivers</v>
          </cell>
        </row>
        <row r="316">
          <cell r="A316">
            <v>43709</v>
          </cell>
          <cell r="D316">
            <v>1925</v>
          </cell>
          <cell r="H316">
            <v>1822</v>
          </cell>
          <cell r="L316" t="str">
            <v>LTC: DD Waivers</v>
          </cell>
        </row>
        <row r="317">
          <cell r="A317">
            <v>43709</v>
          </cell>
          <cell r="D317">
            <v>292</v>
          </cell>
          <cell r="H317">
            <v>289</v>
          </cell>
          <cell r="L317" t="str">
            <v>LTC: DD Waivers</v>
          </cell>
        </row>
        <row r="318">
          <cell r="A318">
            <v>43709</v>
          </cell>
          <cell r="D318">
            <v>1320</v>
          </cell>
          <cell r="H318">
            <v>0</v>
          </cell>
          <cell r="L318" t="str">
            <v>LTC: PACE</v>
          </cell>
        </row>
        <row r="319">
          <cell r="A319">
            <v>43709</v>
          </cell>
          <cell r="D319">
            <v>64436</v>
          </cell>
          <cell r="H319">
            <v>4</v>
          </cell>
          <cell r="L319" t="str">
            <v xml:space="preserve">QMBs and QIs Limited Benefit </v>
          </cell>
        </row>
        <row r="320">
          <cell r="A320">
            <v>43709</v>
          </cell>
          <cell r="D320">
            <v>105481</v>
          </cell>
          <cell r="H320">
            <v>104009</v>
          </cell>
          <cell r="L320" t="str">
            <v>Caretaker Adults</v>
          </cell>
        </row>
        <row r="321">
          <cell r="A321">
            <v>43709</v>
          </cell>
          <cell r="D321">
            <v>14259</v>
          </cell>
          <cell r="H321">
            <v>13603</v>
          </cell>
          <cell r="L321" t="str">
            <v>Pregnant Women</v>
          </cell>
        </row>
        <row r="322">
          <cell r="A322">
            <v>43709</v>
          </cell>
          <cell r="D322">
            <v>500094</v>
          </cell>
          <cell r="H322">
            <v>494027</v>
          </cell>
          <cell r="L322" t="str">
            <v>Children</v>
          </cell>
        </row>
        <row r="323">
          <cell r="A323">
            <v>43709</v>
          </cell>
          <cell r="D323">
            <v>13728</v>
          </cell>
          <cell r="H323">
            <v>13172</v>
          </cell>
          <cell r="L323" t="str">
            <v>Children</v>
          </cell>
        </row>
        <row r="324">
          <cell r="A324">
            <v>43709</v>
          </cell>
          <cell r="D324">
            <v>41634</v>
          </cell>
          <cell r="H324">
            <v>0</v>
          </cell>
          <cell r="L324" t="str">
            <v>Family Planning (Limited Benefit)</v>
          </cell>
        </row>
        <row r="325">
          <cell r="A325">
            <v>43709</v>
          </cell>
          <cell r="D325">
            <v>1062</v>
          </cell>
          <cell r="H325">
            <v>0</v>
          </cell>
          <cell r="L325" t="str">
            <v>DOC/ Emer Svcs (Limited Benefit)</v>
          </cell>
        </row>
        <row r="326">
          <cell r="A326">
            <v>43709</v>
          </cell>
          <cell r="D326">
            <v>101843</v>
          </cell>
          <cell r="H326">
            <v>100530</v>
          </cell>
          <cell r="L326" t="str">
            <v>Caretaker Adults Acute Eligible</v>
          </cell>
        </row>
        <row r="327">
          <cell r="A327">
            <v>43709</v>
          </cell>
          <cell r="D327">
            <v>175594</v>
          </cell>
          <cell r="H327">
            <v>171089</v>
          </cell>
          <cell r="L327" t="str">
            <v>Childless Adults Acute Eligible</v>
          </cell>
        </row>
        <row r="328">
          <cell r="A328">
            <v>43709</v>
          </cell>
          <cell r="D328">
            <v>29750</v>
          </cell>
          <cell r="H328">
            <v>29176</v>
          </cell>
          <cell r="L328" t="str">
            <v>MLTSS Managed Care</v>
          </cell>
        </row>
        <row r="329">
          <cell r="A329">
            <v>43709</v>
          </cell>
          <cell r="D329">
            <v>5432</v>
          </cell>
          <cell r="H329">
            <v>0</v>
          </cell>
          <cell r="L329" t="str">
            <v>ACA DOC/ Emer Svcs (Limited Benefit)</v>
          </cell>
        </row>
        <row r="330">
          <cell r="A330">
            <v>43709</v>
          </cell>
          <cell r="D330">
            <v>66658</v>
          </cell>
          <cell r="H330">
            <v>65894</v>
          </cell>
          <cell r="L330" t="str">
            <v>Medicaid Crossover</v>
          </cell>
        </row>
        <row r="331">
          <cell r="A331">
            <v>43709</v>
          </cell>
          <cell r="D331">
            <v>73737</v>
          </cell>
          <cell r="H331">
            <v>72685</v>
          </cell>
          <cell r="L331" t="str">
            <v>FAMIS Children</v>
          </cell>
        </row>
        <row r="332">
          <cell r="A332">
            <v>43709</v>
          </cell>
          <cell r="D332">
            <v>1454</v>
          </cell>
          <cell r="H332">
            <v>1336</v>
          </cell>
          <cell r="L332" t="str">
            <v>FAMIS MOMS</v>
          </cell>
        </row>
        <row r="333">
          <cell r="A333">
            <v>43709</v>
          </cell>
          <cell r="D333">
            <v>2</v>
          </cell>
          <cell r="H333">
            <v>1</v>
          </cell>
          <cell r="L333" t="str">
            <v>FAMIS Pre-Natal</v>
          </cell>
        </row>
        <row r="334">
          <cell r="A334">
            <v>43739</v>
          </cell>
          <cell r="D334">
            <v>83022</v>
          </cell>
          <cell r="H334">
            <v>82050</v>
          </cell>
          <cell r="L334" t="str">
            <v>Non-LTC</v>
          </cell>
        </row>
        <row r="335">
          <cell r="A335">
            <v>43739</v>
          </cell>
          <cell r="D335">
            <v>70698</v>
          </cell>
          <cell r="H335">
            <v>68624</v>
          </cell>
          <cell r="L335" t="str">
            <v>Non-LTC</v>
          </cell>
        </row>
        <row r="336">
          <cell r="A336">
            <v>43739</v>
          </cell>
          <cell r="D336">
            <v>18487</v>
          </cell>
          <cell r="H336">
            <v>16705</v>
          </cell>
          <cell r="L336" t="str">
            <v>LTC: 
NF/ICF ID</v>
          </cell>
        </row>
        <row r="337">
          <cell r="A337">
            <v>43739</v>
          </cell>
          <cell r="D337">
            <v>35892</v>
          </cell>
          <cell r="H337">
            <v>34206</v>
          </cell>
          <cell r="L337" t="str">
            <v>LTC: HCBS Waiver</v>
          </cell>
        </row>
        <row r="338">
          <cell r="A338">
            <v>43739</v>
          </cell>
          <cell r="D338">
            <v>10992</v>
          </cell>
          <cell r="H338">
            <v>10828</v>
          </cell>
          <cell r="L338" t="str">
            <v>LTC: DD Waivers</v>
          </cell>
        </row>
        <row r="339">
          <cell r="A339">
            <v>43739</v>
          </cell>
          <cell r="D339">
            <v>1931</v>
          </cell>
          <cell r="H339">
            <v>1830</v>
          </cell>
          <cell r="L339" t="str">
            <v>LTC: DD Waivers</v>
          </cell>
        </row>
        <row r="340">
          <cell r="A340">
            <v>43739</v>
          </cell>
          <cell r="D340">
            <v>284</v>
          </cell>
          <cell r="H340">
            <v>281</v>
          </cell>
          <cell r="L340" t="str">
            <v>LTC: DD Waivers</v>
          </cell>
        </row>
        <row r="341">
          <cell r="A341">
            <v>43739</v>
          </cell>
          <cell r="D341">
            <v>1328</v>
          </cell>
          <cell r="H341">
            <v>0</v>
          </cell>
          <cell r="L341" t="str">
            <v>LTC: PACE</v>
          </cell>
        </row>
        <row r="342">
          <cell r="A342">
            <v>43739</v>
          </cell>
          <cell r="D342">
            <v>64475</v>
          </cell>
          <cell r="H342">
            <v>0</v>
          </cell>
          <cell r="L342" t="str">
            <v xml:space="preserve">QMBs and QIs Limited Benefit </v>
          </cell>
        </row>
        <row r="343">
          <cell r="A343">
            <v>43739</v>
          </cell>
          <cell r="D343">
            <v>106533</v>
          </cell>
          <cell r="H343">
            <v>105380</v>
          </cell>
          <cell r="L343" t="str">
            <v>Caretaker Adults</v>
          </cell>
        </row>
        <row r="344">
          <cell r="A344">
            <v>43739</v>
          </cell>
          <cell r="D344">
            <v>13930</v>
          </cell>
          <cell r="H344">
            <v>13369</v>
          </cell>
          <cell r="L344" t="str">
            <v>Pregnant Women</v>
          </cell>
        </row>
        <row r="345">
          <cell r="A345">
            <v>43739</v>
          </cell>
          <cell r="D345">
            <v>500536</v>
          </cell>
          <cell r="H345">
            <v>495424</v>
          </cell>
          <cell r="L345" t="str">
            <v>Children</v>
          </cell>
        </row>
        <row r="346">
          <cell r="A346">
            <v>43739</v>
          </cell>
          <cell r="D346">
            <v>13738</v>
          </cell>
          <cell r="H346">
            <v>13214</v>
          </cell>
          <cell r="L346" t="str">
            <v>Children</v>
          </cell>
        </row>
        <row r="347">
          <cell r="A347">
            <v>43739</v>
          </cell>
          <cell r="D347">
            <v>42114</v>
          </cell>
          <cell r="H347">
            <v>0</v>
          </cell>
          <cell r="L347" t="str">
            <v>Family Planning (Limited Benefit)</v>
          </cell>
        </row>
        <row r="348">
          <cell r="A348">
            <v>43739</v>
          </cell>
          <cell r="D348">
            <v>1148</v>
          </cell>
          <cell r="H348">
            <v>0</v>
          </cell>
          <cell r="L348" t="str">
            <v>DOC/ Emer Svcs (Limited Benefit)</v>
          </cell>
        </row>
        <row r="349">
          <cell r="A349">
            <v>43739</v>
          </cell>
          <cell r="D349">
            <v>104101</v>
          </cell>
          <cell r="H349">
            <v>103005</v>
          </cell>
          <cell r="L349" t="str">
            <v>Caretaker Adults Acute Eligible</v>
          </cell>
        </row>
        <row r="350">
          <cell r="A350">
            <v>43739</v>
          </cell>
          <cell r="D350">
            <v>184031</v>
          </cell>
          <cell r="H350">
            <v>179801</v>
          </cell>
          <cell r="L350" t="str">
            <v>Childless Adults Acute Eligible</v>
          </cell>
        </row>
        <row r="351">
          <cell r="A351">
            <v>43739</v>
          </cell>
          <cell r="D351">
            <v>27851</v>
          </cell>
          <cell r="H351">
            <v>27354</v>
          </cell>
          <cell r="L351" t="str">
            <v>MLTSS Managed Care</v>
          </cell>
        </row>
        <row r="352">
          <cell r="A352">
            <v>43739</v>
          </cell>
          <cell r="D352">
            <v>7030</v>
          </cell>
          <cell r="H352">
            <v>0</v>
          </cell>
          <cell r="L352" t="str">
            <v>ACA DOC/ Emer Svcs (Limited Benefit)</v>
          </cell>
        </row>
        <row r="353">
          <cell r="A353">
            <v>43739</v>
          </cell>
          <cell r="D353">
            <v>67165</v>
          </cell>
          <cell r="H353">
            <v>66440</v>
          </cell>
          <cell r="L353" t="str">
            <v>Medicaid Crossover</v>
          </cell>
        </row>
        <row r="354">
          <cell r="A354">
            <v>43739</v>
          </cell>
          <cell r="D354">
            <v>74393</v>
          </cell>
          <cell r="H354">
            <v>73512</v>
          </cell>
          <cell r="L354" t="str">
            <v>FAMIS Children</v>
          </cell>
        </row>
        <row r="355">
          <cell r="A355">
            <v>43739</v>
          </cell>
          <cell r="D355">
            <v>1465</v>
          </cell>
          <cell r="H355">
            <v>1373</v>
          </cell>
          <cell r="L355" t="str">
            <v>FAMIS MOMS</v>
          </cell>
        </row>
        <row r="356">
          <cell r="A356">
            <v>43739</v>
          </cell>
          <cell r="D356">
            <v>2</v>
          </cell>
          <cell r="H356">
            <v>2</v>
          </cell>
          <cell r="L356" t="str">
            <v>FAMIS Pre-Natal</v>
          </cell>
        </row>
        <row r="357">
          <cell r="A357">
            <v>43770</v>
          </cell>
          <cell r="D357">
            <v>82824</v>
          </cell>
          <cell r="H357">
            <v>81793</v>
          </cell>
          <cell r="L357" t="str">
            <v>Non-LTC</v>
          </cell>
        </row>
        <row r="358">
          <cell r="A358">
            <v>43770</v>
          </cell>
          <cell r="D358">
            <v>70606</v>
          </cell>
          <cell r="H358">
            <v>68444</v>
          </cell>
          <cell r="L358" t="str">
            <v>Non-LTC</v>
          </cell>
        </row>
        <row r="359">
          <cell r="A359">
            <v>43770</v>
          </cell>
          <cell r="D359">
            <v>18530</v>
          </cell>
          <cell r="H359">
            <v>16694</v>
          </cell>
          <cell r="L359" t="str">
            <v>LTC: 
NF/ICF ID</v>
          </cell>
        </row>
        <row r="360">
          <cell r="A360">
            <v>43770</v>
          </cell>
          <cell r="D360">
            <v>35903</v>
          </cell>
          <cell r="H360">
            <v>34217</v>
          </cell>
          <cell r="L360" t="str">
            <v>LTC: HCBS Waiver</v>
          </cell>
        </row>
        <row r="361">
          <cell r="A361">
            <v>43770</v>
          </cell>
          <cell r="D361">
            <v>11040</v>
          </cell>
          <cell r="H361">
            <v>10866</v>
          </cell>
          <cell r="L361" t="str">
            <v>LTC: DD Waivers</v>
          </cell>
        </row>
        <row r="362">
          <cell r="A362">
            <v>43770</v>
          </cell>
          <cell r="D362">
            <v>2004</v>
          </cell>
          <cell r="H362">
            <v>1902</v>
          </cell>
          <cell r="L362" t="str">
            <v>LTC: DD Waivers</v>
          </cell>
        </row>
        <row r="363">
          <cell r="A363">
            <v>43770</v>
          </cell>
          <cell r="D363">
            <v>287</v>
          </cell>
          <cell r="H363">
            <v>285</v>
          </cell>
          <cell r="L363" t="str">
            <v>LTC: DD Waivers</v>
          </cell>
        </row>
        <row r="364">
          <cell r="A364">
            <v>43770</v>
          </cell>
          <cell r="D364">
            <v>1340</v>
          </cell>
          <cell r="H364">
            <v>0</v>
          </cell>
          <cell r="L364" t="str">
            <v>LTC: PACE</v>
          </cell>
        </row>
        <row r="365">
          <cell r="A365">
            <v>43770</v>
          </cell>
          <cell r="D365">
            <v>64777</v>
          </cell>
          <cell r="H365">
            <v>4</v>
          </cell>
          <cell r="L365" t="str">
            <v xml:space="preserve">QMBs and QIs Limited Benefit </v>
          </cell>
        </row>
        <row r="366">
          <cell r="A366">
            <v>43770</v>
          </cell>
          <cell r="D366">
            <v>107145</v>
          </cell>
          <cell r="H366">
            <v>105906</v>
          </cell>
          <cell r="L366" t="str">
            <v>Caretaker Adults</v>
          </cell>
        </row>
        <row r="367">
          <cell r="A367">
            <v>43770</v>
          </cell>
          <cell r="D367">
            <v>13669</v>
          </cell>
          <cell r="H367">
            <v>13000</v>
          </cell>
          <cell r="L367" t="str">
            <v>Pregnant Women</v>
          </cell>
        </row>
        <row r="368">
          <cell r="A368">
            <v>43770</v>
          </cell>
          <cell r="D368">
            <v>501421</v>
          </cell>
          <cell r="H368">
            <v>496005</v>
          </cell>
          <cell r="L368" t="str">
            <v>Children</v>
          </cell>
        </row>
        <row r="369">
          <cell r="A369">
            <v>43770</v>
          </cell>
          <cell r="D369">
            <v>13789</v>
          </cell>
          <cell r="H369">
            <v>13237</v>
          </cell>
          <cell r="L369" t="str">
            <v>Children</v>
          </cell>
        </row>
        <row r="370">
          <cell r="A370">
            <v>43770</v>
          </cell>
          <cell r="D370">
            <v>42962</v>
          </cell>
          <cell r="H370">
            <v>1</v>
          </cell>
          <cell r="L370" t="str">
            <v>Family Planning (Limited Benefit)</v>
          </cell>
        </row>
        <row r="371">
          <cell r="A371">
            <v>43770</v>
          </cell>
          <cell r="D371">
            <v>1289</v>
          </cell>
          <cell r="H371">
            <v>0</v>
          </cell>
          <cell r="L371" t="str">
            <v>DOC/ Emer Svcs (Limited Benefit)</v>
          </cell>
        </row>
        <row r="372">
          <cell r="A372">
            <v>43770</v>
          </cell>
          <cell r="D372">
            <v>104830</v>
          </cell>
          <cell r="H372">
            <v>103613</v>
          </cell>
          <cell r="L372" t="str">
            <v>Caretaker Adults Acute Eligible</v>
          </cell>
        </row>
        <row r="373">
          <cell r="A373">
            <v>43770</v>
          </cell>
          <cell r="D373">
            <v>185129</v>
          </cell>
          <cell r="H373">
            <v>180038</v>
          </cell>
          <cell r="L373" t="str">
            <v>Childless Adults Acute Eligible</v>
          </cell>
        </row>
        <row r="374">
          <cell r="A374">
            <v>43770</v>
          </cell>
          <cell r="D374">
            <v>27672</v>
          </cell>
          <cell r="H374">
            <v>27115</v>
          </cell>
          <cell r="L374" t="str">
            <v>MLTSS Managed Care</v>
          </cell>
        </row>
        <row r="375">
          <cell r="A375">
            <v>43770</v>
          </cell>
          <cell r="D375">
            <v>9235</v>
          </cell>
          <cell r="H375">
            <v>0</v>
          </cell>
          <cell r="L375" t="str">
            <v>ACA DOC/ Emer Svcs (Limited Benefit)</v>
          </cell>
        </row>
        <row r="376">
          <cell r="A376">
            <v>43770</v>
          </cell>
          <cell r="D376">
            <v>67404</v>
          </cell>
          <cell r="H376">
            <v>66593</v>
          </cell>
          <cell r="L376" t="str">
            <v>Medicaid Crossover</v>
          </cell>
        </row>
        <row r="377">
          <cell r="A377">
            <v>43770</v>
          </cell>
          <cell r="D377">
            <v>74571</v>
          </cell>
          <cell r="H377">
            <v>73611</v>
          </cell>
          <cell r="L377" t="str">
            <v>FAMIS Children</v>
          </cell>
        </row>
        <row r="378">
          <cell r="A378">
            <v>43770</v>
          </cell>
          <cell r="D378">
            <v>1464</v>
          </cell>
          <cell r="H378">
            <v>1361</v>
          </cell>
          <cell r="L378" t="str">
            <v>FAMIS MOMS</v>
          </cell>
        </row>
        <row r="379">
          <cell r="A379">
            <v>43770</v>
          </cell>
          <cell r="D379">
            <v>2</v>
          </cell>
          <cell r="H379">
            <v>2</v>
          </cell>
          <cell r="L379" t="str">
            <v>FAMIS Pre-Natal</v>
          </cell>
        </row>
        <row r="380">
          <cell r="A380">
            <v>43800</v>
          </cell>
          <cell r="D380">
            <v>82648</v>
          </cell>
          <cell r="H380">
            <v>81624</v>
          </cell>
          <cell r="L380" t="str">
            <v>Non-LTC</v>
          </cell>
        </row>
        <row r="381">
          <cell r="A381">
            <v>43800</v>
          </cell>
          <cell r="D381">
            <v>70641</v>
          </cell>
          <cell r="H381">
            <v>68524</v>
          </cell>
          <cell r="L381" t="str">
            <v>Non-LTC</v>
          </cell>
        </row>
        <row r="382">
          <cell r="A382">
            <v>43800</v>
          </cell>
          <cell r="D382">
            <v>18541</v>
          </cell>
          <cell r="H382">
            <v>16765</v>
          </cell>
          <cell r="L382" t="str">
            <v>LTC: 
NF/ICF ID</v>
          </cell>
        </row>
        <row r="383">
          <cell r="A383">
            <v>43800</v>
          </cell>
          <cell r="D383">
            <v>35919</v>
          </cell>
          <cell r="H383">
            <v>34236</v>
          </cell>
          <cell r="L383" t="str">
            <v>LTC: HCBS Waiver</v>
          </cell>
        </row>
        <row r="384">
          <cell r="A384">
            <v>43800</v>
          </cell>
          <cell r="D384">
            <v>11055</v>
          </cell>
          <cell r="H384">
            <v>10890</v>
          </cell>
          <cell r="L384" t="str">
            <v>LTC: DD Waivers</v>
          </cell>
        </row>
        <row r="385">
          <cell r="A385">
            <v>43800</v>
          </cell>
          <cell r="D385">
            <v>2122</v>
          </cell>
          <cell r="H385">
            <v>2015</v>
          </cell>
          <cell r="L385" t="str">
            <v>LTC: DD Waivers</v>
          </cell>
        </row>
        <row r="386">
          <cell r="A386">
            <v>43800</v>
          </cell>
          <cell r="D386">
            <v>295</v>
          </cell>
          <cell r="H386">
            <v>293</v>
          </cell>
          <cell r="L386" t="str">
            <v>LTC: DD Waivers</v>
          </cell>
        </row>
        <row r="387">
          <cell r="A387">
            <v>43800</v>
          </cell>
          <cell r="D387">
            <v>1342</v>
          </cell>
          <cell r="H387">
            <v>0</v>
          </cell>
          <cell r="L387" t="str">
            <v>LTC: PACE</v>
          </cell>
        </row>
        <row r="388">
          <cell r="A388">
            <v>43800</v>
          </cell>
          <cell r="D388">
            <v>64949</v>
          </cell>
          <cell r="H388">
            <v>2</v>
          </cell>
          <cell r="L388" t="str">
            <v xml:space="preserve">QMBs and QIs Limited Benefit </v>
          </cell>
        </row>
        <row r="389">
          <cell r="A389">
            <v>43800</v>
          </cell>
          <cell r="D389">
            <v>107325</v>
          </cell>
          <cell r="H389">
            <v>106194</v>
          </cell>
          <cell r="L389" t="str">
            <v>Caretaker Adults</v>
          </cell>
        </row>
        <row r="390">
          <cell r="A390">
            <v>43800</v>
          </cell>
          <cell r="D390">
            <v>13359</v>
          </cell>
          <cell r="H390">
            <v>12836</v>
          </cell>
          <cell r="L390" t="str">
            <v>Pregnant Women</v>
          </cell>
        </row>
        <row r="391">
          <cell r="A391">
            <v>43800</v>
          </cell>
          <cell r="D391">
            <v>503282</v>
          </cell>
          <cell r="H391">
            <v>497826</v>
          </cell>
          <cell r="L391" t="str">
            <v>Children</v>
          </cell>
        </row>
        <row r="392">
          <cell r="A392">
            <v>43800</v>
          </cell>
          <cell r="D392">
            <v>13858</v>
          </cell>
          <cell r="H392">
            <v>13318</v>
          </cell>
          <cell r="L392" t="str">
            <v>Children</v>
          </cell>
        </row>
        <row r="393">
          <cell r="A393">
            <v>43800</v>
          </cell>
          <cell r="D393">
            <v>43646</v>
          </cell>
          <cell r="H393">
            <v>0</v>
          </cell>
          <cell r="L393" t="str">
            <v>Family Planning (Limited Benefit)</v>
          </cell>
        </row>
        <row r="394">
          <cell r="A394">
            <v>43800</v>
          </cell>
          <cell r="D394">
            <v>1378</v>
          </cell>
          <cell r="H394">
            <v>0</v>
          </cell>
          <cell r="L394" t="str">
            <v>DOC/ Emer Svcs (Limited Benefit)</v>
          </cell>
        </row>
        <row r="395">
          <cell r="A395">
            <v>43800</v>
          </cell>
          <cell r="D395">
            <v>108426</v>
          </cell>
          <cell r="H395">
            <v>106371</v>
          </cell>
          <cell r="L395" t="str">
            <v>Caretaker Adults Acute Eligible</v>
          </cell>
        </row>
        <row r="396">
          <cell r="A396">
            <v>43800</v>
          </cell>
          <cell r="D396">
            <v>195125</v>
          </cell>
          <cell r="H396">
            <v>186910</v>
          </cell>
          <cell r="L396" t="str">
            <v>Childless Adults Acute Eligible</v>
          </cell>
        </row>
        <row r="397">
          <cell r="A397">
            <v>43800</v>
          </cell>
          <cell r="D397">
            <v>28090</v>
          </cell>
          <cell r="H397">
            <v>27542</v>
          </cell>
          <cell r="L397" t="str">
            <v>MLTSS Managed Care</v>
          </cell>
        </row>
        <row r="398">
          <cell r="A398">
            <v>43800</v>
          </cell>
          <cell r="D398">
            <v>11402</v>
          </cell>
          <cell r="H398">
            <v>0</v>
          </cell>
          <cell r="L398" t="str">
            <v>ACA DOC/ Emer Svcs (Limited Benefit)</v>
          </cell>
        </row>
        <row r="399">
          <cell r="A399">
            <v>43800</v>
          </cell>
          <cell r="D399">
            <v>70767</v>
          </cell>
          <cell r="H399">
            <v>69095</v>
          </cell>
          <cell r="L399" t="str">
            <v>Medicaid Crossover</v>
          </cell>
        </row>
        <row r="400">
          <cell r="A400">
            <v>43800</v>
          </cell>
          <cell r="D400">
            <v>74314</v>
          </cell>
          <cell r="H400">
            <v>73462</v>
          </cell>
          <cell r="L400" t="str">
            <v>FAMIS Children</v>
          </cell>
        </row>
        <row r="401">
          <cell r="A401">
            <v>43800</v>
          </cell>
          <cell r="D401">
            <v>1587</v>
          </cell>
          <cell r="H401">
            <v>1450</v>
          </cell>
          <cell r="L401" t="str">
            <v>FAMIS MOMS</v>
          </cell>
        </row>
        <row r="402">
          <cell r="A402">
            <v>43800</v>
          </cell>
          <cell r="D402">
            <v>4</v>
          </cell>
          <cell r="H402">
            <v>3</v>
          </cell>
          <cell r="L402" t="str">
            <v>FAMIS Pre-Natal</v>
          </cell>
        </row>
        <row r="403">
          <cell r="A403">
            <v>43831</v>
          </cell>
          <cell r="D403">
            <v>82450</v>
          </cell>
          <cell r="H403">
            <v>81624</v>
          </cell>
          <cell r="L403" t="str">
            <v>Non-LTC</v>
          </cell>
        </row>
        <row r="404">
          <cell r="A404">
            <v>43831</v>
          </cell>
          <cell r="D404">
            <v>70411</v>
          </cell>
          <cell r="H404">
            <v>68638</v>
          </cell>
          <cell r="L404" t="str">
            <v>Non-LTC</v>
          </cell>
        </row>
        <row r="405">
          <cell r="A405">
            <v>43831</v>
          </cell>
          <cell r="D405">
            <v>18409</v>
          </cell>
          <cell r="H405">
            <v>16686</v>
          </cell>
          <cell r="L405" t="str">
            <v>LTC: 
NF/ICF ID</v>
          </cell>
        </row>
        <row r="406">
          <cell r="A406">
            <v>43831</v>
          </cell>
          <cell r="D406">
            <v>35824</v>
          </cell>
          <cell r="H406">
            <v>34229</v>
          </cell>
          <cell r="L406" t="str">
            <v>LTC: HCBS Waiver</v>
          </cell>
        </row>
        <row r="407">
          <cell r="A407">
            <v>43831</v>
          </cell>
          <cell r="D407">
            <v>11031</v>
          </cell>
          <cell r="H407">
            <v>10876</v>
          </cell>
          <cell r="L407" t="str">
            <v>LTC: DD Waivers</v>
          </cell>
        </row>
        <row r="408">
          <cell r="A408">
            <v>43831</v>
          </cell>
          <cell r="D408">
            <v>2202</v>
          </cell>
          <cell r="H408">
            <v>2095</v>
          </cell>
          <cell r="L408" t="str">
            <v>LTC: DD Waivers</v>
          </cell>
        </row>
        <row r="409">
          <cell r="A409">
            <v>43831</v>
          </cell>
          <cell r="D409">
            <v>297</v>
          </cell>
          <cell r="H409">
            <v>296</v>
          </cell>
          <cell r="L409" t="str">
            <v>LTC: DD Waivers</v>
          </cell>
        </row>
        <row r="410">
          <cell r="A410">
            <v>43831</v>
          </cell>
          <cell r="D410">
            <v>1319</v>
          </cell>
          <cell r="H410">
            <v>0</v>
          </cell>
          <cell r="L410" t="str">
            <v>LTC: PACE</v>
          </cell>
        </row>
        <row r="411">
          <cell r="A411">
            <v>43831</v>
          </cell>
          <cell r="D411">
            <v>64794</v>
          </cell>
          <cell r="H411">
            <v>2</v>
          </cell>
          <cell r="L411" t="str">
            <v xml:space="preserve">QMBs and QIs Limited Benefit </v>
          </cell>
        </row>
        <row r="412">
          <cell r="A412">
            <v>43831</v>
          </cell>
          <cell r="D412">
            <v>108002</v>
          </cell>
          <cell r="H412">
            <v>106952</v>
          </cell>
          <cell r="L412" t="str">
            <v>Caretaker Adults</v>
          </cell>
        </row>
        <row r="413">
          <cell r="A413">
            <v>43831</v>
          </cell>
          <cell r="D413">
            <v>13158</v>
          </cell>
          <cell r="H413">
            <v>12637</v>
          </cell>
          <cell r="L413" t="str">
            <v>Pregnant Women</v>
          </cell>
        </row>
        <row r="414">
          <cell r="A414">
            <v>43831</v>
          </cell>
          <cell r="D414">
            <v>507315</v>
          </cell>
          <cell r="H414">
            <v>502508</v>
          </cell>
          <cell r="L414" t="str">
            <v>Children</v>
          </cell>
        </row>
        <row r="415">
          <cell r="A415">
            <v>43831</v>
          </cell>
          <cell r="D415">
            <v>13883</v>
          </cell>
          <cell r="H415">
            <v>13353</v>
          </cell>
          <cell r="L415" t="str">
            <v>Children</v>
          </cell>
        </row>
        <row r="416">
          <cell r="A416">
            <v>43831</v>
          </cell>
          <cell r="D416">
            <v>44140</v>
          </cell>
          <cell r="H416">
            <v>0</v>
          </cell>
          <cell r="L416" t="str">
            <v>Family Planning (Limited Benefit)</v>
          </cell>
        </row>
        <row r="417">
          <cell r="A417">
            <v>43831</v>
          </cell>
          <cell r="D417">
            <v>1484</v>
          </cell>
          <cell r="H417">
            <v>0</v>
          </cell>
          <cell r="L417" t="str">
            <v>DOC/ Emer Svcs (Limited Benefit)</v>
          </cell>
        </row>
        <row r="418">
          <cell r="A418">
            <v>43831</v>
          </cell>
          <cell r="D418">
            <v>113726</v>
          </cell>
          <cell r="H418">
            <v>111876</v>
          </cell>
          <cell r="L418" t="str">
            <v>Caretaker Adults Acute Eligible</v>
          </cell>
        </row>
        <row r="419">
          <cell r="A419">
            <v>43831</v>
          </cell>
          <cell r="D419">
            <v>214311</v>
          </cell>
          <cell r="H419">
            <v>207260</v>
          </cell>
          <cell r="L419" t="str">
            <v>Childless Adults Acute Eligible</v>
          </cell>
        </row>
        <row r="420">
          <cell r="A420">
            <v>43831</v>
          </cell>
          <cell r="D420">
            <v>29379</v>
          </cell>
          <cell r="H420">
            <v>28905</v>
          </cell>
          <cell r="L420" t="str">
            <v>MLTSS Managed Care</v>
          </cell>
        </row>
        <row r="421">
          <cell r="A421">
            <v>43831</v>
          </cell>
          <cell r="D421">
            <v>14680</v>
          </cell>
          <cell r="H421">
            <v>0</v>
          </cell>
          <cell r="L421" t="str">
            <v>ACA DOC/ Emer Svcs (Limited Benefit)</v>
          </cell>
        </row>
        <row r="422">
          <cell r="A422">
            <v>43831</v>
          </cell>
          <cell r="D422">
            <v>75187</v>
          </cell>
          <cell r="H422">
            <v>73772</v>
          </cell>
          <cell r="L422" t="str">
            <v>Medicaid Crossover</v>
          </cell>
        </row>
        <row r="423">
          <cell r="A423">
            <v>43831</v>
          </cell>
          <cell r="D423">
            <v>74349</v>
          </cell>
          <cell r="H423">
            <v>73719</v>
          </cell>
          <cell r="L423" t="str">
            <v>FAMIS Children</v>
          </cell>
        </row>
        <row r="424">
          <cell r="A424">
            <v>43831</v>
          </cell>
          <cell r="D424">
            <v>1716</v>
          </cell>
          <cell r="H424">
            <v>1620</v>
          </cell>
          <cell r="L424" t="str">
            <v>FAMIS MOMS</v>
          </cell>
        </row>
        <row r="425">
          <cell r="A425">
            <v>43831</v>
          </cell>
          <cell r="D425">
            <v>3</v>
          </cell>
          <cell r="H425">
            <v>3</v>
          </cell>
          <cell r="L425" t="str">
            <v>FAMIS Pre-Natal</v>
          </cell>
        </row>
        <row r="426">
          <cell r="A426">
            <v>43862</v>
          </cell>
          <cell r="D426">
            <v>82617</v>
          </cell>
          <cell r="H426">
            <v>81521</v>
          </cell>
          <cell r="L426" t="str">
            <v>Non-LTC</v>
          </cell>
        </row>
        <row r="427">
          <cell r="A427">
            <v>43862</v>
          </cell>
          <cell r="D427">
            <v>69807</v>
          </cell>
          <cell r="H427">
            <v>67750</v>
          </cell>
          <cell r="L427" t="str">
            <v>Non-LTC</v>
          </cell>
        </row>
        <row r="428">
          <cell r="A428">
            <v>43862</v>
          </cell>
          <cell r="D428">
            <v>18289</v>
          </cell>
          <cell r="H428">
            <v>16441</v>
          </cell>
          <cell r="L428" t="str">
            <v>LTC: 
NF/ICF ID</v>
          </cell>
        </row>
        <row r="429">
          <cell r="A429">
            <v>43862</v>
          </cell>
          <cell r="D429">
            <v>35798</v>
          </cell>
          <cell r="H429">
            <v>34137</v>
          </cell>
          <cell r="L429" t="str">
            <v>LTC: HCBS Waiver</v>
          </cell>
        </row>
        <row r="430">
          <cell r="A430">
            <v>43862</v>
          </cell>
          <cell r="D430">
            <v>11059</v>
          </cell>
          <cell r="H430">
            <v>10879</v>
          </cell>
          <cell r="L430" t="str">
            <v>LTC: DD Waivers</v>
          </cell>
        </row>
        <row r="431">
          <cell r="A431">
            <v>43862</v>
          </cell>
          <cell r="D431">
            <v>2275</v>
          </cell>
          <cell r="H431">
            <v>2164</v>
          </cell>
          <cell r="L431" t="str">
            <v>LTC: DD Waivers</v>
          </cell>
        </row>
        <row r="432">
          <cell r="A432">
            <v>43862</v>
          </cell>
          <cell r="D432">
            <v>297</v>
          </cell>
          <cell r="H432">
            <v>296</v>
          </cell>
          <cell r="L432" t="str">
            <v>LTC: DD Waivers</v>
          </cell>
        </row>
        <row r="433">
          <cell r="A433">
            <v>43862</v>
          </cell>
          <cell r="D433">
            <v>1323</v>
          </cell>
          <cell r="H433">
            <v>0</v>
          </cell>
          <cell r="L433" t="str">
            <v>LTC: PACE</v>
          </cell>
        </row>
        <row r="434">
          <cell r="A434">
            <v>43862</v>
          </cell>
          <cell r="D434">
            <v>64551</v>
          </cell>
          <cell r="H434">
            <v>4</v>
          </cell>
          <cell r="L434" t="str">
            <v xml:space="preserve">QMBs and QIs Limited Benefit </v>
          </cell>
        </row>
        <row r="435">
          <cell r="A435">
            <v>43862</v>
          </cell>
          <cell r="D435">
            <v>107903</v>
          </cell>
          <cell r="H435">
            <v>106548</v>
          </cell>
          <cell r="L435" t="str">
            <v>Caretaker Adults</v>
          </cell>
        </row>
        <row r="436">
          <cell r="A436">
            <v>43862</v>
          </cell>
          <cell r="D436">
            <v>13274</v>
          </cell>
          <cell r="H436">
            <v>12512</v>
          </cell>
          <cell r="L436" t="str">
            <v>Pregnant Women</v>
          </cell>
        </row>
        <row r="437">
          <cell r="A437">
            <v>43862</v>
          </cell>
          <cell r="D437">
            <v>507257</v>
          </cell>
          <cell r="H437">
            <v>501545</v>
          </cell>
          <cell r="L437" t="str">
            <v>Children</v>
          </cell>
        </row>
        <row r="438">
          <cell r="A438">
            <v>43862</v>
          </cell>
          <cell r="D438">
            <v>13872</v>
          </cell>
          <cell r="H438">
            <v>13328</v>
          </cell>
          <cell r="L438" t="str">
            <v>Children</v>
          </cell>
        </row>
        <row r="439">
          <cell r="A439">
            <v>43862</v>
          </cell>
          <cell r="D439">
            <v>45215</v>
          </cell>
          <cell r="H439">
            <v>0</v>
          </cell>
          <cell r="L439" t="str">
            <v>Family Planning (Limited Benefit)</v>
          </cell>
        </row>
        <row r="440">
          <cell r="A440">
            <v>43862</v>
          </cell>
          <cell r="D440">
            <v>1610</v>
          </cell>
          <cell r="H440">
            <v>0</v>
          </cell>
          <cell r="L440" t="str">
            <v>DOC/ Emer Svcs (Limited Benefit)</v>
          </cell>
        </row>
        <row r="441">
          <cell r="A441">
            <v>43862</v>
          </cell>
          <cell r="D441">
            <v>114698</v>
          </cell>
          <cell r="H441">
            <v>113376</v>
          </cell>
          <cell r="L441" t="str">
            <v>Caretaker Adults Acute Eligible</v>
          </cell>
        </row>
        <row r="442">
          <cell r="A442">
            <v>43862</v>
          </cell>
          <cell r="D442">
            <v>219087</v>
          </cell>
          <cell r="H442">
            <v>213385</v>
          </cell>
          <cell r="L442" t="str">
            <v>Childless Adults Acute Eligible</v>
          </cell>
        </row>
        <row r="443">
          <cell r="A443">
            <v>43862</v>
          </cell>
          <cell r="D443">
            <v>29933</v>
          </cell>
          <cell r="H443">
            <v>29323</v>
          </cell>
          <cell r="L443" t="str">
            <v>MLTSS Managed Care</v>
          </cell>
        </row>
        <row r="444">
          <cell r="A444">
            <v>43862</v>
          </cell>
          <cell r="D444">
            <v>18205</v>
          </cell>
          <cell r="H444">
            <v>0</v>
          </cell>
          <cell r="L444" t="str">
            <v>ACA DOC/ Emer Svcs (Limited Benefit)</v>
          </cell>
        </row>
        <row r="445">
          <cell r="A445">
            <v>43862</v>
          </cell>
          <cell r="D445">
            <v>75211</v>
          </cell>
          <cell r="H445">
            <v>74479</v>
          </cell>
          <cell r="L445" t="str">
            <v>Medicaid Crossover</v>
          </cell>
        </row>
        <row r="446">
          <cell r="A446">
            <v>43862</v>
          </cell>
          <cell r="D446">
            <v>74943</v>
          </cell>
          <cell r="H446">
            <v>73955</v>
          </cell>
          <cell r="L446" t="str">
            <v>FAMIS Children</v>
          </cell>
        </row>
        <row r="447">
          <cell r="A447">
            <v>43862</v>
          </cell>
          <cell r="D447">
            <v>1685</v>
          </cell>
          <cell r="H447">
            <v>1582</v>
          </cell>
          <cell r="L447" t="str">
            <v>FAMIS MOMS</v>
          </cell>
        </row>
        <row r="448">
          <cell r="A448">
            <v>43862</v>
          </cell>
          <cell r="D448">
            <v>2</v>
          </cell>
          <cell r="H448">
            <v>2</v>
          </cell>
          <cell r="L448" t="str">
            <v>FAMIS Pre-Natal</v>
          </cell>
        </row>
        <row r="449">
          <cell r="A449">
            <v>43891</v>
          </cell>
          <cell r="D449">
            <v>82481</v>
          </cell>
          <cell r="H449">
            <v>81489</v>
          </cell>
          <cell r="L449" t="str">
            <v>Non-LTC</v>
          </cell>
        </row>
        <row r="450">
          <cell r="A450">
            <v>43891</v>
          </cell>
          <cell r="D450">
            <v>69924</v>
          </cell>
          <cell r="H450">
            <v>67901</v>
          </cell>
          <cell r="L450" t="str">
            <v>Non-LTC</v>
          </cell>
        </row>
        <row r="451">
          <cell r="A451">
            <v>43891</v>
          </cell>
          <cell r="D451">
            <v>18318</v>
          </cell>
          <cell r="H451">
            <v>16555</v>
          </cell>
          <cell r="L451" t="str">
            <v>LTC: 
NF/ICF ID</v>
          </cell>
        </row>
        <row r="452">
          <cell r="A452">
            <v>43891</v>
          </cell>
          <cell r="D452">
            <v>35710</v>
          </cell>
          <cell r="H452">
            <v>34108</v>
          </cell>
          <cell r="L452" t="str">
            <v>LTC: HCBS Waiver</v>
          </cell>
        </row>
        <row r="453">
          <cell r="A453">
            <v>43891</v>
          </cell>
          <cell r="D453">
            <v>11026</v>
          </cell>
          <cell r="H453">
            <v>10866</v>
          </cell>
          <cell r="L453" t="str">
            <v>LTC: DD Waivers</v>
          </cell>
        </row>
        <row r="454">
          <cell r="A454">
            <v>43891</v>
          </cell>
          <cell r="D454">
            <v>2362</v>
          </cell>
          <cell r="H454">
            <v>2247</v>
          </cell>
          <cell r="L454" t="str">
            <v>LTC: DD Waivers</v>
          </cell>
        </row>
        <row r="455">
          <cell r="A455">
            <v>43891</v>
          </cell>
          <cell r="D455">
            <v>297</v>
          </cell>
          <cell r="H455">
            <v>296</v>
          </cell>
          <cell r="L455" t="str">
            <v>LTC: DD Waivers</v>
          </cell>
        </row>
        <row r="456">
          <cell r="A456">
            <v>43891</v>
          </cell>
          <cell r="D456">
            <v>1316</v>
          </cell>
          <cell r="H456">
            <v>0</v>
          </cell>
          <cell r="L456" t="str">
            <v>LTC: PACE</v>
          </cell>
        </row>
        <row r="457">
          <cell r="A457">
            <v>43891</v>
          </cell>
          <cell r="D457">
            <v>64343</v>
          </cell>
          <cell r="H457">
            <v>0</v>
          </cell>
          <cell r="L457" t="str">
            <v xml:space="preserve">QMBs and QIs Limited Benefit </v>
          </cell>
        </row>
        <row r="458">
          <cell r="A458">
            <v>43891</v>
          </cell>
          <cell r="D458">
            <v>108366</v>
          </cell>
          <cell r="H458">
            <v>107281</v>
          </cell>
          <cell r="L458" t="str">
            <v>Caretaker Adults</v>
          </cell>
        </row>
        <row r="459">
          <cell r="A459">
            <v>43891</v>
          </cell>
          <cell r="D459">
            <v>13166</v>
          </cell>
          <cell r="H459">
            <v>12608</v>
          </cell>
          <cell r="L459" t="str">
            <v>Pregnant Women</v>
          </cell>
        </row>
        <row r="460">
          <cell r="A460">
            <v>43891</v>
          </cell>
          <cell r="D460">
            <v>508037</v>
          </cell>
          <cell r="H460">
            <v>503434</v>
          </cell>
          <cell r="L460" t="str">
            <v>Children</v>
          </cell>
        </row>
        <row r="461">
          <cell r="A461">
            <v>43891</v>
          </cell>
          <cell r="D461">
            <v>13861</v>
          </cell>
          <cell r="H461">
            <v>13324</v>
          </cell>
          <cell r="L461" t="str">
            <v>Children</v>
          </cell>
        </row>
        <row r="462">
          <cell r="A462">
            <v>43891</v>
          </cell>
          <cell r="D462">
            <v>45893</v>
          </cell>
          <cell r="H462">
            <v>0</v>
          </cell>
          <cell r="L462" t="str">
            <v>Family Planning (Limited Benefit)</v>
          </cell>
        </row>
        <row r="463">
          <cell r="A463">
            <v>43891</v>
          </cell>
          <cell r="D463">
            <v>1638</v>
          </cell>
          <cell r="H463">
            <v>1</v>
          </cell>
          <cell r="L463" t="str">
            <v>DOC/ Emer Svcs (Limited Benefit)</v>
          </cell>
        </row>
        <row r="464">
          <cell r="A464">
            <v>43891</v>
          </cell>
          <cell r="D464">
            <v>115189</v>
          </cell>
          <cell r="H464">
            <v>114206</v>
          </cell>
          <cell r="L464" t="str">
            <v>Caretaker Adults Acute Eligible</v>
          </cell>
        </row>
        <row r="465">
          <cell r="A465">
            <v>43891</v>
          </cell>
          <cell r="D465">
            <v>223232</v>
          </cell>
          <cell r="H465">
            <v>218971</v>
          </cell>
          <cell r="L465" t="str">
            <v>Childless Adults Acute Eligible</v>
          </cell>
        </row>
        <row r="466">
          <cell r="A466">
            <v>43891</v>
          </cell>
          <cell r="D466">
            <v>30141</v>
          </cell>
          <cell r="H466">
            <v>29537</v>
          </cell>
          <cell r="L466" t="str">
            <v>MLTSS Managed Care</v>
          </cell>
        </row>
        <row r="467">
          <cell r="A467">
            <v>43891</v>
          </cell>
          <cell r="D467">
            <v>18420</v>
          </cell>
          <cell r="H467">
            <v>0</v>
          </cell>
          <cell r="L467" t="str">
            <v>ACA DOC/ Emer Svcs (Limited Benefit)</v>
          </cell>
        </row>
        <row r="468">
          <cell r="A468">
            <v>43891</v>
          </cell>
          <cell r="D468">
            <v>75329</v>
          </cell>
          <cell r="H468">
            <v>74746</v>
          </cell>
          <cell r="L468" t="str">
            <v>Medicaid Crossover</v>
          </cell>
        </row>
        <row r="469">
          <cell r="A469">
            <v>43891</v>
          </cell>
          <cell r="D469">
            <v>75296</v>
          </cell>
          <cell r="H469">
            <v>74513</v>
          </cell>
          <cell r="L469" t="str">
            <v>FAMIS Children</v>
          </cell>
        </row>
        <row r="470">
          <cell r="A470">
            <v>43891</v>
          </cell>
          <cell r="D470">
            <v>1562</v>
          </cell>
          <cell r="H470">
            <v>1496</v>
          </cell>
          <cell r="L470" t="str">
            <v>FAMIS MOMS</v>
          </cell>
        </row>
        <row r="471">
          <cell r="A471">
            <v>43891</v>
          </cell>
          <cell r="D471">
            <v>1</v>
          </cell>
          <cell r="H471">
            <v>1</v>
          </cell>
          <cell r="L471" t="str">
            <v>FAMIS Pre-Natal</v>
          </cell>
        </row>
        <row r="472">
          <cell r="A472">
            <v>43922</v>
          </cell>
          <cell r="D472">
            <v>82668</v>
          </cell>
          <cell r="H472">
            <v>81617</v>
          </cell>
          <cell r="L472" t="str">
            <v>Non-LTC</v>
          </cell>
        </row>
        <row r="473">
          <cell r="A473">
            <v>43922</v>
          </cell>
          <cell r="D473">
            <v>70313</v>
          </cell>
          <cell r="H473">
            <v>68273</v>
          </cell>
          <cell r="L473" t="str">
            <v>Non-LTC</v>
          </cell>
        </row>
        <row r="474">
          <cell r="A474">
            <v>43922</v>
          </cell>
          <cell r="D474">
            <v>18497</v>
          </cell>
          <cell r="H474">
            <v>16654</v>
          </cell>
          <cell r="L474" t="str">
            <v>LTC: 
NF/ICF ID</v>
          </cell>
        </row>
        <row r="475">
          <cell r="A475">
            <v>43922</v>
          </cell>
          <cell r="D475">
            <v>35856</v>
          </cell>
          <cell r="H475">
            <v>34230</v>
          </cell>
          <cell r="L475" t="str">
            <v>LTC: HCBS Waiver</v>
          </cell>
        </row>
        <row r="476">
          <cell r="A476">
            <v>43922</v>
          </cell>
          <cell r="D476">
            <v>11065</v>
          </cell>
          <cell r="H476">
            <v>10898</v>
          </cell>
          <cell r="L476" t="str">
            <v>LTC: DD Waivers</v>
          </cell>
        </row>
        <row r="477">
          <cell r="A477">
            <v>43922</v>
          </cell>
          <cell r="D477">
            <v>2454</v>
          </cell>
          <cell r="H477">
            <v>2337</v>
          </cell>
          <cell r="L477" t="str">
            <v>LTC: DD Waivers</v>
          </cell>
        </row>
        <row r="478">
          <cell r="A478">
            <v>43922</v>
          </cell>
          <cell r="D478">
            <v>301</v>
          </cell>
          <cell r="H478">
            <v>300</v>
          </cell>
          <cell r="L478" t="str">
            <v>LTC: DD Waivers</v>
          </cell>
        </row>
        <row r="479">
          <cell r="A479">
            <v>43922</v>
          </cell>
          <cell r="D479">
            <v>1336</v>
          </cell>
          <cell r="H479">
            <v>0</v>
          </cell>
          <cell r="L479" t="str">
            <v>LTC: PACE</v>
          </cell>
        </row>
        <row r="480">
          <cell r="A480">
            <v>43922</v>
          </cell>
          <cell r="D480">
            <v>64712</v>
          </cell>
          <cell r="H480">
            <v>3</v>
          </cell>
          <cell r="L480" t="str">
            <v xml:space="preserve">QMBs and QIs Limited Benefit </v>
          </cell>
        </row>
        <row r="481">
          <cell r="A481">
            <v>43922</v>
          </cell>
          <cell r="D481">
            <v>109407</v>
          </cell>
          <cell r="H481">
            <v>107964</v>
          </cell>
          <cell r="L481" t="str">
            <v>Caretaker Adults</v>
          </cell>
        </row>
        <row r="482">
          <cell r="A482">
            <v>43922</v>
          </cell>
          <cell r="D482">
            <v>13740</v>
          </cell>
          <cell r="H482">
            <v>13166</v>
          </cell>
          <cell r="L482" t="str">
            <v>Pregnant Women</v>
          </cell>
        </row>
        <row r="483">
          <cell r="A483">
            <v>43922</v>
          </cell>
          <cell r="D483">
            <v>511777</v>
          </cell>
          <cell r="H483">
            <v>506495</v>
          </cell>
          <cell r="L483" t="str">
            <v>Children</v>
          </cell>
        </row>
        <row r="484">
          <cell r="A484">
            <v>43922</v>
          </cell>
          <cell r="D484">
            <v>13959</v>
          </cell>
          <cell r="H484">
            <v>13391</v>
          </cell>
          <cell r="L484" t="str">
            <v>Children</v>
          </cell>
        </row>
        <row r="485">
          <cell r="A485">
            <v>43922</v>
          </cell>
          <cell r="D485">
            <v>46521</v>
          </cell>
          <cell r="H485">
            <v>1</v>
          </cell>
          <cell r="L485" t="str">
            <v>Family Planning (Limited Benefit)</v>
          </cell>
        </row>
        <row r="486">
          <cell r="A486">
            <v>43922</v>
          </cell>
          <cell r="D486">
            <v>1743</v>
          </cell>
          <cell r="H486">
            <v>0</v>
          </cell>
          <cell r="L486" t="str">
            <v>DOC/ Emer Svcs (Limited Benefit)</v>
          </cell>
        </row>
        <row r="487">
          <cell r="A487">
            <v>43922</v>
          </cell>
          <cell r="D487">
            <v>115978</v>
          </cell>
          <cell r="H487">
            <v>114793</v>
          </cell>
          <cell r="L487" t="str">
            <v>Caretaker Adults Acute Eligible</v>
          </cell>
        </row>
        <row r="488">
          <cell r="A488">
            <v>43922</v>
          </cell>
          <cell r="D488">
            <v>230027</v>
          </cell>
          <cell r="H488">
            <v>224246</v>
          </cell>
          <cell r="L488" t="str">
            <v>Childless Adults Acute Eligible</v>
          </cell>
        </row>
        <row r="489">
          <cell r="A489">
            <v>43922</v>
          </cell>
          <cell r="D489">
            <v>30835</v>
          </cell>
          <cell r="H489">
            <v>30193</v>
          </cell>
          <cell r="L489" t="str">
            <v>MLTSS Managed Care</v>
          </cell>
        </row>
        <row r="490">
          <cell r="A490">
            <v>43922</v>
          </cell>
          <cell r="D490">
            <v>19780</v>
          </cell>
          <cell r="H490">
            <v>0</v>
          </cell>
          <cell r="L490" t="str">
            <v>ACA DOC/ Emer Svcs (Limited Benefit)</v>
          </cell>
        </row>
        <row r="491">
          <cell r="A491">
            <v>43922</v>
          </cell>
          <cell r="D491">
            <v>75897</v>
          </cell>
          <cell r="H491">
            <v>75201</v>
          </cell>
          <cell r="L491" t="str">
            <v>Medicaid Crossover</v>
          </cell>
        </row>
        <row r="492">
          <cell r="A492">
            <v>43922</v>
          </cell>
          <cell r="D492">
            <v>76074</v>
          </cell>
          <cell r="H492">
            <v>75224</v>
          </cell>
          <cell r="L492" t="str">
            <v>FAMIS Children</v>
          </cell>
        </row>
        <row r="493">
          <cell r="A493">
            <v>43922</v>
          </cell>
          <cell r="D493">
            <v>1641</v>
          </cell>
          <cell r="H493">
            <v>1568</v>
          </cell>
          <cell r="L493" t="str">
            <v>FAMIS MOMS</v>
          </cell>
        </row>
        <row r="494">
          <cell r="A494">
            <v>43922</v>
          </cell>
          <cell r="D494">
            <v>1</v>
          </cell>
          <cell r="H494">
            <v>1</v>
          </cell>
          <cell r="L494" t="str">
            <v>FAMIS Pre-Natal</v>
          </cell>
        </row>
        <row r="495">
          <cell r="A495">
            <v>43952</v>
          </cell>
          <cell r="D495">
            <v>83428</v>
          </cell>
          <cell r="H495">
            <v>82519</v>
          </cell>
          <cell r="L495" t="str">
            <v>Non-LTC</v>
          </cell>
        </row>
        <row r="496">
          <cell r="A496">
            <v>43952</v>
          </cell>
          <cell r="D496">
            <v>72470</v>
          </cell>
          <cell r="H496">
            <v>70697</v>
          </cell>
          <cell r="L496" t="str">
            <v>Non-LTC</v>
          </cell>
        </row>
        <row r="497">
          <cell r="A497">
            <v>43952</v>
          </cell>
          <cell r="D497">
            <v>18887</v>
          </cell>
          <cell r="H497">
            <v>17154</v>
          </cell>
          <cell r="L497" t="str">
            <v>LTC: 
NF/ICF ID</v>
          </cell>
        </row>
        <row r="498">
          <cell r="A498">
            <v>43952</v>
          </cell>
          <cell r="D498">
            <v>36360</v>
          </cell>
          <cell r="H498">
            <v>34888</v>
          </cell>
          <cell r="L498" t="str">
            <v>LTC: HCBS Waiver</v>
          </cell>
        </row>
        <row r="499">
          <cell r="A499">
            <v>43952</v>
          </cell>
          <cell r="D499">
            <v>11126</v>
          </cell>
          <cell r="H499">
            <v>10997</v>
          </cell>
          <cell r="L499" t="str">
            <v>LTC: DD Waivers</v>
          </cell>
        </row>
        <row r="500">
          <cell r="A500">
            <v>43952</v>
          </cell>
          <cell r="D500">
            <v>2518</v>
          </cell>
          <cell r="H500">
            <v>2398</v>
          </cell>
          <cell r="L500" t="str">
            <v>LTC: DD Waivers</v>
          </cell>
        </row>
        <row r="501">
          <cell r="A501">
            <v>43952</v>
          </cell>
          <cell r="D501">
            <v>306</v>
          </cell>
          <cell r="H501">
            <v>305</v>
          </cell>
          <cell r="L501" t="str">
            <v>LTC: DD Waivers</v>
          </cell>
        </row>
        <row r="502">
          <cell r="A502">
            <v>43952</v>
          </cell>
          <cell r="D502">
            <v>1390</v>
          </cell>
          <cell r="H502">
            <v>0</v>
          </cell>
          <cell r="L502" t="str">
            <v>LTC: PACE</v>
          </cell>
        </row>
        <row r="503">
          <cell r="A503">
            <v>43952</v>
          </cell>
          <cell r="D503">
            <v>66251</v>
          </cell>
          <cell r="H503">
            <v>0</v>
          </cell>
          <cell r="L503" t="str">
            <v xml:space="preserve">QMBs and QIs Limited Benefit </v>
          </cell>
        </row>
        <row r="504">
          <cell r="A504">
            <v>43952</v>
          </cell>
          <cell r="D504">
            <v>115764</v>
          </cell>
          <cell r="H504">
            <v>114616</v>
          </cell>
          <cell r="L504" t="str">
            <v>Caretaker Adults</v>
          </cell>
        </row>
        <row r="505">
          <cell r="A505">
            <v>43952</v>
          </cell>
          <cell r="D505">
            <v>15770</v>
          </cell>
          <cell r="H505">
            <v>14918</v>
          </cell>
          <cell r="L505" t="str">
            <v>Pregnant Women</v>
          </cell>
        </row>
        <row r="506">
          <cell r="A506">
            <v>43952</v>
          </cell>
          <cell r="D506">
            <v>528505</v>
          </cell>
          <cell r="H506">
            <v>524536</v>
          </cell>
          <cell r="L506" t="str">
            <v>Children</v>
          </cell>
        </row>
        <row r="507">
          <cell r="A507">
            <v>43952</v>
          </cell>
          <cell r="D507">
            <v>14103</v>
          </cell>
          <cell r="H507">
            <v>13593</v>
          </cell>
          <cell r="L507" t="str">
            <v>Children</v>
          </cell>
        </row>
        <row r="508">
          <cell r="A508">
            <v>43952</v>
          </cell>
          <cell r="D508">
            <v>45224</v>
          </cell>
          <cell r="H508">
            <v>0</v>
          </cell>
          <cell r="L508" t="str">
            <v>Family Planning (Limited Benefit)</v>
          </cell>
        </row>
        <row r="509">
          <cell r="A509">
            <v>43952</v>
          </cell>
          <cell r="D509">
            <v>1720</v>
          </cell>
          <cell r="H509">
            <v>0</v>
          </cell>
          <cell r="L509" t="str">
            <v>DOC/ Emer Svcs (Limited Benefit)</v>
          </cell>
        </row>
        <row r="510">
          <cell r="A510">
            <v>43952</v>
          </cell>
          <cell r="D510">
            <v>119548</v>
          </cell>
          <cell r="H510">
            <v>118418</v>
          </cell>
          <cell r="L510" t="str">
            <v>Caretaker Adults Acute Eligible</v>
          </cell>
        </row>
        <row r="511">
          <cell r="A511">
            <v>43952</v>
          </cell>
          <cell r="D511">
            <v>244763</v>
          </cell>
          <cell r="H511">
            <v>239480</v>
          </cell>
          <cell r="L511" t="str">
            <v>Childless Adults Acute Eligible</v>
          </cell>
        </row>
        <row r="512">
          <cell r="A512">
            <v>43952</v>
          </cell>
          <cell r="D512">
            <v>32566</v>
          </cell>
          <cell r="H512">
            <v>31990</v>
          </cell>
          <cell r="L512" t="str">
            <v>MLTSS Managed Care</v>
          </cell>
        </row>
        <row r="513">
          <cell r="A513">
            <v>43952</v>
          </cell>
          <cell r="D513">
            <v>19613</v>
          </cell>
          <cell r="H513">
            <v>0</v>
          </cell>
          <cell r="L513" t="str">
            <v>ACA DOC/ Emer Svcs (Limited Benefit)</v>
          </cell>
        </row>
        <row r="514">
          <cell r="A514">
            <v>43952</v>
          </cell>
          <cell r="D514">
            <v>76873</v>
          </cell>
          <cell r="H514">
            <v>76460</v>
          </cell>
          <cell r="L514" t="str">
            <v>Medicaid Crossover</v>
          </cell>
        </row>
        <row r="515">
          <cell r="A515">
            <v>43952</v>
          </cell>
          <cell r="D515">
            <v>76837</v>
          </cell>
          <cell r="H515">
            <v>76292</v>
          </cell>
          <cell r="L515" t="str">
            <v>FAMIS Children</v>
          </cell>
        </row>
        <row r="516">
          <cell r="A516">
            <v>43952</v>
          </cell>
          <cell r="D516">
            <v>1771</v>
          </cell>
          <cell r="H516">
            <v>1691</v>
          </cell>
          <cell r="L516" t="str">
            <v>FAMIS MOMS</v>
          </cell>
        </row>
        <row r="517">
          <cell r="A517">
            <v>43952</v>
          </cell>
          <cell r="D517">
            <v>1</v>
          </cell>
          <cell r="H517">
            <v>1</v>
          </cell>
          <cell r="L517" t="str">
            <v>FAMIS Pre-Natal</v>
          </cell>
        </row>
        <row r="518">
          <cell r="A518">
            <v>43983</v>
          </cell>
          <cell r="D518">
            <v>83456</v>
          </cell>
          <cell r="H518">
            <v>82653</v>
          </cell>
          <cell r="L518" t="str">
            <v>Non-LTC</v>
          </cell>
        </row>
        <row r="519">
          <cell r="A519">
            <v>43983</v>
          </cell>
          <cell r="D519">
            <v>73130</v>
          </cell>
          <cell r="H519">
            <v>71443</v>
          </cell>
          <cell r="L519" t="str">
            <v>Non-LTC</v>
          </cell>
        </row>
        <row r="520">
          <cell r="A520">
            <v>43983</v>
          </cell>
          <cell r="D520">
            <v>18834</v>
          </cell>
          <cell r="H520">
            <v>17167</v>
          </cell>
          <cell r="L520" t="str">
            <v>LTC: 
NF/ICF ID</v>
          </cell>
        </row>
        <row r="521">
          <cell r="A521">
            <v>43983</v>
          </cell>
          <cell r="D521">
            <v>36611</v>
          </cell>
          <cell r="H521">
            <v>35154</v>
          </cell>
          <cell r="L521" t="str">
            <v>LTC: HCBS Waiver</v>
          </cell>
        </row>
        <row r="522">
          <cell r="A522">
            <v>43983</v>
          </cell>
          <cell r="D522">
            <v>11133</v>
          </cell>
          <cell r="H522">
            <v>11006</v>
          </cell>
          <cell r="L522" t="str">
            <v>LTC: DD Waivers</v>
          </cell>
        </row>
        <row r="523">
          <cell r="A523">
            <v>43983</v>
          </cell>
          <cell r="D523">
            <v>2549</v>
          </cell>
          <cell r="H523">
            <v>2429</v>
          </cell>
          <cell r="L523" t="str">
            <v>LTC: DD Waivers</v>
          </cell>
        </row>
        <row r="524">
          <cell r="A524">
            <v>43983</v>
          </cell>
          <cell r="D524">
            <v>308</v>
          </cell>
          <cell r="H524">
            <v>307</v>
          </cell>
          <cell r="L524" t="str">
            <v>LTC: DD Waivers</v>
          </cell>
        </row>
        <row r="525">
          <cell r="A525">
            <v>43983</v>
          </cell>
          <cell r="D525">
            <v>1406</v>
          </cell>
          <cell r="H525">
            <v>0</v>
          </cell>
          <cell r="L525" t="str">
            <v>LTC: PACE</v>
          </cell>
        </row>
        <row r="526">
          <cell r="A526">
            <v>43983</v>
          </cell>
          <cell r="D526">
            <v>66549</v>
          </cell>
          <cell r="H526">
            <v>0</v>
          </cell>
          <cell r="L526" t="str">
            <v xml:space="preserve">QMBs and QIs Limited Benefit </v>
          </cell>
        </row>
        <row r="527">
          <cell r="A527">
            <v>43983</v>
          </cell>
          <cell r="D527">
            <v>118305</v>
          </cell>
          <cell r="H527">
            <v>117528</v>
          </cell>
          <cell r="L527" t="str">
            <v>Caretaker Adults</v>
          </cell>
        </row>
        <row r="528">
          <cell r="A528">
            <v>43983</v>
          </cell>
          <cell r="D528">
            <v>16939</v>
          </cell>
          <cell r="H528">
            <v>15982</v>
          </cell>
          <cell r="L528" t="str">
            <v>Pregnant Women</v>
          </cell>
        </row>
        <row r="529">
          <cell r="A529">
            <v>43983</v>
          </cell>
          <cell r="D529">
            <v>535538</v>
          </cell>
          <cell r="H529">
            <v>532711</v>
          </cell>
          <cell r="L529" t="str">
            <v>Children</v>
          </cell>
        </row>
        <row r="530">
          <cell r="A530">
            <v>43983</v>
          </cell>
          <cell r="D530">
            <v>14157</v>
          </cell>
          <cell r="H530">
            <v>13652</v>
          </cell>
          <cell r="L530" t="str">
            <v>Children</v>
          </cell>
        </row>
        <row r="531">
          <cell r="A531">
            <v>43983</v>
          </cell>
          <cell r="D531">
            <v>45026</v>
          </cell>
          <cell r="H531">
            <v>0</v>
          </cell>
          <cell r="L531" t="str">
            <v>Family Planning (Limited Benefit)</v>
          </cell>
        </row>
        <row r="532">
          <cell r="A532">
            <v>43983</v>
          </cell>
          <cell r="D532">
            <v>1679</v>
          </cell>
          <cell r="H532">
            <v>0</v>
          </cell>
          <cell r="L532" t="str">
            <v>DOC/ Emer Svcs (Limited Benefit)</v>
          </cell>
        </row>
        <row r="533">
          <cell r="A533">
            <v>43983</v>
          </cell>
          <cell r="D533">
            <v>121092</v>
          </cell>
          <cell r="H533">
            <v>120271</v>
          </cell>
          <cell r="L533" t="str">
            <v>Caretaker Adults Acute Eligible</v>
          </cell>
        </row>
        <row r="534">
          <cell r="A534">
            <v>43983</v>
          </cell>
          <cell r="D534">
            <v>252157</v>
          </cell>
          <cell r="H534">
            <v>247352</v>
          </cell>
          <cell r="L534" t="str">
            <v>Childless Adults Acute Eligible</v>
          </cell>
        </row>
        <row r="535">
          <cell r="A535">
            <v>43983</v>
          </cell>
          <cell r="D535">
            <v>33499</v>
          </cell>
          <cell r="H535">
            <v>32972</v>
          </cell>
          <cell r="L535" t="str">
            <v>MLTSS Managed Care</v>
          </cell>
        </row>
        <row r="536">
          <cell r="A536">
            <v>43983</v>
          </cell>
          <cell r="D536">
            <v>19352</v>
          </cell>
          <cell r="H536">
            <v>0</v>
          </cell>
          <cell r="L536" t="str">
            <v>ACA DOC/ Emer Svcs (Limited Benefit)</v>
          </cell>
        </row>
        <row r="537">
          <cell r="A537">
            <v>43983</v>
          </cell>
          <cell r="D537">
            <v>77418</v>
          </cell>
          <cell r="H537">
            <v>77098</v>
          </cell>
          <cell r="L537" t="str">
            <v>Medicaid Crossover</v>
          </cell>
        </row>
        <row r="538">
          <cell r="A538">
            <v>43983</v>
          </cell>
          <cell r="D538">
            <v>76671</v>
          </cell>
          <cell r="H538">
            <v>76300</v>
          </cell>
          <cell r="L538" t="str">
            <v>FAMIS Children</v>
          </cell>
        </row>
        <row r="539">
          <cell r="A539">
            <v>43983</v>
          </cell>
          <cell r="D539">
            <v>1840</v>
          </cell>
          <cell r="H539">
            <v>1782</v>
          </cell>
          <cell r="L539" t="str">
            <v>FAMIS MOMS</v>
          </cell>
        </row>
        <row r="540">
          <cell r="A540">
            <v>43983</v>
          </cell>
          <cell r="D540">
            <v>1</v>
          </cell>
          <cell r="H540">
            <v>1</v>
          </cell>
          <cell r="L540" t="str">
            <v>FAMIS Pre-Natal</v>
          </cell>
        </row>
        <row r="541">
          <cell r="A541">
            <v>44013</v>
          </cell>
          <cell r="D541">
            <v>83486</v>
          </cell>
          <cell r="H541">
            <v>82736</v>
          </cell>
          <cell r="L541" t="str">
            <v>Non-LTC</v>
          </cell>
        </row>
        <row r="542">
          <cell r="A542">
            <v>44013</v>
          </cell>
          <cell r="D542">
            <v>73727</v>
          </cell>
          <cell r="H542">
            <v>72048</v>
          </cell>
          <cell r="L542" t="str">
            <v>Non-LTC</v>
          </cell>
        </row>
        <row r="543">
          <cell r="A543">
            <v>44013</v>
          </cell>
          <cell r="D543">
            <v>18710</v>
          </cell>
          <cell r="H543">
            <v>17082</v>
          </cell>
          <cell r="L543" t="str">
            <v>LTC: 
NF/ICF ID</v>
          </cell>
        </row>
        <row r="544">
          <cell r="A544">
            <v>44013</v>
          </cell>
          <cell r="D544">
            <v>36851</v>
          </cell>
          <cell r="H544">
            <v>35408</v>
          </cell>
          <cell r="L544" t="str">
            <v>LTC: HCBS Waiver</v>
          </cell>
        </row>
        <row r="545">
          <cell r="A545">
            <v>44013</v>
          </cell>
          <cell r="D545">
            <v>11140</v>
          </cell>
          <cell r="H545">
            <v>11015</v>
          </cell>
          <cell r="L545" t="str">
            <v>LTC: DD Waivers</v>
          </cell>
        </row>
        <row r="546">
          <cell r="A546">
            <v>44013</v>
          </cell>
          <cell r="D546">
            <v>2585</v>
          </cell>
          <cell r="H546">
            <v>2462</v>
          </cell>
          <cell r="L546" t="str">
            <v>LTC: DD Waivers</v>
          </cell>
        </row>
        <row r="547">
          <cell r="A547">
            <v>44013</v>
          </cell>
          <cell r="D547">
            <v>308</v>
          </cell>
          <cell r="H547">
            <v>307</v>
          </cell>
          <cell r="L547" t="str">
            <v>LTC: DD Waivers</v>
          </cell>
        </row>
        <row r="548">
          <cell r="A548">
            <v>44013</v>
          </cell>
          <cell r="D548">
            <v>1414</v>
          </cell>
          <cell r="H548">
            <v>0</v>
          </cell>
          <cell r="L548" t="str">
            <v>LTC: PACE</v>
          </cell>
        </row>
        <row r="549">
          <cell r="A549">
            <v>44013</v>
          </cell>
          <cell r="D549">
            <v>66750</v>
          </cell>
          <cell r="H549">
            <v>0</v>
          </cell>
          <cell r="L549" t="str">
            <v xml:space="preserve">QMBs and QIs Limited Benefit </v>
          </cell>
        </row>
        <row r="550">
          <cell r="A550">
            <v>44013</v>
          </cell>
          <cell r="D550">
            <v>120531</v>
          </cell>
          <cell r="H550">
            <v>119803</v>
          </cell>
          <cell r="L550" t="str">
            <v>Caretaker Adults</v>
          </cell>
        </row>
        <row r="551">
          <cell r="A551">
            <v>44013</v>
          </cell>
          <cell r="D551">
            <v>18011</v>
          </cell>
          <cell r="H551">
            <v>16898</v>
          </cell>
          <cell r="L551" t="str">
            <v>Pregnant Women</v>
          </cell>
        </row>
        <row r="552">
          <cell r="A552">
            <v>44013</v>
          </cell>
          <cell r="D552">
            <v>542774</v>
          </cell>
          <cell r="H552">
            <v>539945</v>
          </cell>
          <cell r="L552" t="str">
            <v>Children</v>
          </cell>
        </row>
        <row r="553">
          <cell r="A553">
            <v>44013</v>
          </cell>
          <cell r="D553">
            <v>14215</v>
          </cell>
          <cell r="H553">
            <v>13735</v>
          </cell>
          <cell r="L553" t="str">
            <v>Children</v>
          </cell>
        </row>
        <row r="554">
          <cell r="A554">
            <v>44013</v>
          </cell>
          <cell r="D554">
            <v>44946</v>
          </cell>
          <cell r="H554">
            <v>0</v>
          </cell>
          <cell r="L554" t="str">
            <v>Family Planning (Limited Benefit)</v>
          </cell>
        </row>
        <row r="555">
          <cell r="A555">
            <v>44013</v>
          </cell>
          <cell r="D555">
            <v>1634</v>
          </cell>
          <cell r="H555">
            <v>0</v>
          </cell>
          <cell r="L555" t="str">
            <v>DOC/ Emer Svcs (Limited Benefit)</v>
          </cell>
        </row>
        <row r="556">
          <cell r="A556">
            <v>44013</v>
          </cell>
          <cell r="D556">
            <v>122536</v>
          </cell>
          <cell r="H556">
            <v>121754</v>
          </cell>
          <cell r="L556" t="str">
            <v>Caretaker Adults Acute Eligible</v>
          </cell>
        </row>
        <row r="557">
          <cell r="A557">
            <v>44013</v>
          </cell>
          <cell r="D557">
            <v>259894</v>
          </cell>
          <cell r="H557">
            <v>254521</v>
          </cell>
          <cell r="L557" t="str">
            <v>Childless Adults Acute Eligible</v>
          </cell>
        </row>
        <row r="558">
          <cell r="A558">
            <v>44013</v>
          </cell>
          <cell r="D558">
            <v>34572</v>
          </cell>
          <cell r="H558">
            <v>34057</v>
          </cell>
          <cell r="L558" t="str">
            <v>MLTSS Managed Care</v>
          </cell>
        </row>
        <row r="559">
          <cell r="A559">
            <v>44013</v>
          </cell>
          <cell r="D559">
            <v>19178</v>
          </cell>
          <cell r="H559">
            <v>0</v>
          </cell>
          <cell r="L559" t="str">
            <v>ACA DOC/ Emer Svcs (Limited Benefit)</v>
          </cell>
        </row>
        <row r="560">
          <cell r="A560">
            <v>44013</v>
          </cell>
          <cell r="D560">
            <v>77996</v>
          </cell>
          <cell r="H560">
            <v>77689</v>
          </cell>
          <cell r="L560" t="str">
            <v>Medicaid Crossover</v>
          </cell>
        </row>
        <row r="561">
          <cell r="A561">
            <v>44013</v>
          </cell>
          <cell r="D561">
            <v>76574</v>
          </cell>
          <cell r="H561">
            <v>76208</v>
          </cell>
          <cell r="L561" t="str">
            <v>FAMIS Children</v>
          </cell>
        </row>
        <row r="562">
          <cell r="A562">
            <v>44013</v>
          </cell>
          <cell r="D562">
            <v>1935</v>
          </cell>
          <cell r="H562">
            <v>1861</v>
          </cell>
          <cell r="L562" t="str">
            <v>FAMIS MOMS</v>
          </cell>
        </row>
        <row r="563">
          <cell r="A563">
            <v>44013</v>
          </cell>
          <cell r="D563">
            <v>1</v>
          </cell>
          <cell r="H563">
            <v>1</v>
          </cell>
          <cell r="L563" t="str">
            <v>FAMIS Pre-Natal</v>
          </cell>
        </row>
        <row r="564">
          <cell r="A564">
            <v>44044</v>
          </cell>
          <cell r="D564">
            <v>83776</v>
          </cell>
          <cell r="H564">
            <v>82865</v>
          </cell>
          <cell r="L564" t="str">
            <v>Non-LTC</v>
          </cell>
        </row>
        <row r="565">
          <cell r="A565">
            <v>44044</v>
          </cell>
          <cell r="D565">
            <v>74374</v>
          </cell>
          <cell r="H565">
            <v>72661</v>
          </cell>
          <cell r="L565" t="str">
            <v>Non-LTC</v>
          </cell>
        </row>
        <row r="566">
          <cell r="A566">
            <v>44044</v>
          </cell>
          <cell r="D566">
            <v>18641</v>
          </cell>
          <cell r="H566">
            <v>16984</v>
          </cell>
          <cell r="L566" t="str">
            <v>LTC: 
NF/ICF ID</v>
          </cell>
        </row>
        <row r="567">
          <cell r="A567">
            <v>44044</v>
          </cell>
          <cell r="D567">
            <v>36942</v>
          </cell>
          <cell r="H567">
            <v>35495</v>
          </cell>
          <cell r="L567" t="str">
            <v>LTC: HCBS Waiver</v>
          </cell>
        </row>
        <row r="568">
          <cell r="A568">
            <v>44044</v>
          </cell>
          <cell r="D568">
            <v>11157</v>
          </cell>
          <cell r="H568">
            <v>11033</v>
          </cell>
          <cell r="L568" t="str">
            <v>LTC: DD Waivers</v>
          </cell>
        </row>
        <row r="569">
          <cell r="A569">
            <v>44044</v>
          </cell>
          <cell r="D569">
            <v>2619</v>
          </cell>
          <cell r="H569">
            <v>2495</v>
          </cell>
          <cell r="L569" t="str">
            <v>LTC: DD Waivers</v>
          </cell>
        </row>
        <row r="570">
          <cell r="A570">
            <v>44044</v>
          </cell>
          <cell r="D570">
            <v>307</v>
          </cell>
          <cell r="H570">
            <v>306</v>
          </cell>
          <cell r="L570" t="str">
            <v>LTC: DD Waivers</v>
          </cell>
        </row>
        <row r="571">
          <cell r="A571">
            <v>44044</v>
          </cell>
          <cell r="D571">
            <v>1403</v>
          </cell>
          <cell r="H571">
            <v>0</v>
          </cell>
          <cell r="L571" t="str">
            <v>LTC: PACE</v>
          </cell>
        </row>
        <row r="572">
          <cell r="A572">
            <v>44044</v>
          </cell>
          <cell r="D572">
            <v>66964</v>
          </cell>
          <cell r="H572">
            <v>0</v>
          </cell>
          <cell r="L572" t="str">
            <v xml:space="preserve">QMBs and QIs Limited Benefit </v>
          </cell>
        </row>
        <row r="573">
          <cell r="A573">
            <v>44044</v>
          </cell>
          <cell r="D573">
            <v>122705</v>
          </cell>
          <cell r="H573">
            <v>121829</v>
          </cell>
          <cell r="L573" t="str">
            <v>Caretaker Adults</v>
          </cell>
        </row>
        <row r="574">
          <cell r="A574">
            <v>44044</v>
          </cell>
          <cell r="D574">
            <v>18737</v>
          </cell>
          <cell r="H574">
            <v>17377</v>
          </cell>
          <cell r="L574" t="str">
            <v>Pregnant Women</v>
          </cell>
        </row>
        <row r="575">
          <cell r="A575">
            <v>44044</v>
          </cell>
          <cell r="D575">
            <v>546709</v>
          </cell>
          <cell r="H575">
            <v>543318</v>
          </cell>
          <cell r="L575" t="str">
            <v>Children</v>
          </cell>
        </row>
        <row r="576">
          <cell r="A576">
            <v>44044</v>
          </cell>
          <cell r="D576">
            <v>14289</v>
          </cell>
          <cell r="H576">
            <v>13795</v>
          </cell>
          <cell r="L576" t="str">
            <v>Children</v>
          </cell>
        </row>
        <row r="577">
          <cell r="A577">
            <v>44044</v>
          </cell>
          <cell r="D577">
            <v>45371</v>
          </cell>
          <cell r="H577">
            <v>0</v>
          </cell>
          <cell r="L577" t="str">
            <v>Family Planning (Limited Benefit)</v>
          </cell>
        </row>
        <row r="578">
          <cell r="A578">
            <v>44044</v>
          </cell>
          <cell r="D578">
            <v>1625</v>
          </cell>
          <cell r="H578">
            <v>0</v>
          </cell>
          <cell r="L578" t="str">
            <v>DOC/ Emer Svcs (Limited Benefit)</v>
          </cell>
        </row>
        <row r="579">
          <cell r="A579">
            <v>44044</v>
          </cell>
          <cell r="D579">
            <v>123874</v>
          </cell>
          <cell r="H579">
            <v>122859</v>
          </cell>
          <cell r="L579" t="str">
            <v>Caretaker Adults Acute Eligible</v>
          </cell>
        </row>
        <row r="580">
          <cell r="A580">
            <v>44044</v>
          </cell>
          <cell r="D580">
            <v>269639</v>
          </cell>
          <cell r="H580">
            <v>263232</v>
          </cell>
          <cell r="L580" t="str">
            <v>Childless Adults Acute Eligible</v>
          </cell>
        </row>
        <row r="581">
          <cell r="A581">
            <v>44044</v>
          </cell>
          <cell r="D581">
            <v>35770</v>
          </cell>
          <cell r="H581">
            <v>35215</v>
          </cell>
          <cell r="L581" t="str">
            <v>MLTSS Managed Care</v>
          </cell>
        </row>
        <row r="582">
          <cell r="A582">
            <v>44044</v>
          </cell>
          <cell r="D582">
            <v>18956</v>
          </cell>
          <cell r="H582">
            <v>0</v>
          </cell>
          <cell r="L582" t="str">
            <v>ACA DOC/ Emer Svcs (Limited Benefit)</v>
          </cell>
        </row>
        <row r="583">
          <cell r="A583">
            <v>44044</v>
          </cell>
          <cell r="D583">
            <v>78089</v>
          </cell>
          <cell r="H583">
            <v>77755</v>
          </cell>
          <cell r="L583" t="str">
            <v>Medicaid Crossover</v>
          </cell>
        </row>
        <row r="584">
          <cell r="A584">
            <v>44044</v>
          </cell>
          <cell r="D584">
            <v>77112</v>
          </cell>
          <cell r="H584">
            <v>76574</v>
          </cell>
          <cell r="L584" t="str">
            <v>FAMIS Children</v>
          </cell>
        </row>
        <row r="585">
          <cell r="A585">
            <v>44044</v>
          </cell>
          <cell r="D585">
            <v>1739</v>
          </cell>
          <cell r="H585">
            <v>1647</v>
          </cell>
          <cell r="L585" t="str">
            <v>FAMIS MOMS</v>
          </cell>
        </row>
        <row r="586">
          <cell r="A586">
            <v>44075</v>
          </cell>
          <cell r="D586">
            <v>83757</v>
          </cell>
          <cell r="H586">
            <v>82903</v>
          </cell>
          <cell r="L586" t="str">
            <v>Non-LTC</v>
          </cell>
        </row>
        <row r="587">
          <cell r="A587">
            <v>44075</v>
          </cell>
          <cell r="D587">
            <v>74596</v>
          </cell>
          <cell r="H587">
            <v>72932</v>
          </cell>
          <cell r="L587" t="str">
            <v>Non-LTC</v>
          </cell>
        </row>
        <row r="588">
          <cell r="A588">
            <v>44075</v>
          </cell>
          <cell r="D588">
            <v>18534</v>
          </cell>
          <cell r="H588">
            <v>16908</v>
          </cell>
          <cell r="L588" t="str">
            <v>LTC: 
NF/ICF ID</v>
          </cell>
        </row>
        <row r="589">
          <cell r="A589">
            <v>44075</v>
          </cell>
          <cell r="D589">
            <v>37135</v>
          </cell>
          <cell r="H589">
            <v>35698</v>
          </cell>
          <cell r="L589" t="str">
            <v>LTC: HCBS Waiver</v>
          </cell>
        </row>
        <row r="590">
          <cell r="A590">
            <v>44075</v>
          </cell>
          <cell r="D590">
            <v>11152</v>
          </cell>
          <cell r="H590">
            <v>11031</v>
          </cell>
          <cell r="L590" t="str">
            <v>LTC: DD Waivers</v>
          </cell>
        </row>
        <row r="591">
          <cell r="A591">
            <v>44075</v>
          </cell>
          <cell r="D591">
            <v>2627</v>
          </cell>
          <cell r="H591">
            <v>2504</v>
          </cell>
          <cell r="L591" t="str">
            <v>LTC: DD Waivers</v>
          </cell>
        </row>
        <row r="592">
          <cell r="A592">
            <v>44075</v>
          </cell>
          <cell r="D592">
            <v>304</v>
          </cell>
          <cell r="H592">
            <v>303</v>
          </cell>
          <cell r="L592" t="str">
            <v>LTC: DD Waivers</v>
          </cell>
        </row>
        <row r="593">
          <cell r="A593">
            <v>44075</v>
          </cell>
          <cell r="D593">
            <v>1442</v>
          </cell>
          <cell r="H593">
            <v>0</v>
          </cell>
          <cell r="L593" t="str">
            <v>LTC: PACE</v>
          </cell>
        </row>
        <row r="594">
          <cell r="A594">
            <v>44075</v>
          </cell>
          <cell r="D594">
            <v>66991</v>
          </cell>
          <cell r="H594">
            <v>0</v>
          </cell>
          <cell r="L594" t="str">
            <v xml:space="preserve">QMBs and QIs Limited Benefit </v>
          </cell>
        </row>
        <row r="595">
          <cell r="A595">
            <v>44075</v>
          </cell>
          <cell r="D595">
            <v>124593</v>
          </cell>
          <cell r="H595">
            <v>123737</v>
          </cell>
          <cell r="L595" t="str">
            <v>Caretaker Adults</v>
          </cell>
        </row>
        <row r="596">
          <cell r="A596">
            <v>44075</v>
          </cell>
          <cell r="D596">
            <v>18917</v>
          </cell>
          <cell r="H596">
            <v>17396</v>
          </cell>
          <cell r="L596" t="str">
            <v>Pregnant Women</v>
          </cell>
        </row>
        <row r="597">
          <cell r="A597">
            <v>44075</v>
          </cell>
          <cell r="D597">
            <v>552295</v>
          </cell>
          <cell r="H597">
            <v>548976</v>
          </cell>
          <cell r="L597" t="str">
            <v>Children</v>
          </cell>
        </row>
        <row r="598">
          <cell r="A598">
            <v>44075</v>
          </cell>
          <cell r="D598">
            <v>14338</v>
          </cell>
          <cell r="H598">
            <v>13835</v>
          </cell>
          <cell r="L598" t="str">
            <v>Children</v>
          </cell>
        </row>
        <row r="599">
          <cell r="A599">
            <v>44075</v>
          </cell>
          <cell r="D599">
            <v>45731</v>
          </cell>
          <cell r="H599">
            <v>0</v>
          </cell>
          <cell r="L599" t="str">
            <v>Family Planning (Limited Benefit)</v>
          </cell>
        </row>
        <row r="600">
          <cell r="A600">
            <v>44075</v>
          </cell>
          <cell r="D600">
            <v>1638</v>
          </cell>
          <cell r="H600">
            <v>0</v>
          </cell>
          <cell r="L600" t="str">
            <v>DOC/ Emer Svcs (Limited Benefit)</v>
          </cell>
        </row>
        <row r="601">
          <cell r="A601">
            <v>44075</v>
          </cell>
          <cell r="D601">
            <v>125430</v>
          </cell>
          <cell r="H601">
            <v>124285</v>
          </cell>
          <cell r="L601" t="str">
            <v>Caretaker Adults Acute Eligible</v>
          </cell>
        </row>
        <row r="602">
          <cell r="A602">
            <v>44075</v>
          </cell>
          <cell r="D602">
            <v>277133</v>
          </cell>
          <cell r="H602">
            <v>270526</v>
          </cell>
          <cell r="L602" t="str">
            <v>Childless Adults Acute Eligible</v>
          </cell>
        </row>
        <row r="603">
          <cell r="A603">
            <v>44075</v>
          </cell>
          <cell r="D603">
            <v>37186</v>
          </cell>
          <cell r="H603">
            <v>36653</v>
          </cell>
          <cell r="L603" t="str">
            <v>MLTSS Managed Care</v>
          </cell>
        </row>
        <row r="604">
          <cell r="A604">
            <v>44075</v>
          </cell>
          <cell r="D604">
            <v>18816</v>
          </cell>
          <cell r="H604">
            <v>0</v>
          </cell>
          <cell r="L604" t="str">
            <v>ACA DOC/ Emer Svcs (Limited Benefit)</v>
          </cell>
        </row>
        <row r="605">
          <cell r="A605">
            <v>44075</v>
          </cell>
          <cell r="D605">
            <v>78261</v>
          </cell>
          <cell r="H605">
            <v>77955</v>
          </cell>
          <cell r="L605" t="str">
            <v>Medicaid Crossover</v>
          </cell>
        </row>
        <row r="606">
          <cell r="A606">
            <v>44075</v>
          </cell>
          <cell r="D606">
            <v>77063</v>
          </cell>
          <cell r="H606">
            <v>76656</v>
          </cell>
          <cell r="L606" t="str">
            <v>FAMIS Children</v>
          </cell>
        </row>
        <row r="607">
          <cell r="A607">
            <v>44075</v>
          </cell>
          <cell r="D607">
            <v>1567</v>
          </cell>
          <cell r="H607">
            <v>1490</v>
          </cell>
          <cell r="L607" t="str">
            <v>FAMIS MOMS</v>
          </cell>
        </row>
        <row r="608">
          <cell r="A608">
            <v>44105</v>
          </cell>
          <cell r="D608">
            <v>83815</v>
          </cell>
          <cell r="H608">
            <v>82986</v>
          </cell>
          <cell r="L608" t="str">
            <v>Non-LTC</v>
          </cell>
        </row>
        <row r="609">
          <cell r="A609">
            <v>44105</v>
          </cell>
          <cell r="D609">
            <v>75109</v>
          </cell>
          <cell r="H609">
            <v>73439</v>
          </cell>
          <cell r="L609" t="str">
            <v>Non-LTC</v>
          </cell>
        </row>
        <row r="610">
          <cell r="A610">
            <v>44105</v>
          </cell>
          <cell r="D610">
            <v>18398</v>
          </cell>
          <cell r="H610">
            <v>16759</v>
          </cell>
          <cell r="L610" t="str">
            <v>LTC: 
NF/ICF ID</v>
          </cell>
        </row>
        <row r="611">
          <cell r="A611">
            <v>44105</v>
          </cell>
          <cell r="D611">
            <v>37263</v>
          </cell>
          <cell r="H611">
            <v>35849</v>
          </cell>
          <cell r="L611" t="str">
            <v>LTC: HCBS Waiver</v>
          </cell>
        </row>
        <row r="612">
          <cell r="A612">
            <v>44105</v>
          </cell>
          <cell r="D612">
            <v>11135</v>
          </cell>
          <cell r="H612">
            <v>11014</v>
          </cell>
          <cell r="L612" t="str">
            <v>LTC: DD Waivers</v>
          </cell>
        </row>
        <row r="613">
          <cell r="A613">
            <v>44105</v>
          </cell>
          <cell r="D613">
            <v>2656</v>
          </cell>
          <cell r="H613">
            <v>2539</v>
          </cell>
          <cell r="L613" t="str">
            <v>LTC: DD Waivers</v>
          </cell>
        </row>
        <row r="614">
          <cell r="A614">
            <v>44105</v>
          </cell>
          <cell r="D614">
            <v>300</v>
          </cell>
          <cell r="H614">
            <v>299</v>
          </cell>
          <cell r="L614" t="str">
            <v>LTC: DD Waivers</v>
          </cell>
        </row>
        <row r="615">
          <cell r="A615">
            <v>44105</v>
          </cell>
          <cell r="D615">
            <v>1441</v>
          </cell>
          <cell r="H615">
            <v>0</v>
          </cell>
          <cell r="L615" t="str">
            <v>LTC: PACE</v>
          </cell>
        </row>
        <row r="616">
          <cell r="A616">
            <v>44105</v>
          </cell>
          <cell r="D616">
            <v>66977</v>
          </cell>
          <cell r="H616">
            <v>0</v>
          </cell>
          <cell r="L616" t="str">
            <v xml:space="preserve">QMBs and QIs Limited Benefit </v>
          </cell>
        </row>
        <row r="617">
          <cell r="A617">
            <v>44105</v>
          </cell>
          <cell r="D617">
            <v>126845</v>
          </cell>
          <cell r="H617">
            <v>125993</v>
          </cell>
          <cell r="L617" t="str">
            <v>Caretaker Adults</v>
          </cell>
        </row>
        <row r="618">
          <cell r="A618">
            <v>44105</v>
          </cell>
          <cell r="D618">
            <v>19504</v>
          </cell>
          <cell r="H618">
            <v>17822</v>
          </cell>
          <cell r="L618" t="str">
            <v>Pregnant Women</v>
          </cell>
        </row>
        <row r="619">
          <cell r="A619">
            <v>44105</v>
          </cell>
          <cell r="D619">
            <v>558685</v>
          </cell>
          <cell r="H619">
            <v>555617</v>
          </cell>
          <cell r="L619" t="str">
            <v>Children</v>
          </cell>
        </row>
        <row r="620">
          <cell r="A620">
            <v>44105</v>
          </cell>
          <cell r="D620">
            <v>14353</v>
          </cell>
          <cell r="H620">
            <v>13864</v>
          </cell>
          <cell r="L620" t="str">
            <v>Children</v>
          </cell>
        </row>
        <row r="621">
          <cell r="A621">
            <v>44105</v>
          </cell>
          <cell r="D621">
            <v>45406</v>
          </cell>
          <cell r="H621">
            <v>0</v>
          </cell>
          <cell r="L621" t="str">
            <v>Family Planning (Limited Benefit)</v>
          </cell>
        </row>
        <row r="622">
          <cell r="A622">
            <v>44105</v>
          </cell>
          <cell r="D622">
            <v>1636</v>
          </cell>
          <cell r="H622">
            <v>0</v>
          </cell>
          <cell r="L622" t="str">
            <v>DOC/ Emer Svcs (Limited Benefit)</v>
          </cell>
        </row>
        <row r="623">
          <cell r="A623">
            <v>44105</v>
          </cell>
          <cell r="D623">
            <v>126879</v>
          </cell>
          <cell r="H623">
            <v>125769</v>
          </cell>
          <cell r="L623" t="str">
            <v>Caretaker Adults Acute Eligible</v>
          </cell>
        </row>
        <row r="624">
          <cell r="A624">
            <v>44105</v>
          </cell>
          <cell r="D624">
            <v>285937</v>
          </cell>
          <cell r="H624">
            <v>279029</v>
          </cell>
          <cell r="L624" t="str">
            <v>Childless Adults Acute Eligible</v>
          </cell>
        </row>
        <row r="625">
          <cell r="A625">
            <v>44105</v>
          </cell>
          <cell r="D625">
            <v>38165</v>
          </cell>
          <cell r="H625">
            <v>37600</v>
          </cell>
          <cell r="L625" t="str">
            <v>MLTSS Managed Care</v>
          </cell>
        </row>
        <row r="626">
          <cell r="A626">
            <v>44105</v>
          </cell>
          <cell r="D626">
            <v>18711</v>
          </cell>
          <cell r="H626">
            <v>0</v>
          </cell>
          <cell r="L626" t="str">
            <v>ACA DOC/ Emer Svcs (Limited Benefit)</v>
          </cell>
        </row>
        <row r="627">
          <cell r="A627">
            <v>44105</v>
          </cell>
          <cell r="D627">
            <v>78176</v>
          </cell>
          <cell r="H627">
            <v>77858</v>
          </cell>
          <cell r="L627" t="str">
            <v>Medicaid Crossover</v>
          </cell>
        </row>
        <row r="628">
          <cell r="A628">
            <v>44105</v>
          </cell>
          <cell r="D628">
            <v>77375</v>
          </cell>
          <cell r="H628">
            <v>76990</v>
          </cell>
          <cell r="L628" t="str">
            <v>FAMIS Children</v>
          </cell>
        </row>
        <row r="629">
          <cell r="A629">
            <v>44105</v>
          </cell>
          <cell r="D629">
            <v>1505</v>
          </cell>
          <cell r="H629">
            <v>1436</v>
          </cell>
          <cell r="L629" t="str">
            <v>FAMIS MOMS</v>
          </cell>
        </row>
        <row r="630">
          <cell r="A630">
            <v>44136</v>
          </cell>
          <cell r="D630">
            <v>83913</v>
          </cell>
          <cell r="H630">
            <v>83033</v>
          </cell>
          <cell r="L630" t="str">
            <v>Non-LTC</v>
          </cell>
        </row>
        <row r="631">
          <cell r="A631">
            <v>44136</v>
          </cell>
          <cell r="D631">
            <v>75508</v>
          </cell>
          <cell r="H631">
            <v>73743</v>
          </cell>
          <cell r="L631" t="str">
            <v>Non-LTC</v>
          </cell>
        </row>
        <row r="632">
          <cell r="A632">
            <v>44136</v>
          </cell>
          <cell r="D632">
            <v>18257</v>
          </cell>
          <cell r="H632">
            <v>16640</v>
          </cell>
          <cell r="L632" t="str">
            <v>LTC: 
NF/ICF ID</v>
          </cell>
        </row>
        <row r="633">
          <cell r="A633">
            <v>44136</v>
          </cell>
          <cell r="D633">
            <v>37459</v>
          </cell>
          <cell r="H633">
            <v>36041</v>
          </cell>
          <cell r="L633" t="str">
            <v>LTC: HCBS Waiver</v>
          </cell>
        </row>
        <row r="634">
          <cell r="A634">
            <v>44136</v>
          </cell>
          <cell r="D634">
            <v>11156</v>
          </cell>
          <cell r="H634">
            <v>11030</v>
          </cell>
          <cell r="L634" t="str">
            <v>LTC: DD Waivers</v>
          </cell>
        </row>
        <row r="635">
          <cell r="A635">
            <v>44136</v>
          </cell>
          <cell r="D635">
            <v>2670</v>
          </cell>
          <cell r="H635">
            <v>2557</v>
          </cell>
          <cell r="L635" t="str">
            <v>LTC: DD Waivers</v>
          </cell>
        </row>
        <row r="636">
          <cell r="A636">
            <v>44136</v>
          </cell>
          <cell r="D636">
            <v>303</v>
          </cell>
          <cell r="H636">
            <v>302</v>
          </cell>
          <cell r="L636" t="str">
            <v>LTC: DD Waivers</v>
          </cell>
        </row>
        <row r="637">
          <cell r="A637">
            <v>44136</v>
          </cell>
          <cell r="D637">
            <v>1446</v>
          </cell>
          <cell r="H637">
            <v>0</v>
          </cell>
          <cell r="L637" t="str">
            <v>LTC: PACE</v>
          </cell>
        </row>
        <row r="638">
          <cell r="A638">
            <v>44136</v>
          </cell>
          <cell r="D638">
            <v>67045</v>
          </cell>
          <cell r="H638">
            <v>0</v>
          </cell>
          <cell r="L638" t="str">
            <v xml:space="preserve">QMBs and QIs Limited Benefit </v>
          </cell>
        </row>
        <row r="639">
          <cell r="A639">
            <v>44136</v>
          </cell>
          <cell r="D639">
            <v>128483</v>
          </cell>
          <cell r="H639">
            <v>127571</v>
          </cell>
          <cell r="L639" t="str">
            <v>Caretaker Adults</v>
          </cell>
        </row>
        <row r="640">
          <cell r="A640">
            <v>44136</v>
          </cell>
          <cell r="D640">
            <v>20214</v>
          </cell>
          <cell r="H640">
            <v>18200</v>
          </cell>
          <cell r="L640" t="str">
            <v>Pregnant Women</v>
          </cell>
        </row>
        <row r="641">
          <cell r="A641">
            <v>44136</v>
          </cell>
          <cell r="D641">
            <v>564046</v>
          </cell>
          <cell r="H641">
            <v>560603</v>
          </cell>
          <cell r="L641" t="str">
            <v>Children</v>
          </cell>
        </row>
        <row r="642">
          <cell r="A642">
            <v>44136</v>
          </cell>
          <cell r="D642">
            <v>14421</v>
          </cell>
          <cell r="H642">
            <v>13950</v>
          </cell>
          <cell r="L642" t="str">
            <v>Children</v>
          </cell>
        </row>
        <row r="643">
          <cell r="A643">
            <v>44136</v>
          </cell>
          <cell r="D643">
            <v>45195</v>
          </cell>
          <cell r="H643">
            <v>0</v>
          </cell>
          <cell r="L643" t="str">
            <v>Family Planning (Limited Benefit)</v>
          </cell>
        </row>
        <row r="644">
          <cell r="A644">
            <v>44136</v>
          </cell>
          <cell r="D644">
            <v>1653</v>
          </cell>
          <cell r="H644">
            <v>0</v>
          </cell>
          <cell r="L644" t="str">
            <v>DOC/ Emer Svcs (Limited Benefit)</v>
          </cell>
        </row>
        <row r="645">
          <cell r="A645">
            <v>44136</v>
          </cell>
          <cell r="D645">
            <v>128521</v>
          </cell>
          <cell r="H645">
            <v>127282</v>
          </cell>
          <cell r="L645" t="str">
            <v>Caretaker Adults Acute Eligible</v>
          </cell>
        </row>
        <row r="646">
          <cell r="A646">
            <v>44136</v>
          </cell>
          <cell r="D646">
            <v>293634</v>
          </cell>
          <cell r="H646">
            <v>285597</v>
          </cell>
          <cell r="L646" t="str">
            <v>Childless Adults Acute Eligible</v>
          </cell>
        </row>
        <row r="647">
          <cell r="A647">
            <v>44136</v>
          </cell>
          <cell r="D647">
            <v>39171</v>
          </cell>
          <cell r="H647">
            <v>38553</v>
          </cell>
          <cell r="L647" t="str">
            <v>MLTSS Managed Care</v>
          </cell>
        </row>
        <row r="648">
          <cell r="A648">
            <v>44136</v>
          </cell>
          <cell r="D648">
            <v>18505</v>
          </cell>
          <cell r="H648">
            <v>0</v>
          </cell>
          <cell r="L648" t="str">
            <v>ACA DOC/ Emer Svcs (Limited Benefit)</v>
          </cell>
        </row>
        <row r="649">
          <cell r="A649">
            <v>44136</v>
          </cell>
          <cell r="D649">
            <v>78244</v>
          </cell>
          <cell r="H649">
            <v>77941</v>
          </cell>
          <cell r="L649" t="str">
            <v>Medicaid Crossover</v>
          </cell>
        </row>
        <row r="650">
          <cell r="A650">
            <v>44136</v>
          </cell>
          <cell r="D650">
            <v>77987</v>
          </cell>
          <cell r="H650">
            <v>77528</v>
          </cell>
          <cell r="L650" t="str">
            <v>FAMIS Children</v>
          </cell>
        </row>
        <row r="651">
          <cell r="A651">
            <v>44136</v>
          </cell>
          <cell r="D651">
            <v>1495</v>
          </cell>
          <cell r="H651">
            <v>1407</v>
          </cell>
          <cell r="L651" t="str">
            <v>FAMIS MOMS</v>
          </cell>
        </row>
        <row r="652">
          <cell r="A652">
            <v>44166</v>
          </cell>
          <cell r="D652">
            <v>83998</v>
          </cell>
          <cell r="H652">
            <v>83176</v>
          </cell>
          <cell r="L652" t="str">
            <v>Non-LTC</v>
          </cell>
        </row>
        <row r="653">
          <cell r="A653">
            <v>44166</v>
          </cell>
          <cell r="D653">
            <v>75930</v>
          </cell>
          <cell r="H653">
            <v>74233</v>
          </cell>
          <cell r="L653" t="str">
            <v>Non-LTC</v>
          </cell>
        </row>
        <row r="654">
          <cell r="A654">
            <v>44166</v>
          </cell>
          <cell r="D654">
            <v>18132</v>
          </cell>
          <cell r="H654">
            <v>16543</v>
          </cell>
          <cell r="L654" t="str">
            <v>LTC: 
NF/ICF ID</v>
          </cell>
        </row>
        <row r="655">
          <cell r="A655">
            <v>44166</v>
          </cell>
          <cell r="D655">
            <v>37624</v>
          </cell>
          <cell r="H655">
            <v>36225</v>
          </cell>
          <cell r="L655" t="str">
            <v>LTC: HCBS Waiver</v>
          </cell>
        </row>
        <row r="656">
          <cell r="A656">
            <v>44166</v>
          </cell>
          <cell r="D656">
            <v>11166</v>
          </cell>
          <cell r="H656">
            <v>11045</v>
          </cell>
          <cell r="L656" t="str">
            <v>LTC: DD Waivers</v>
          </cell>
        </row>
        <row r="657">
          <cell r="A657">
            <v>44166</v>
          </cell>
          <cell r="D657">
            <v>2741</v>
          </cell>
          <cell r="H657">
            <v>2625</v>
          </cell>
          <cell r="L657" t="str">
            <v>LTC: DD Waivers</v>
          </cell>
        </row>
        <row r="658">
          <cell r="A658">
            <v>44166</v>
          </cell>
          <cell r="D658">
            <v>305</v>
          </cell>
          <cell r="H658">
            <v>304</v>
          </cell>
          <cell r="L658" t="str">
            <v>LTC: DD Waivers</v>
          </cell>
        </row>
        <row r="659">
          <cell r="A659">
            <v>44166</v>
          </cell>
          <cell r="D659">
            <v>1459</v>
          </cell>
          <cell r="H659">
            <v>0</v>
          </cell>
          <cell r="L659" t="str">
            <v>LTC: PACE</v>
          </cell>
        </row>
        <row r="660">
          <cell r="A660">
            <v>44166</v>
          </cell>
          <cell r="D660">
            <v>67080</v>
          </cell>
          <cell r="H660">
            <v>0</v>
          </cell>
          <cell r="L660" t="str">
            <v xml:space="preserve">QMBs and QIs Limited Benefit </v>
          </cell>
        </row>
        <row r="661">
          <cell r="A661">
            <v>44166</v>
          </cell>
          <cell r="D661">
            <v>130387</v>
          </cell>
          <cell r="H661">
            <v>129593</v>
          </cell>
          <cell r="L661" t="str">
            <v>Caretaker Adults</v>
          </cell>
        </row>
        <row r="662">
          <cell r="A662">
            <v>44166</v>
          </cell>
          <cell r="D662">
            <v>20563</v>
          </cell>
          <cell r="H662">
            <v>18552</v>
          </cell>
          <cell r="L662" t="str">
            <v>Pregnant Women</v>
          </cell>
        </row>
        <row r="663">
          <cell r="A663">
            <v>44166</v>
          </cell>
          <cell r="D663">
            <v>568955</v>
          </cell>
          <cell r="H663">
            <v>566281</v>
          </cell>
          <cell r="L663" t="str">
            <v>Children</v>
          </cell>
        </row>
        <row r="664">
          <cell r="A664">
            <v>44166</v>
          </cell>
          <cell r="D664">
            <v>14405</v>
          </cell>
          <cell r="H664">
            <v>13963</v>
          </cell>
          <cell r="L664" t="str">
            <v>Children</v>
          </cell>
        </row>
        <row r="665">
          <cell r="A665">
            <v>44166</v>
          </cell>
          <cell r="D665">
            <v>45421</v>
          </cell>
          <cell r="H665">
            <v>0</v>
          </cell>
          <cell r="L665" t="str">
            <v>Family Planning (Limited Benefit)</v>
          </cell>
        </row>
        <row r="666">
          <cell r="A666">
            <v>44166</v>
          </cell>
          <cell r="D666">
            <v>1652</v>
          </cell>
          <cell r="H666">
            <v>0</v>
          </cell>
          <cell r="L666" t="str">
            <v>DOC/ Emer Svcs (Limited Benefit)</v>
          </cell>
        </row>
        <row r="667">
          <cell r="A667">
            <v>44166</v>
          </cell>
          <cell r="D667">
            <v>130431</v>
          </cell>
          <cell r="H667">
            <v>129282</v>
          </cell>
          <cell r="L667" t="str">
            <v>Caretaker Adults Acute Eligible</v>
          </cell>
        </row>
        <row r="668">
          <cell r="A668">
            <v>44166</v>
          </cell>
          <cell r="D668">
            <v>305378</v>
          </cell>
          <cell r="H668">
            <v>296044</v>
          </cell>
          <cell r="L668" t="str">
            <v>Childless Adults Acute Eligible</v>
          </cell>
        </row>
        <row r="669">
          <cell r="A669">
            <v>44166</v>
          </cell>
          <cell r="D669">
            <v>40038</v>
          </cell>
          <cell r="H669">
            <v>39468</v>
          </cell>
          <cell r="L669" t="str">
            <v>MLTSS Managed Care</v>
          </cell>
        </row>
        <row r="670">
          <cell r="A670">
            <v>44166</v>
          </cell>
          <cell r="D670">
            <v>18393</v>
          </cell>
          <cell r="H670">
            <v>0</v>
          </cell>
          <cell r="L670" t="str">
            <v>ACA DOC/ Emer Svcs (Limited Benefit)</v>
          </cell>
        </row>
        <row r="671">
          <cell r="A671">
            <v>44166</v>
          </cell>
          <cell r="D671">
            <v>78999</v>
          </cell>
          <cell r="H671">
            <v>78537</v>
          </cell>
          <cell r="L671" t="str">
            <v>Medicaid Crossover</v>
          </cell>
        </row>
        <row r="672">
          <cell r="A672">
            <v>44166</v>
          </cell>
          <cell r="D672">
            <v>78769</v>
          </cell>
          <cell r="H672">
            <v>78407</v>
          </cell>
          <cell r="L672" t="str">
            <v>FAMIS Children</v>
          </cell>
        </row>
        <row r="673">
          <cell r="A673">
            <v>44166</v>
          </cell>
          <cell r="D673">
            <v>1529</v>
          </cell>
          <cell r="H673">
            <v>1459</v>
          </cell>
          <cell r="L673" t="str">
            <v>FAMIS MOMS</v>
          </cell>
        </row>
        <row r="674">
          <cell r="A674">
            <v>44197</v>
          </cell>
          <cell r="D674">
            <v>84125</v>
          </cell>
          <cell r="H674">
            <v>83267</v>
          </cell>
          <cell r="L674" t="str">
            <v>Non-LTC</v>
          </cell>
        </row>
        <row r="675">
          <cell r="A675">
            <v>44197</v>
          </cell>
          <cell r="D675">
            <v>76311</v>
          </cell>
          <cell r="H675">
            <v>74579</v>
          </cell>
          <cell r="L675" t="str">
            <v>Non-LTC</v>
          </cell>
        </row>
        <row r="676">
          <cell r="A676">
            <v>44197</v>
          </cell>
          <cell r="D676">
            <v>17721</v>
          </cell>
          <cell r="H676">
            <v>16172</v>
          </cell>
          <cell r="L676" t="str">
            <v>LTC: 
NF/ICF ID</v>
          </cell>
        </row>
        <row r="677">
          <cell r="A677">
            <v>44197</v>
          </cell>
          <cell r="D677">
            <v>37621</v>
          </cell>
          <cell r="H677">
            <v>36225</v>
          </cell>
          <cell r="L677" t="str">
            <v>LTC: HCBS Waiver</v>
          </cell>
        </row>
        <row r="678">
          <cell r="A678">
            <v>44197</v>
          </cell>
          <cell r="D678">
            <v>11209</v>
          </cell>
          <cell r="H678">
            <v>11087</v>
          </cell>
          <cell r="L678" t="str">
            <v>LTC: DD Waivers</v>
          </cell>
        </row>
        <row r="679">
          <cell r="A679">
            <v>44197</v>
          </cell>
          <cell r="D679">
            <v>2828</v>
          </cell>
          <cell r="H679">
            <v>2709</v>
          </cell>
          <cell r="L679" t="str">
            <v>LTC: DD Waivers</v>
          </cell>
        </row>
        <row r="680">
          <cell r="A680">
            <v>44197</v>
          </cell>
          <cell r="D680">
            <v>309</v>
          </cell>
          <cell r="H680">
            <v>308</v>
          </cell>
          <cell r="L680" t="str">
            <v>LTC: DD Waivers</v>
          </cell>
        </row>
        <row r="681">
          <cell r="A681">
            <v>44197</v>
          </cell>
          <cell r="D681">
            <v>1460</v>
          </cell>
          <cell r="H681">
            <v>0</v>
          </cell>
          <cell r="L681" t="str">
            <v>LTC: PACE</v>
          </cell>
        </row>
        <row r="682">
          <cell r="A682">
            <v>44197</v>
          </cell>
          <cell r="D682">
            <v>66964</v>
          </cell>
          <cell r="H682">
            <v>0</v>
          </cell>
          <cell r="L682" t="str">
            <v xml:space="preserve">QMBs and QIs Limited Benefit </v>
          </cell>
        </row>
        <row r="683">
          <cell r="A683">
            <v>44197</v>
          </cell>
          <cell r="D683">
            <v>132413</v>
          </cell>
          <cell r="H683">
            <v>131654</v>
          </cell>
          <cell r="L683" t="str">
            <v>Caretaker Adults</v>
          </cell>
        </row>
        <row r="684">
          <cell r="A684">
            <v>44197</v>
          </cell>
          <cell r="D684">
            <v>20961</v>
          </cell>
          <cell r="H684">
            <v>18738</v>
          </cell>
          <cell r="L684" t="str">
            <v>Pregnant Women</v>
          </cell>
        </row>
        <row r="685">
          <cell r="A685">
            <v>44197</v>
          </cell>
          <cell r="D685">
            <v>574447</v>
          </cell>
          <cell r="H685">
            <v>571922</v>
          </cell>
          <cell r="L685" t="str">
            <v>Children</v>
          </cell>
        </row>
        <row r="686">
          <cell r="A686">
            <v>44197</v>
          </cell>
          <cell r="D686">
            <v>14438</v>
          </cell>
          <cell r="H686">
            <v>13970</v>
          </cell>
          <cell r="L686" t="str">
            <v>Children</v>
          </cell>
        </row>
        <row r="687">
          <cell r="A687">
            <v>44197</v>
          </cell>
          <cell r="D687">
            <v>45743</v>
          </cell>
          <cell r="H687">
            <v>0</v>
          </cell>
          <cell r="L687" t="str">
            <v>Family Planning (Limited Benefit)</v>
          </cell>
        </row>
        <row r="688">
          <cell r="A688">
            <v>44197</v>
          </cell>
          <cell r="D688">
            <v>1621</v>
          </cell>
          <cell r="H688">
            <v>0</v>
          </cell>
          <cell r="L688" t="str">
            <v>DOC/ Emer Svcs (Limited Benefit)</v>
          </cell>
        </row>
        <row r="689">
          <cell r="A689">
            <v>44197</v>
          </cell>
          <cell r="D689">
            <v>132410</v>
          </cell>
          <cell r="H689">
            <v>131391</v>
          </cell>
          <cell r="L689" t="str">
            <v>Caretaker Adults Acute Eligible</v>
          </cell>
        </row>
        <row r="690">
          <cell r="A690">
            <v>44197</v>
          </cell>
          <cell r="D690">
            <v>319010</v>
          </cell>
          <cell r="H690">
            <v>310410</v>
          </cell>
          <cell r="L690" t="str">
            <v>Childless Adults Acute Eligible</v>
          </cell>
        </row>
        <row r="691">
          <cell r="A691">
            <v>44197</v>
          </cell>
          <cell r="D691">
            <v>41486</v>
          </cell>
          <cell r="H691">
            <v>40858</v>
          </cell>
          <cell r="L691" t="str">
            <v>MLTSS Managed Care</v>
          </cell>
        </row>
        <row r="692">
          <cell r="A692">
            <v>44197</v>
          </cell>
          <cell r="D692">
            <v>18213</v>
          </cell>
          <cell r="H692">
            <v>0</v>
          </cell>
          <cell r="L692" t="str">
            <v>ACA DOC/ Emer Svcs (Limited Benefit)</v>
          </cell>
        </row>
        <row r="693">
          <cell r="A693">
            <v>44197</v>
          </cell>
          <cell r="D693">
            <v>79937</v>
          </cell>
          <cell r="H693">
            <v>79675</v>
          </cell>
          <cell r="L693" t="str">
            <v>Medicaid Crossover</v>
          </cell>
        </row>
        <row r="694">
          <cell r="A694">
            <v>44197</v>
          </cell>
          <cell r="D694">
            <v>79598</v>
          </cell>
          <cell r="H694">
            <v>79234</v>
          </cell>
          <cell r="L694" t="str">
            <v>FAMIS Children</v>
          </cell>
        </row>
        <row r="695">
          <cell r="A695">
            <v>44197</v>
          </cell>
          <cell r="D695">
            <v>1572</v>
          </cell>
          <cell r="H695">
            <v>1498</v>
          </cell>
          <cell r="L695" t="str">
            <v>FAMIS MOMS</v>
          </cell>
        </row>
        <row r="696">
          <cell r="A696">
            <v>44228</v>
          </cell>
          <cell r="D696">
            <v>84143</v>
          </cell>
          <cell r="H696">
            <v>83268</v>
          </cell>
          <cell r="L696" t="str">
            <v>Non-LTC</v>
          </cell>
        </row>
        <row r="697">
          <cell r="A697">
            <v>44228</v>
          </cell>
          <cell r="D697">
            <v>76577</v>
          </cell>
          <cell r="H697">
            <v>74746</v>
          </cell>
          <cell r="L697" t="str">
            <v>Non-LTC</v>
          </cell>
        </row>
        <row r="698">
          <cell r="A698">
            <v>44228</v>
          </cell>
          <cell r="D698">
            <v>17384</v>
          </cell>
          <cell r="H698">
            <v>15805</v>
          </cell>
          <cell r="L698" t="str">
            <v>LTC: 
NF/ICF ID</v>
          </cell>
        </row>
        <row r="699">
          <cell r="A699">
            <v>44228</v>
          </cell>
          <cell r="D699">
            <v>37578</v>
          </cell>
          <cell r="H699">
            <v>36180</v>
          </cell>
          <cell r="L699" t="str">
            <v>LTC: HCBS Waiver</v>
          </cell>
        </row>
        <row r="700">
          <cell r="A700">
            <v>44228</v>
          </cell>
          <cell r="D700">
            <v>11196</v>
          </cell>
          <cell r="H700">
            <v>11076</v>
          </cell>
          <cell r="L700" t="str">
            <v>LTC: DD Waivers</v>
          </cell>
        </row>
        <row r="701">
          <cell r="A701">
            <v>44228</v>
          </cell>
          <cell r="D701">
            <v>2907</v>
          </cell>
          <cell r="H701">
            <v>2787</v>
          </cell>
          <cell r="L701" t="str">
            <v>LTC: DD Waivers</v>
          </cell>
        </row>
        <row r="702">
          <cell r="A702">
            <v>44228</v>
          </cell>
          <cell r="D702">
            <v>308</v>
          </cell>
          <cell r="H702">
            <v>307</v>
          </cell>
          <cell r="L702" t="str">
            <v>LTC: DD Waivers</v>
          </cell>
        </row>
        <row r="703">
          <cell r="A703">
            <v>44228</v>
          </cell>
          <cell r="D703">
            <v>1460</v>
          </cell>
          <cell r="H703">
            <v>0</v>
          </cell>
          <cell r="L703" t="str">
            <v>LTC: PACE</v>
          </cell>
        </row>
        <row r="704">
          <cell r="A704">
            <v>44228</v>
          </cell>
          <cell r="D704">
            <v>66934</v>
          </cell>
          <cell r="H704">
            <v>0</v>
          </cell>
          <cell r="L704" t="str">
            <v xml:space="preserve">QMBs and QIs Limited Benefit </v>
          </cell>
        </row>
        <row r="705">
          <cell r="A705">
            <v>44228</v>
          </cell>
          <cell r="D705">
            <v>133945</v>
          </cell>
          <cell r="H705">
            <v>133099</v>
          </cell>
          <cell r="L705" t="str">
            <v>Caretaker Adults</v>
          </cell>
        </row>
        <row r="706">
          <cell r="A706">
            <v>44228</v>
          </cell>
          <cell r="D706">
            <v>21344</v>
          </cell>
          <cell r="H706">
            <v>18933</v>
          </cell>
          <cell r="L706" t="str">
            <v>Pregnant Women</v>
          </cell>
        </row>
        <row r="707">
          <cell r="A707">
            <v>44228</v>
          </cell>
          <cell r="D707">
            <v>578357</v>
          </cell>
          <cell r="H707">
            <v>575400</v>
          </cell>
          <cell r="L707" t="str">
            <v>Children</v>
          </cell>
        </row>
        <row r="708">
          <cell r="A708">
            <v>44228</v>
          </cell>
          <cell r="D708">
            <v>14482</v>
          </cell>
          <cell r="H708">
            <v>14020</v>
          </cell>
          <cell r="L708" t="str">
            <v>Children</v>
          </cell>
        </row>
        <row r="709">
          <cell r="A709">
            <v>44228</v>
          </cell>
          <cell r="D709">
            <v>45853</v>
          </cell>
          <cell r="H709">
            <v>0</v>
          </cell>
          <cell r="L709" t="str">
            <v>Family Planning (Limited Benefit)</v>
          </cell>
        </row>
        <row r="710">
          <cell r="A710">
            <v>44228</v>
          </cell>
          <cell r="D710">
            <v>1612</v>
          </cell>
          <cell r="H710">
            <v>0</v>
          </cell>
          <cell r="L710" t="str">
            <v>DOC/ Emer Svcs (Limited Benefit)</v>
          </cell>
        </row>
        <row r="711">
          <cell r="A711">
            <v>44228</v>
          </cell>
          <cell r="D711">
            <v>133822</v>
          </cell>
          <cell r="H711">
            <v>132533</v>
          </cell>
          <cell r="L711" t="str">
            <v>Caretaker Adults Acute Eligible</v>
          </cell>
        </row>
        <row r="712">
          <cell r="A712">
            <v>44228</v>
          </cell>
          <cell r="D712">
            <v>326497</v>
          </cell>
          <cell r="H712">
            <v>317078</v>
          </cell>
          <cell r="L712" t="str">
            <v>Childless Adults Acute Eligible</v>
          </cell>
        </row>
        <row r="713">
          <cell r="A713">
            <v>44228</v>
          </cell>
          <cell r="D713">
            <v>42365</v>
          </cell>
          <cell r="H713">
            <v>41709</v>
          </cell>
          <cell r="L713" t="str">
            <v>MLTSS Managed Care</v>
          </cell>
        </row>
        <row r="714">
          <cell r="A714">
            <v>44228</v>
          </cell>
          <cell r="D714">
            <v>18027</v>
          </cell>
          <cell r="H714">
            <v>0</v>
          </cell>
          <cell r="L714" t="str">
            <v>ACA DOC/ Emer Svcs (Limited Benefit)</v>
          </cell>
        </row>
        <row r="715">
          <cell r="A715">
            <v>44228</v>
          </cell>
          <cell r="D715">
            <v>80362</v>
          </cell>
          <cell r="H715">
            <v>80084</v>
          </cell>
          <cell r="L715" t="str">
            <v>Medicaid Crossover</v>
          </cell>
        </row>
        <row r="716">
          <cell r="A716">
            <v>44228</v>
          </cell>
          <cell r="D716">
            <v>80087</v>
          </cell>
          <cell r="H716">
            <v>79704</v>
          </cell>
          <cell r="L716" t="str">
            <v>FAMIS Children</v>
          </cell>
        </row>
        <row r="717">
          <cell r="A717">
            <v>44228</v>
          </cell>
          <cell r="D717">
            <v>1629</v>
          </cell>
          <cell r="H717">
            <v>1537</v>
          </cell>
          <cell r="L717" t="str">
            <v>FAMIS MOMS</v>
          </cell>
        </row>
        <row r="718">
          <cell r="A718">
            <v>44256</v>
          </cell>
          <cell r="D718">
            <v>84175</v>
          </cell>
          <cell r="H718">
            <v>83377</v>
          </cell>
          <cell r="L718" t="str">
            <v>Non-LTC</v>
          </cell>
        </row>
        <row r="719">
          <cell r="A719">
            <v>44256</v>
          </cell>
          <cell r="D719">
            <v>76992</v>
          </cell>
          <cell r="H719">
            <v>75256</v>
          </cell>
          <cell r="L719" t="str">
            <v>Non-LTC</v>
          </cell>
        </row>
        <row r="720">
          <cell r="A720">
            <v>44256</v>
          </cell>
          <cell r="D720">
            <v>17228</v>
          </cell>
          <cell r="H720">
            <v>15696</v>
          </cell>
          <cell r="L720" t="str">
            <v>LTC: 
NF/ICF ID</v>
          </cell>
        </row>
        <row r="721">
          <cell r="A721">
            <v>44256</v>
          </cell>
          <cell r="D721">
            <v>37513</v>
          </cell>
          <cell r="H721">
            <v>36154</v>
          </cell>
          <cell r="L721" t="str">
            <v>LTC: HCBS Waiver</v>
          </cell>
        </row>
        <row r="722">
          <cell r="A722">
            <v>44256</v>
          </cell>
          <cell r="D722">
            <v>11191</v>
          </cell>
          <cell r="H722">
            <v>11072</v>
          </cell>
          <cell r="L722" t="str">
            <v>LTC: DD Waivers</v>
          </cell>
        </row>
        <row r="723">
          <cell r="A723">
            <v>44256</v>
          </cell>
          <cell r="D723">
            <v>2988</v>
          </cell>
          <cell r="H723">
            <v>2865</v>
          </cell>
          <cell r="L723" t="str">
            <v>LTC: DD Waivers</v>
          </cell>
        </row>
        <row r="724">
          <cell r="A724">
            <v>44256</v>
          </cell>
          <cell r="D724">
            <v>313</v>
          </cell>
          <cell r="H724">
            <v>312</v>
          </cell>
          <cell r="L724" t="str">
            <v>LTC: DD Waivers</v>
          </cell>
        </row>
        <row r="725">
          <cell r="A725">
            <v>44256</v>
          </cell>
          <cell r="D725">
            <v>1459</v>
          </cell>
          <cell r="H725">
            <v>0</v>
          </cell>
          <cell r="L725" t="str">
            <v>LTC: PACE</v>
          </cell>
        </row>
        <row r="726">
          <cell r="A726">
            <v>44256</v>
          </cell>
          <cell r="D726">
            <v>66874</v>
          </cell>
          <cell r="H726">
            <v>0</v>
          </cell>
          <cell r="L726" t="str">
            <v xml:space="preserve">QMBs and QIs Limited Benefit </v>
          </cell>
        </row>
        <row r="727">
          <cell r="A727">
            <v>44256</v>
          </cell>
          <cell r="D727">
            <v>135657</v>
          </cell>
          <cell r="H727">
            <v>135016</v>
          </cell>
          <cell r="L727" t="str">
            <v>Caretaker Adults</v>
          </cell>
        </row>
        <row r="728">
          <cell r="A728">
            <v>44256</v>
          </cell>
          <cell r="D728">
            <v>21493</v>
          </cell>
          <cell r="H728">
            <v>19128</v>
          </cell>
          <cell r="L728" t="str">
            <v>Pregnant Women</v>
          </cell>
        </row>
        <row r="729">
          <cell r="A729">
            <v>44256</v>
          </cell>
          <cell r="D729">
            <v>581656</v>
          </cell>
          <cell r="H729">
            <v>579397</v>
          </cell>
          <cell r="L729" t="str">
            <v>Children</v>
          </cell>
        </row>
        <row r="730">
          <cell r="A730">
            <v>44256</v>
          </cell>
          <cell r="D730">
            <v>14496</v>
          </cell>
          <cell r="H730">
            <v>14053</v>
          </cell>
          <cell r="L730" t="str">
            <v>Children</v>
          </cell>
        </row>
        <row r="731">
          <cell r="A731">
            <v>44256</v>
          </cell>
          <cell r="D731">
            <v>45928</v>
          </cell>
          <cell r="H731">
            <v>0</v>
          </cell>
          <cell r="L731" t="str">
            <v>Family Planning (Limited Benefit)</v>
          </cell>
        </row>
        <row r="732">
          <cell r="A732">
            <v>44256</v>
          </cell>
          <cell r="D732">
            <v>1606</v>
          </cell>
          <cell r="H732">
            <v>0</v>
          </cell>
          <cell r="L732" t="str">
            <v>DOC/ Emer Svcs (Limited Benefit)</v>
          </cell>
        </row>
        <row r="733">
          <cell r="A733">
            <v>44256</v>
          </cell>
          <cell r="D733">
            <v>134868</v>
          </cell>
          <cell r="H733">
            <v>133767</v>
          </cell>
          <cell r="L733" t="str">
            <v>Caretaker Adults Acute Eligible</v>
          </cell>
        </row>
        <row r="734">
          <cell r="A734">
            <v>44256</v>
          </cell>
          <cell r="D734">
            <v>332157</v>
          </cell>
          <cell r="H734">
            <v>323428</v>
          </cell>
          <cell r="L734" t="str">
            <v>Childless Adults Acute Eligible</v>
          </cell>
        </row>
        <row r="735">
          <cell r="A735">
            <v>44256</v>
          </cell>
          <cell r="D735">
            <v>44048</v>
          </cell>
          <cell r="H735">
            <v>43426</v>
          </cell>
          <cell r="L735" t="str">
            <v>MLTSS Managed Care</v>
          </cell>
        </row>
        <row r="736">
          <cell r="A736">
            <v>44256</v>
          </cell>
          <cell r="D736">
            <v>17928</v>
          </cell>
          <cell r="H736">
            <v>0</v>
          </cell>
          <cell r="L736" t="str">
            <v>ACA DOC/ Emer Svcs (Limited Benefit)</v>
          </cell>
        </row>
        <row r="737">
          <cell r="A737">
            <v>44256</v>
          </cell>
          <cell r="D737">
            <v>80762</v>
          </cell>
          <cell r="H737">
            <v>80526</v>
          </cell>
          <cell r="L737" t="str">
            <v>Medicaid Crossover</v>
          </cell>
        </row>
        <row r="738">
          <cell r="A738">
            <v>44256</v>
          </cell>
          <cell r="D738">
            <v>80505</v>
          </cell>
          <cell r="H738">
            <v>80194</v>
          </cell>
          <cell r="L738" t="str">
            <v>FAMIS Children</v>
          </cell>
        </row>
        <row r="739">
          <cell r="A739">
            <v>44256</v>
          </cell>
          <cell r="D739">
            <v>1624</v>
          </cell>
          <cell r="H739">
            <v>1568</v>
          </cell>
          <cell r="L739" t="str">
            <v>FAMIS MOMS</v>
          </cell>
        </row>
        <row r="740">
          <cell r="A740">
            <v>44287</v>
          </cell>
          <cell r="D740">
            <v>84345</v>
          </cell>
          <cell r="H740">
            <v>83428</v>
          </cell>
          <cell r="L740" t="str">
            <v>Non-LTC</v>
          </cell>
        </row>
        <row r="741">
          <cell r="A741">
            <v>44287</v>
          </cell>
          <cell r="D741">
            <v>77520</v>
          </cell>
          <cell r="H741">
            <v>75688</v>
          </cell>
          <cell r="L741" t="str">
            <v>Non-LTC</v>
          </cell>
        </row>
        <row r="742">
          <cell r="A742">
            <v>44287</v>
          </cell>
          <cell r="D742">
            <v>17357</v>
          </cell>
          <cell r="H742">
            <v>15803</v>
          </cell>
          <cell r="L742" t="str">
            <v>LTC: 
NF/ICF ID</v>
          </cell>
        </row>
        <row r="743">
          <cell r="A743">
            <v>44287</v>
          </cell>
          <cell r="D743">
            <v>37442</v>
          </cell>
          <cell r="H743">
            <v>36073</v>
          </cell>
          <cell r="L743" t="str">
            <v>LTC: HCBS Waiver</v>
          </cell>
        </row>
        <row r="744">
          <cell r="A744">
            <v>44287</v>
          </cell>
          <cell r="D744">
            <v>11211</v>
          </cell>
          <cell r="H744">
            <v>11096</v>
          </cell>
          <cell r="L744" t="str">
            <v>LTC: DD Waivers</v>
          </cell>
        </row>
        <row r="745">
          <cell r="A745">
            <v>44287</v>
          </cell>
          <cell r="D745">
            <v>3047</v>
          </cell>
          <cell r="H745">
            <v>2925</v>
          </cell>
          <cell r="L745" t="str">
            <v>LTC: DD Waivers</v>
          </cell>
        </row>
        <row r="746">
          <cell r="A746">
            <v>44287</v>
          </cell>
          <cell r="D746">
            <v>313</v>
          </cell>
          <cell r="H746">
            <v>312</v>
          </cell>
          <cell r="L746" t="str">
            <v>LTC: DD Waivers</v>
          </cell>
        </row>
        <row r="747">
          <cell r="A747">
            <v>44287</v>
          </cell>
          <cell r="D747">
            <v>1472</v>
          </cell>
          <cell r="H747">
            <v>0</v>
          </cell>
          <cell r="L747" t="str">
            <v>LTC: PACE</v>
          </cell>
        </row>
        <row r="748">
          <cell r="A748">
            <v>44287</v>
          </cell>
          <cell r="D748">
            <v>66925</v>
          </cell>
          <cell r="H748">
            <v>0</v>
          </cell>
          <cell r="L748" t="str">
            <v xml:space="preserve">QMBs and QIs Limited Benefit </v>
          </cell>
        </row>
        <row r="749">
          <cell r="A749">
            <v>44287</v>
          </cell>
          <cell r="D749">
            <v>136984</v>
          </cell>
          <cell r="H749">
            <v>136178</v>
          </cell>
          <cell r="L749" t="str">
            <v>Caretaker Adults</v>
          </cell>
        </row>
        <row r="750">
          <cell r="A750">
            <v>44287</v>
          </cell>
          <cell r="D750">
            <v>21895</v>
          </cell>
          <cell r="H750">
            <v>19347</v>
          </cell>
          <cell r="L750" t="str">
            <v>Pregnant Women</v>
          </cell>
        </row>
        <row r="751">
          <cell r="A751">
            <v>44287</v>
          </cell>
          <cell r="D751">
            <v>585694</v>
          </cell>
          <cell r="H751">
            <v>582964</v>
          </cell>
          <cell r="L751" t="str">
            <v>Children</v>
          </cell>
        </row>
        <row r="752">
          <cell r="A752">
            <v>44287</v>
          </cell>
          <cell r="D752">
            <v>14582</v>
          </cell>
          <cell r="H752">
            <v>14130</v>
          </cell>
          <cell r="L752" t="str">
            <v>Children</v>
          </cell>
        </row>
        <row r="753">
          <cell r="A753">
            <v>44287</v>
          </cell>
          <cell r="D753">
            <v>46178</v>
          </cell>
          <cell r="H753">
            <v>0</v>
          </cell>
          <cell r="L753" t="str">
            <v>Family Planning (Limited Benefit)</v>
          </cell>
        </row>
        <row r="754">
          <cell r="A754">
            <v>44287</v>
          </cell>
          <cell r="D754">
            <v>1581</v>
          </cell>
          <cell r="H754">
            <v>0</v>
          </cell>
          <cell r="L754" t="str">
            <v>DOC/ Emer Svcs (Limited Benefit)</v>
          </cell>
        </row>
        <row r="755">
          <cell r="A755">
            <v>44287</v>
          </cell>
          <cell r="D755">
            <v>136301</v>
          </cell>
          <cell r="H755">
            <v>135094</v>
          </cell>
          <cell r="L755" t="str">
            <v>Caretaker Adults Acute Eligible</v>
          </cell>
        </row>
        <row r="756">
          <cell r="A756">
            <v>44287</v>
          </cell>
          <cell r="D756">
            <v>339090</v>
          </cell>
          <cell r="H756">
            <v>329204</v>
          </cell>
          <cell r="L756" t="str">
            <v>Childless Adults Acute Eligible</v>
          </cell>
        </row>
        <row r="757">
          <cell r="A757">
            <v>44287</v>
          </cell>
          <cell r="D757">
            <v>45526</v>
          </cell>
          <cell r="H757">
            <v>44829</v>
          </cell>
          <cell r="L757" t="str">
            <v>MLTSS Managed Care</v>
          </cell>
        </row>
        <row r="758">
          <cell r="A758">
            <v>44287</v>
          </cell>
          <cell r="D758">
            <v>17742</v>
          </cell>
          <cell r="H758">
            <v>0</v>
          </cell>
          <cell r="L758" t="str">
            <v>ACA DOC/ Emer Svcs (Limited Benefit)</v>
          </cell>
        </row>
        <row r="759">
          <cell r="A759">
            <v>44287</v>
          </cell>
          <cell r="D759">
            <v>81284</v>
          </cell>
          <cell r="H759">
            <v>81016</v>
          </cell>
          <cell r="L759" t="str">
            <v>Medicaid Crossover</v>
          </cell>
        </row>
        <row r="760">
          <cell r="A760">
            <v>44287</v>
          </cell>
          <cell r="D760">
            <v>80811</v>
          </cell>
          <cell r="H760">
            <v>80520</v>
          </cell>
          <cell r="L760" t="str">
            <v>FAMIS Children</v>
          </cell>
        </row>
        <row r="761">
          <cell r="A761">
            <v>44287</v>
          </cell>
          <cell r="D761">
            <v>1636</v>
          </cell>
          <cell r="H761">
            <v>1565</v>
          </cell>
          <cell r="L761" t="str">
            <v>FAMIS MOMS</v>
          </cell>
        </row>
        <row r="762">
          <cell r="A762">
            <v>44317</v>
          </cell>
          <cell r="D762">
            <v>84556</v>
          </cell>
          <cell r="H762">
            <v>83537</v>
          </cell>
          <cell r="L762" t="str">
            <v>Non-LTC</v>
          </cell>
        </row>
        <row r="763">
          <cell r="A763">
            <v>44317</v>
          </cell>
          <cell r="D763">
            <v>77775</v>
          </cell>
          <cell r="H763">
            <v>75927</v>
          </cell>
          <cell r="L763" t="str">
            <v>Non-LTC</v>
          </cell>
        </row>
        <row r="764">
          <cell r="A764">
            <v>44317</v>
          </cell>
          <cell r="D764">
            <v>17473</v>
          </cell>
          <cell r="H764">
            <v>15915</v>
          </cell>
          <cell r="L764" t="str">
            <v>LTC: 
NF/ICF ID</v>
          </cell>
        </row>
        <row r="765">
          <cell r="A765">
            <v>44317</v>
          </cell>
          <cell r="D765">
            <v>37460</v>
          </cell>
          <cell r="H765">
            <v>36106</v>
          </cell>
          <cell r="L765" t="str">
            <v>LTC: HCBS Waiver</v>
          </cell>
        </row>
        <row r="766">
          <cell r="A766">
            <v>44317</v>
          </cell>
          <cell r="D766">
            <v>11223</v>
          </cell>
          <cell r="H766">
            <v>11108</v>
          </cell>
          <cell r="L766" t="str">
            <v>LTC: DD Waivers</v>
          </cell>
        </row>
        <row r="767">
          <cell r="A767">
            <v>44317</v>
          </cell>
          <cell r="D767">
            <v>3085</v>
          </cell>
          <cell r="H767">
            <v>2961</v>
          </cell>
          <cell r="L767" t="str">
            <v>LTC: DD Waivers</v>
          </cell>
        </row>
        <row r="768">
          <cell r="A768">
            <v>44317</v>
          </cell>
          <cell r="D768">
            <v>313</v>
          </cell>
          <cell r="H768">
            <v>312</v>
          </cell>
          <cell r="L768" t="str">
            <v>LTC: DD Waivers</v>
          </cell>
        </row>
        <row r="769">
          <cell r="A769">
            <v>44317</v>
          </cell>
          <cell r="D769">
            <v>1478</v>
          </cell>
          <cell r="H769">
            <v>0</v>
          </cell>
          <cell r="L769" t="str">
            <v>LTC: PACE</v>
          </cell>
        </row>
        <row r="770">
          <cell r="A770">
            <v>44317</v>
          </cell>
          <cell r="D770">
            <v>66842</v>
          </cell>
          <cell r="H770">
            <v>0</v>
          </cell>
          <cell r="L770" t="str">
            <v xml:space="preserve">QMBs and QIs Limited Benefit </v>
          </cell>
        </row>
        <row r="771">
          <cell r="A771">
            <v>44317</v>
          </cell>
          <cell r="D771">
            <v>138173</v>
          </cell>
          <cell r="H771">
            <v>137263</v>
          </cell>
          <cell r="L771" t="str">
            <v>Caretaker Adults</v>
          </cell>
        </row>
        <row r="772">
          <cell r="A772">
            <v>44317</v>
          </cell>
          <cell r="D772">
            <v>22308</v>
          </cell>
          <cell r="H772">
            <v>19573</v>
          </cell>
          <cell r="L772" t="str">
            <v>Pregnant Women</v>
          </cell>
        </row>
        <row r="773">
          <cell r="A773">
            <v>44317</v>
          </cell>
          <cell r="D773">
            <v>588979</v>
          </cell>
          <cell r="H773">
            <v>585919</v>
          </cell>
          <cell r="L773" t="str">
            <v>Children</v>
          </cell>
        </row>
        <row r="774">
          <cell r="A774">
            <v>44317</v>
          </cell>
          <cell r="D774">
            <v>14655</v>
          </cell>
          <cell r="H774">
            <v>14188</v>
          </cell>
          <cell r="L774" t="str">
            <v>Children</v>
          </cell>
        </row>
        <row r="775">
          <cell r="A775">
            <v>44317</v>
          </cell>
          <cell r="D775">
            <v>46349</v>
          </cell>
          <cell r="H775">
            <v>0</v>
          </cell>
          <cell r="L775" t="str">
            <v>Family Planning (Limited Benefit)</v>
          </cell>
        </row>
        <row r="776">
          <cell r="A776">
            <v>44317</v>
          </cell>
          <cell r="D776">
            <v>1570</v>
          </cell>
          <cell r="H776">
            <v>0</v>
          </cell>
          <cell r="L776" t="str">
            <v>DOC/ Emer Svcs (Limited Benefit)</v>
          </cell>
        </row>
        <row r="777">
          <cell r="A777">
            <v>44317</v>
          </cell>
          <cell r="D777">
            <v>137735</v>
          </cell>
          <cell r="H777">
            <v>136398</v>
          </cell>
          <cell r="L777" t="str">
            <v>Caretaker Adults Acute Eligible</v>
          </cell>
        </row>
        <row r="778">
          <cell r="A778">
            <v>44317</v>
          </cell>
          <cell r="D778">
            <v>345615</v>
          </cell>
          <cell r="H778">
            <v>334822</v>
          </cell>
          <cell r="L778" t="str">
            <v>Childless Adults Acute Eligible</v>
          </cell>
        </row>
        <row r="779">
          <cell r="A779">
            <v>44317</v>
          </cell>
          <cell r="D779">
            <v>46658</v>
          </cell>
          <cell r="H779">
            <v>45923</v>
          </cell>
          <cell r="L779" t="str">
            <v>MLTSS Managed Care</v>
          </cell>
        </row>
        <row r="780">
          <cell r="A780">
            <v>44317</v>
          </cell>
          <cell r="D780">
            <v>17630</v>
          </cell>
          <cell r="H780">
            <v>0</v>
          </cell>
          <cell r="L780" t="str">
            <v>ACA DOC/ Emer Svcs (Limited Benefit)</v>
          </cell>
        </row>
        <row r="781">
          <cell r="A781">
            <v>44317</v>
          </cell>
          <cell r="D781">
            <v>81897</v>
          </cell>
          <cell r="H781">
            <v>81547</v>
          </cell>
          <cell r="L781" t="str">
            <v>Medicaid Crossover</v>
          </cell>
        </row>
        <row r="782">
          <cell r="A782">
            <v>44317</v>
          </cell>
          <cell r="D782">
            <v>80826</v>
          </cell>
          <cell r="H782">
            <v>80497</v>
          </cell>
          <cell r="L782" t="str">
            <v>FAMIS Children</v>
          </cell>
        </row>
        <row r="783">
          <cell r="A783">
            <v>44317</v>
          </cell>
          <cell r="D783">
            <v>1682</v>
          </cell>
          <cell r="H783">
            <v>1600</v>
          </cell>
          <cell r="L783" t="str">
            <v>FAMIS MOMS</v>
          </cell>
        </row>
        <row r="784">
          <cell r="A784">
            <v>44348</v>
          </cell>
          <cell r="D784">
            <v>84621</v>
          </cell>
          <cell r="H784">
            <v>83618</v>
          </cell>
          <cell r="L784" t="str">
            <v>Non-LTC</v>
          </cell>
        </row>
        <row r="785">
          <cell r="A785">
            <v>44348</v>
          </cell>
          <cell r="D785">
            <v>77927</v>
          </cell>
          <cell r="H785">
            <v>76081</v>
          </cell>
          <cell r="L785" t="str">
            <v>Non-LTC</v>
          </cell>
        </row>
        <row r="786">
          <cell r="A786">
            <v>44348</v>
          </cell>
          <cell r="D786">
            <v>17596</v>
          </cell>
          <cell r="H786">
            <v>16064</v>
          </cell>
          <cell r="L786" t="str">
            <v>LTC: 
NF/ICF ID</v>
          </cell>
        </row>
        <row r="787">
          <cell r="A787">
            <v>44348</v>
          </cell>
          <cell r="D787">
            <v>37474</v>
          </cell>
          <cell r="H787">
            <v>36130</v>
          </cell>
          <cell r="L787" t="str">
            <v>LTC: HCBS Waiver</v>
          </cell>
        </row>
        <row r="788">
          <cell r="A788">
            <v>44348</v>
          </cell>
          <cell r="D788">
            <v>11223</v>
          </cell>
          <cell r="H788">
            <v>11108</v>
          </cell>
          <cell r="L788" t="str">
            <v>LTC: DD Waivers</v>
          </cell>
        </row>
        <row r="789">
          <cell r="A789">
            <v>44348</v>
          </cell>
          <cell r="D789">
            <v>3121</v>
          </cell>
          <cell r="H789">
            <v>2999</v>
          </cell>
          <cell r="L789" t="str">
            <v>LTC: DD Waivers</v>
          </cell>
        </row>
        <row r="790">
          <cell r="A790">
            <v>44348</v>
          </cell>
          <cell r="D790">
            <v>308</v>
          </cell>
          <cell r="H790">
            <v>307</v>
          </cell>
          <cell r="L790" t="str">
            <v>LTC: DD Waivers</v>
          </cell>
        </row>
        <row r="791">
          <cell r="A791">
            <v>44348</v>
          </cell>
          <cell r="D791">
            <v>1477</v>
          </cell>
          <cell r="H791">
            <v>0</v>
          </cell>
          <cell r="L791" t="str">
            <v>LTC: PACE</v>
          </cell>
        </row>
        <row r="792">
          <cell r="A792">
            <v>44348</v>
          </cell>
          <cell r="D792">
            <v>66764</v>
          </cell>
          <cell r="H792">
            <v>0</v>
          </cell>
          <cell r="L792" t="str">
            <v xml:space="preserve">QMBs and QIs Limited Benefit </v>
          </cell>
        </row>
        <row r="793">
          <cell r="A793">
            <v>44348</v>
          </cell>
          <cell r="D793">
            <v>139512</v>
          </cell>
          <cell r="H793">
            <v>138788</v>
          </cell>
          <cell r="L793" t="str">
            <v>Caretaker Adults</v>
          </cell>
        </row>
        <row r="794">
          <cell r="A794">
            <v>44348</v>
          </cell>
          <cell r="D794">
            <v>22760</v>
          </cell>
          <cell r="H794">
            <v>19943</v>
          </cell>
          <cell r="L794" t="str">
            <v>Pregnant Women</v>
          </cell>
        </row>
        <row r="795">
          <cell r="A795">
            <v>44348</v>
          </cell>
          <cell r="D795">
            <v>592668</v>
          </cell>
          <cell r="H795">
            <v>590022</v>
          </cell>
          <cell r="L795" t="str">
            <v>Children</v>
          </cell>
        </row>
        <row r="796">
          <cell r="A796">
            <v>44348</v>
          </cell>
          <cell r="D796">
            <v>14732</v>
          </cell>
          <cell r="H796">
            <v>14242</v>
          </cell>
          <cell r="L796" t="str">
            <v>Children</v>
          </cell>
        </row>
        <row r="797">
          <cell r="A797">
            <v>44348</v>
          </cell>
          <cell r="D797">
            <v>46728</v>
          </cell>
          <cell r="H797">
            <v>0</v>
          </cell>
          <cell r="L797" t="str">
            <v>Family Planning (Limited Benefit)</v>
          </cell>
        </row>
        <row r="798">
          <cell r="A798">
            <v>44348</v>
          </cell>
          <cell r="D798">
            <v>1552</v>
          </cell>
          <cell r="H798">
            <v>0</v>
          </cell>
          <cell r="L798" t="str">
            <v>DOC/ Emer Svcs (Limited Benefit)</v>
          </cell>
        </row>
        <row r="799">
          <cell r="A799">
            <v>44348</v>
          </cell>
          <cell r="D799">
            <v>138813</v>
          </cell>
          <cell r="H799">
            <v>137562</v>
          </cell>
          <cell r="L799" t="str">
            <v>Caretaker Adults Acute Eligible</v>
          </cell>
        </row>
        <row r="800">
          <cell r="A800">
            <v>44348</v>
          </cell>
          <cell r="D800">
            <v>351121</v>
          </cell>
          <cell r="H800">
            <v>340383</v>
          </cell>
          <cell r="L800" t="str">
            <v>Childless Adults Acute Eligible</v>
          </cell>
        </row>
        <row r="801">
          <cell r="A801">
            <v>44348</v>
          </cell>
          <cell r="D801">
            <v>47830</v>
          </cell>
          <cell r="H801">
            <v>47093</v>
          </cell>
          <cell r="L801" t="str">
            <v>MLTSS Managed Care</v>
          </cell>
        </row>
        <row r="802">
          <cell r="A802">
            <v>44348</v>
          </cell>
          <cell r="D802">
            <v>17458</v>
          </cell>
          <cell r="H802">
            <v>0</v>
          </cell>
          <cell r="L802" t="str">
            <v>ACA DOC/ Emer Svcs (Limited Benefit)</v>
          </cell>
        </row>
        <row r="803">
          <cell r="A803">
            <v>44348</v>
          </cell>
          <cell r="D803">
            <v>82630</v>
          </cell>
          <cell r="H803">
            <v>82360</v>
          </cell>
          <cell r="L803" t="str">
            <v>Medicaid Crossover</v>
          </cell>
        </row>
        <row r="804">
          <cell r="A804">
            <v>44348</v>
          </cell>
          <cell r="D804">
            <v>80759</v>
          </cell>
          <cell r="H804">
            <v>80461</v>
          </cell>
          <cell r="L804" t="str">
            <v>FAMIS Children</v>
          </cell>
        </row>
        <row r="805">
          <cell r="A805">
            <v>44348</v>
          </cell>
          <cell r="D805">
            <v>1701</v>
          </cell>
          <cell r="H805">
            <v>1632</v>
          </cell>
          <cell r="L805" t="str">
            <v>FAMIS MOMS</v>
          </cell>
        </row>
        <row r="806">
          <cell r="A806">
            <v>44378</v>
          </cell>
          <cell r="D806">
            <v>84539</v>
          </cell>
          <cell r="H806">
            <v>83544</v>
          </cell>
          <cell r="L806" t="str">
            <v>Non-LTC</v>
          </cell>
        </row>
        <row r="807">
          <cell r="A807">
            <v>44378</v>
          </cell>
          <cell r="D807">
            <v>77700</v>
          </cell>
          <cell r="H807">
            <v>75891</v>
          </cell>
          <cell r="L807" t="str">
            <v>Non-LTC</v>
          </cell>
        </row>
        <row r="808">
          <cell r="A808">
            <v>44378</v>
          </cell>
          <cell r="D808">
            <v>17635</v>
          </cell>
          <cell r="H808">
            <v>16067</v>
          </cell>
          <cell r="L808" t="str">
            <v>LTC: 
NF/ICF ID</v>
          </cell>
        </row>
        <row r="809">
          <cell r="A809">
            <v>44378</v>
          </cell>
          <cell r="D809">
            <v>37449</v>
          </cell>
          <cell r="H809">
            <v>36134</v>
          </cell>
          <cell r="L809" t="str">
            <v>LTC: HCBS Waiver</v>
          </cell>
        </row>
        <row r="810">
          <cell r="A810">
            <v>44378</v>
          </cell>
          <cell r="D810">
            <v>11197</v>
          </cell>
          <cell r="H810">
            <v>11079</v>
          </cell>
          <cell r="L810" t="str">
            <v>LTC: DD Waivers</v>
          </cell>
        </row>
        <row r="811">
          <cell r="A811">
            <v>44378</v>
          </cell>
          <cell r="D811">
            <v>3141</v>
          </cell>
          <cell r="H811">
            <v>3021</v>
          </cell>
          <cell r="L811" t="str">
            <v>LTC: DD Waivers</v>
          </cell>
        </row>
        <row r="812">
          <cell r="A812">
            <v>44378</v>
          </cell>
          <cell r="D812">
            <v>309</v>
          </cell>
          <cell r="H812">
            <v>308</v>
          </cell>
          <cell r="L812" t="str">
            <v>LTC: DD Waivers</v>
          </cell>
        </row>
        <row r="813">
          <cell r="A813">
            <v>44378</v>
          </cell>
          <cell r="D813">
            <v>1490</v>
          </cell>
          <cell r="H813">
            <v>0</v>
          </cell>
          <cell r="L813" t="str">
            <v>LTC: PACE</v>
          </cell>
        </row>
        <row r="814">
          <cell r="A814">
            <v>44378</v>
          </cell>
          <cell r="D814">
            <v>66405</v>
          </cell>
          <cell r="H814">
            <v>0</v>
          </cell>
          <cell r="L814" t="str">
            <v xml:space="preserve">QMBs and QIs Limited Benefit </v>
          </cell>
        </row>
        <row r="815">
          <cell r="A815">
            <v>44378</v>
          </cell>
          <cell r="D815">
            <v>140888</v>
          </cell>
          <cell r="H815">
            <v>140074</v>
          </cell>
          <cell r="L815" t="str">
            <v>Caretaker Adults</v>
          </cell>
        </row>
        <row r="816">
          <cell r="A816">
            <v>44378</v>
          </cell>
          <cell r="D816">
            <v>23298</v>
          </cell>
          <cell r="H816">
            <v>20342</v>
          </cell>
          <cell r="L816" t="str">
            <v>Pregnant Women</v>
          </cell>
        </row>
        <row r="817">
          <cell r="A817">
            <v>44378</v>
          </cell>
          <cell r="D817">
            <v>596963</v>
          </cell>
          <cell r="H817">
            <v>594369</v>
          </cell>
          <cell r="L817" t="str">
            <v>Children</v>
          </cell>
        </row>
        <row r="818">
          <cell r="A818">
            <v>44378</v>
          </cell>
          <cell r="D818">
            <v>14786</v>
          </cell>
          <cell r="H818">
            <v>14288</v>
          </cell>
          <cell r="L818" t="str">
            <v>Children</v>
          </cell>
        </row>
        <row r="819">
          <cell r="A819">
            <v>44378</v>
          </cell>
          <cell r="D819">
            <v>47101</v>
          </cell>
          <cell r="H819">
            <v>0</v>
          </cell>
          <cell r="L819" t="str">
            <v>Family Planning (Limited Benefit)</v>
          </cell>
        </row>
        <row r="820">
          <cell r="A820">
            <v>44378</v>
          </cell>
          <cell r="D820">
            <v>1550</v>
          </cell>
          <cell r="H820">
            <v>0</v>
          </cell>
          <cell r="L820" t="str">
            <v>DOC/ Emer Svcs (Limited Benefit)</v>
          </cell>
        </row>
        <row r="821">
          <cell r="A821">
            <v>44378</v>
          </cell>
          <cell r="D821">
            <v>139785</v>
          </cell>
          <cell r="H821">
            <v>138500</v>
          </cell>
          <cell r="L821" t="str">
            <v>Caretaker Adults Acute Eligible</v>
          </cell>
        </row>
        <row r="822">
          <cell r="A822">
            <v>44378</v>
          </cell>
          <cell r="D822">
            <v>356543</v>
          </cell>
          <cell r="H822">
            <v>345072</v>
          </cell>
          <cell r="L822" t="str">
            <v>Childless Adults Acute Eligible</v>
          </cell>
        </row>
        <row r="823">
          <cell r="A823">
            <v>44378</v>
          </cell>
          <cell r="D823">
            <v>48812</v>
          </cell>
          <cell r="H823">
            <v>48039</v>
          </cell>
          <cell r="L823" t="str">
            <v>MLTSS Managed Care</v>
          </cell>
        </row>
        <row r="824">
          <cell r="A824">
            <v>44378</v>
          </cell>
          <cell r="D824">
            <v>17408</v>
          </cell>
          <cell r="H824">
            <v>0</v>
          </cell>
          <cell r="L824" t="str">
            <v>ACA DOC/ Emer Svcs (Limited Benefit)</v>
          </cell>
        </row>
        <row r="825">
          <cell r="A825">
            <v>44378</v>
          </cell>
          <cell r="D825">
            <v>83237</v>
          </cell>
          <cell r="H825">
            <v>83001</v>
          </cell>
          <cell r="L825" t="str">
            <v>Medicaid Crossover</v>
          </cell>
        </row>
        <row r="826">
          <cell r="A826">
            <v>44378</v>
          </cell>
          <cell r="D826">
            <v>80556</v>
          </cell>
          <cell r="H826">
            <v>80266</v>
          </cell>
          <cell r="L826" t="str">
            <v>FAMIS Children</v>
          </cell>
        </row>
        <row r="827">
          <cell r="A827">
            <v>44378</v>
          </cell>
          <cell r="D827">
            <v>1717</v>
          </cell>
          <cell r="H827">
            <v>1654</v>
          </cell>
          <cell r="L827" t="str">
            <v>FAMIS MOMS</v>
          </cell>
        </row>
        <row r="828">
          <cell r="A828">
            <v>44378</v>
          </cell>
          <cell r="D828">
            <v>20</v>
          </cell>
          <cell r="H828">
            <v>0</v>
          </cell>
          <cell r="L828" t="str">
            <v>FAMIS Pre-Natal</v>
          </cell>
        </row>
        <row r="829">
          <cell r="A829">
            <v>44409</v>
          </cell>
          <cell r="D829">
            <v>84625</v>
          </cell>
          <cell r="H829">
            <v>83553</v>
          </cell>
          <cell r="L829" t="str">
            <v>Non-LTC</v>
          </cell>
        </row>
        <row r="830">
          <cell r="A830">
            <v>44409</v>
          </cell>
          <cell r="D830">
            <v>77911</v>
          </cell>
          <cell r="H830">
            <v>76020</v>
          </cell>
          <cell r="L830" t="str">
            <v>Non-LTC</v>
          </cell>
        </row>
        <row r="831">
          <cell r="A831">
            <v>44409</v>
          </cell>
          <cell r="D831">
            <v>17614</v>
          </cell>
          <cell r="H831">
            <v>16047</v>
          </cell>
          <cell r="L831" t="str">
            <v>LTC: 
NF/ICF ID</v>
          </cell>
        </row>
        <row r="832">
          <cell r="A832">
            <v>44409</v>
          </cell>
          <cell r="D832">
            <v>37505</v>
          </cell>
          <cell r="H832">
            <v>36201</v>
          </cell>
          <cell r="L832" t="str">
            <v>LTC: HCBS Waiver</v>
          </cell>
        </row>
        <row r="833">
          <cell r="A833">
            <v>44409</v>
          </cell>
          <cell r="D833">
            <v>11184</v>
          </cell>
          <cell r="H833">
            <v>11065</v>
          </cell>
          <cell r="L833" t="str">
            <v>LTC: DD Waivers</v>
          </cell>
        </row>
        <row r="834">
          <cell r="A834">
            <v>44409</v>
          </cell>
          <cell r="D834">
            <v>3154</v>
          </cell>
          <cell r="H834">
            <v>3031</v>
          </cell>
          <cell r="L834" t="str">
            <v>LTC: DD Waivers</v>
          </cell>
        </row>
        <row r="835">
          <cell r="A835">
            <v>44409</v>
          </cell>
          <cell r="D835">
            <v>310</v>
          </cell>
          <cell r="H835">
            <v>309</v>
          </cell>
          <cell r="L835" t="str">
            <v>LTC: DD Waivers</v>
          </cell>
        </row>
        <row r="836">
          <cell r="A836">
            <v>44409</v>
          </cell>
          <cell r="D836">
            <v>1500</v>
          </cell>
          <cell r="H836">
            <v>0</v>
          </cell>
          <cell r="L836" t="str">
            <v>LTC: PACE</v>
          </cell>
        </row>
        <row r="837">
          <cell r="A837">
            <v>44409</v>
          </cell>
          <cell r="D837">
            <v>66267</v>
          </cell>
          <cell r="H837">
            <v>0</v>
          </cell>
          <cell r="L837" t="str">
            <v xml:space="preserve">QMBs and QIs Limited Benefit </v>
          </cell>
        </row>
        <row r="838">
          <cell r="A838">
            <v>44409</v>
          </cell>
          <cell r="D838">
            <v>142669</v>
          </cell>
          <cell r="H838">
            <v>141624</v>
          </cell>
          <cell r="L838" t="str">
            <v>Caretaker Adults</v>
          </cell>
        </row>
        <row r="839">
          <cell r="A839">
            <v>44409</v>
          </cell>
          <cell r="D839">
            <v>23875</v>
          </cell>
          <cell r="H839">
            <v>20703</v>
          </cell>
          <cell r="L839" t="str">
            <v>Pregnant Women</v>
          </cell>
        </row>
        <row r="840">
          <cell r="A840">
            <v>44409</v>
          </cell>
          <cell r="D840">
            <v>601994</v>
          </cell>
          <cell r="H840">
            <v>598480</v>
          </cell>
          <cell r="L840" t="str">
            <v>Children</v>
          </cell>
        </row>
        <row r="841">
          <cell r="A841">
            <v>44409</v>
          </cell>
          <cell r="D841">
            <v>14901</v>
          </cell>
          <cell r="H841">
            <v>14404</v>
          </cell>
          <cell r="L841" t="str">
            <v>Children</v>
          </cell>
        </row>
        <row r="842">
          <cell r="A842">
            <v>44409</v>
          </cell>
          <cell r="D842">
            <v>47276</v>
          </cell>
          <cell r="H842">
            <v>0</v>
          </cell>
          <cell r="L842" t="str">
            <v>Family Planning (Limited Benefit)</v>
          </cell>
        </row>
        <row r="843">
          <cell r="A843">
            <v>44409</v>
          </cell>
          <cell r="D843">
            <v>1555</v>
          </cell>
          <cell r="H843">
            <v>0</v>
          </cell>
          <cell r="L843" t="str">
            <v>DOC/ Emer Svcs (Limited Benefit)</v>
          </cell>
        </row>
        <row r="844">
          <cell r="A844">
            <v>44409</v>
          </cell>
          <cell r="D844">
            <v>140797</v>
          </cell>
          <cell r="H844">
            <v>139281</v>
          </cell>
          <cell r="L844" t="str">
            <v>Caretaker Adults Acute Eligible</v>
          </cell>
        </row>
        <row r="845">
          <cell r="A845">
            <v>44409</v>
          </cell>
          <cell r="D845">
            <v>362710</v>
          </cell>
          <cell r="H845">
            <v>349575</v>
          </cell>
          <cell r="L845" t="str">
            <v>Childless Adults Acute Eligible</v>
          </cell>
        </row>
        <row r="846">
          <cell r="A846">
            <v>44409</v>
          </cell>
          <cell r="D846">
            <v>50138</v>
          </cell>
          <cell r="H846">
            <v>49323</v>
          </cell>
          <cell r="L846" t="str">
            <v>MLTSS Managed Care</v>
          </cell>
        </row>
        <row r="847">
          <cell r="A847">
            <v>44409</v>
          </cell>
          <cell r="D847">
            <v>17268</v>
          </cell>
          <cell r="H847">
            <v>0</v>
          </cell>
          <cell r="L847" t="str">
            <v>ACA DOC/ Emer Svcs (Limited Benefit)</v>
          </cell>
        </row>
        <row r="848">
          <cell r="A848">
            <v>44409</v>
          </cell>
          <cell r="D848">
            <v>84122</v>
          </cell>
          <cell r="H848">
            <v>83797</v>
          </cell>
          <cell r="L848" t="str">
            <v>Medicaid Crossover</v>
          </cell>
        </row>
        <row r="849">
          <cell r="A849">
            <v>44409</v>
          </cell>
          <cell r="D849">
            <v>80650</v>
          </cell>
          <cell r="H849">
            <v>80260</v>
          </cell>
          <cell r="L849" t="str">
            <v>FAMIS Children</v>
          </cell>
        </row>
        <row r="850">
          <cell r="A850">
            <v>44409</v>
          </cell>
          <cell r="D850">
            <v>1785</v>
          </cell>
          <cell r="H850">
            <v>1719</v>
          </cell>
          <cell r="L850" t="str">
            <v>FAMIS MOMS</v>
          </cell>
        </row>
        <row r="851">
          <cell r="A851">
            <v>44409</v>
          </cell>
          <cell r="D851">
            <v>544</v>
          </cell>
          <cell r="H851">
            <v>227</v>
          </cell>
          <cell r="L851" t="str">
            <v>FAMIS Pre-Natal</v>
          </cell>
        </row>
        <row r="852">
          <cell r="A852">
            <v>44440</v>
          </cell>
          <cell r="D852">
            <v>84652</v>
          </cell>
          <cell r="H852">
            <v>83640</v>
          </cell>
          <cell r="L852" t="str">
            <v>Non-LTC</v>
          </cell>
        </row>
        <row r="853">
          <cell r="A853">
            <v>44440</v>
          </cell>
          <cell r="D853">
            <v>78164</v>
          </cell>
          <cell r="H853">
            <v>76339</v>
          </cell>
          <cell r="L853" t="str">
            <v>Non-LTC</v>
          </cell>
        </row>
        <row r="854">
          <cell r="A854">
            <v>44440</v>
          </cell>
          <cell r="D854">
            <v>17659</v>
          </cell>
          <cell r="H854">
            <v>16092</v>
          </cell>
          <cell r="L854" t="str">
            <v>LTC: 
NF/ICF ID</v>
          </cell>
        </row>
        <row r="855">
          <cell r="A855">
            <v>44440</v>
          </cell>
          <cell r="D855">
            <v>37622</v>
          </cell>
          <cell r="H855">
            <v>36342</v>
          </cell>
          <cell r="L855" t="str">
            <v>LTC: HCBS Waiver</v>
          </cell>
        </row>
        <row r="856">
          <cell r="A856">
            <v>44440</v>
          </cell>
          <cell r="D856">
            <v>11178</v>
          </cell>
          <cell r="H856">
            <v>11063</v>
          </cell>
          <cell r="L856" t="str">
            <v>LTC: DD Waivers</v>
          </cell>
        </row>
        <row r="857">
          <cell r="A857">
            <v>44440</v>
          </cell>
          <cell r="D857">
            <v>3168</v>
          </cell>
          <cell r="H857">
            <v>3044</v>
          </cell>
          <cell r="L857" t="str">
            <v>LTC: DD Waivers</v>
          </cell>
        </row>
        <row r="858">
          <cell r="A858">
            <v>44440</v>
          </cell>
          <cell r="D858">
            <v>316</v>
          </cell>
          <cell r="H858">
            <v>316</v>
          </cell>
          <cell r="L858" t="str">
            <v>LTC: DD Waivers</v>
          </cell>
        </row>
        <row r="859">
          <cell r="A859">
            <v>44440</v>
          </cell>
          <cell r="D859">
            <v>1512</v>
          </cell>
          <cell r="H859">
            <v>0</v>
          </cell>
          <cell r="L859" t="str">
            <v>LTC: PACE</v>
          </cell>
        </row>
        <row r="860">
          <cell r="A860">
            <v>44440</v>
          </cell>
          <cell r="D860">
            <v>66267</v>
          </cell>
          <cell r="H860">
            <v>0</v>
          </cell>
          <cell r="L860" t="str">
            <v xml:space="preserve">QMBs and QIs Limited Benefit </v>
          </cell>
        </row>
        <row r="861">
          <cell r="A861">
            <v>44440</v>
          </cell>
          <cell r="D861">
            <v>144347</v>
          </cell>
          <cell r="H861">
            <v>143362</v>
          </cell>
          <cell r="L861" t="str">
            <v>Caretaker Adults</v>
          </cell>
        </row>
        <row r="862">
          <cell r="A862">
            <v>44440</v>
          </cell>
          <cell r="D862">
            <v>24239</v>
          </cell>
          <cell r="H862">
            <v>21092</v>
          </cell>
          <cell r="L862" t="str">
            <v>Pregnant Women</v>
          </cell>
        </row>
        <row r="863">
          <cell r="A863">
            <v>44440</v>
          </cell>
          <cell r="D863">
            <v>606843</v>
          </cell>
          <cell r="H863">
            <v>603646</v>
          </cell>
          <cell r="L863" t="str">
            <v>Children</v>
          </cell>
        </row>
        <row r="864">
          <cell r="A864">
            <v>44440</v>
          </cell>
          <cell r="D864">
            <v>14998</v>
          </cell>
          <cell r="H864">
            <v>14505</v>
          </cell>
          <cell r="L864" t="str">
            <v>Children</v>
          </cell>
        </row>
        <row r="865">
          <cell r="A865">
            <v>44440</v>
          </cell>
          <cell r="D865">
            <v>47616</v>
          </cell>
          <cell r="H865">
            <v>0</v>
          </cell>
          <cell r="L865" t="str">
            <v>Family Planning (Limited Benefit)</v>
          </cell>
        </row>
        <row r="866">
          <cell r="A866">
            <v>44440</v>
          </cell>
          <cell r="D866">
            <v>1549</v>
          </cell>
          <cell r="H866">
            <v>0</v>
          </cell>
          <cell r="L866" t="str">
            <v>DOC/ Emer Svcs (Limited Benefit)</v>
          </cell>
        </row>
        <row r="867">
          <cell r="A867">
            <v>44440</v>
          </cell>
          <cell r="D867">
            <v>142064</v>
          </cell>
          <cell r="H867">
            <v>140623</v>
          </cell>
          <cell r="L867" t="str">
            <v>Caretaker Adults Acute Eligible</v>
          </cell>
        </row>
        <row r="868">
          <cell r="A868">
            <v>44440</v>
          </cell>
          <cell r="D868">
            <v>370880</v>
          </cell>
          <cell r="H868">
            <v>358256</v>
          </cell>
          <cell r="L868" t="str">
            <v>Childless Adults Acute Eligible</v>
          </cell>
        </row>
        <row r="869">
          <cell r="A869">
            <v>44440</v>
          </cell>
          <cell r="D869">
            <v>51202</v>
          </cell>
          <cell r="H869">
            <v>50414</v>
          </cell>
          <cell r="L869" t="str">
            <v>MLTSS Managed Care</v>
          </cell>
        </row>
        <row r="870">
          <cell r="A870">
            <v>44440</v>
          </cell>
          <cell r="D870">
            <v>17134</v>
          </cell>
          <cell r="H870">
            <v>0</v>
          </cell>
          <cell r="L870" t="str">
            <v>ACA DOC/ Emer Svcs (Limited Benefit)</v>
          </cell>
        </row>
        <row r="871">
          <cell r="A871">
            <v>44440</v>
          </cell>
          <cell r="D871">
            <v>85275</v>
          </cell>
          <cell r="H871">
            <v>84978</v>
          </cell>
          <cell r="L871" t="str">
            <v>Medicaid Crossover</v>
          </cell>
        </row>
        <row r="872">
          <cell r="A872">
            <v>44440</v>
          </cell>
          <cell r="D872">
            <v>80400</v>
          </cell>
          <cell r="H872">
            <v>80094</v>
          </cell>
          <cell r="L872" t="str">
            <v>FAMIS Children</v>
          </cell>
        </row>
        <row r="873">
          <cell r="A873">
            <v>44440</v>
          </cell>
          <cell r="D873">
            <v>1820</v>
          </cell>
          <cell r="H873">
            <v>1746</v>
          </cell>
          <cell r="L873" t="str">
            <v>FAMIS MOMS</v>
          </cell>
        </row>
        <row r="874">
          <cell r="A874">
            <v>44440</v>
          </cell>
          <cell r="D874">
            <v>1319</v>
          </cell>
          <cell r="H874">
            <v>950</v>
          </cell>
          <cell r="L874" t="str">
            <v>FAMIS Pre-Natal</v>
          </cell>
        </row>
        <row r="875">
          <cell r="A875">
            <v>44470</v>
          </cell>
          <cell r="D875">
            <v>84838</v>
          </cell>
          <cell r="H875">
            <v>83800</v>
          </cell>
          <cell r="L875" t="str">
            <v>Non-LTC</v>
          </cell>
        </row>
        <row r="876">
          <cell r="A876">
            <v>44470</v>
          </cell>
          <cell r="D876">
            <v>78549</v>
          </cell>
          <cell r="H876">
            <v>76671</v>
          </cell>
          <cell r="L876" t="str">
            <v>Non-LTC</v>
          </cell>
        </row>
        <row r="877">
          <cell r="A877">
            <v>44470</v>
          </cell>
          <cell r="D877">
            <v>17686</v>
          </cell>
          <cell r="H877">
            <v>16160</v>
          </cell>
          <cell r="L877" t="str">
            <v>LTC: 
NF/ICF ID</v>
          </cell>
        </row>
        <row r="878">
          <cell r="A878">
            <v>44470</v>
          </cell>
          <cell r="D878">
            <v>37651</v>
          </cell>
          <cell r="H878">
            <v>36378</v>
          </cell>
          <cell r="L878" t="str">
            <v>LTC: HCBS Waiver</v>
          </cell>
        </row>
        <row r="879">
          <cell r="A879">
            <v>44470</v>
          </cell>
          <cell r="D879">
            <v>11170</v>
          </cell>
          <cell r="H879">
            <v>11056</v>
          </cell>
          <cell r="L879" t="str">
            <v>LTC: DD Waivers</v>
          </cell>
        </row>
        <row r="880">
          <cell r="A880">
            <v>44470</v>
          </cell>
          <cell r="D880">
            <v>3190</v>
          </cell>
          <cell r="H880">
            <v>3063</v>
          </cell>
          <cell r="L880" t="str">
            <v>LTC: DD Waivers</v>
          </cell>
        </row>
        <row r="881">
          <cell r="A881">
            <v>44470</v>
          </cell>
          <cell r="D881">
            <v>315</v>
          </cell>
          <cell r="H881">
            <v>315</v>
          </cell>
          <cell r="L881" t="str">
            <v>LTC: DD Waivers</v>
          </cell>
        </row>
        <row r="882">
          <cell r="A882">
            <v>44470</v>
          </cell>
          <cell r="D882">
            <v>1509</v>
          </cell>
          <cell r="H882">
            <v>0</v>
          </cell>
          <cell r="L882" t="str">
            <v>LTC: PACE</v>
          </cell>
        </row>
        <row r="883">
          <cell r="A883">
            <v>44470</v>
          </cell>
          <cell r="D883">
            <v>66235</v>
          </cell>
          <cell r="H883">
            <v>0</v>
          </cell>
          <cell r="L883" t="str">
            <v xml:space="preserve">QMBs and QIs Limited Benefit </v>
          </cell>
        </row>
        <row r="884">
          <cell r="A884">
            <v>44470</v>
          </cell>
          <cell r="D884">
            <v>145838</v>
          </cell>
          <cell r="H884">
            <v>144724</v>
          </cell>
          <cell r="L884" t="str">
            <v>Caretaker Adults</v>
          </cell>
        </row>
        <row r="885">
          <cell r="A885">
            <v>44470</v>
          </cell>
          <cell r="D885">
            <v>24551</v>
          </cell>
          <cell r="H885">
            <v>21408</v>
          </cell>
          <cell r="L885" t="str">
            <v>Pregnant Women</v>
          </cell>
        </row>
        <row r="886">
          <cell r="A886">
            <v>44470</v>
          </cell>
          <cell r="D886">
            <v>611423</v>
          </cell>
          <cell r="H886">
            <v>608020</v>
          </cell>
          <cell r="L886" t="str">
            <v>Children</v>
          </cell>
        </row>
        <row r="887">
          <cell r="A887">
            <v>44470</v>
          </cell>
          <cell r="D887">
            <v>15081</v>
          </cell>
          <cell r="H887">
            <v>14595</v>
          </cell>
          <cell r="L887" t="str">
            <v>Children</v>
          </cell>
        </row>
        <row r="888">
          <cell r="A888">
            <v>44470</v>
          </cell>
          <cell r="D888">
            <v>47913</v>
          </cell>
          <cell r="H888">
            <v>0</v>
          </cell>
          <cell r="L888" t="str">
            <v>Family Planning (Limited Benefit)</v>
          </cell>
        </row>
        <row r="889">
          <cell r="A889">
            <v>44470</v>
          </cell>
          <cell r="D889">
            <v>1587</v>
          </cell>
          <cell r="H889">
            <v>0</v>
          </cell>
          <cell r="L889" t="str">
            <v>DOC/ Emer Svcs (Limited Benefit)</v>
          </cell>
        </row>
        <row r="890">
          <cell r="A890">
            <v>44470</v>
          </cell>
          <cell r="D890">
            <v>143138</v>
          </cell>
          <cell r="H890">
            <v>141643</v>
          </cell>
          <cell r="L890" t="str">
            <v>Caretaker Adults Acute Eligible</v>
          </cell>
        </row>
        <row r="891">
          <cell r="A891">
            <v>44470</v>
          </cell>
          <cell r="D891">
            <v>377725</v>
          </cell>
          <cell r="H891">
            <v>364386</v>
          </cell>
          <cell r="L891" t="str">
            <v>Childless Adults Acute Eligible</v>
          </cell>
        </row>
        <row r="892">
          <cell r="A892">
            <v>44470</v>
          </cell>
          <cell r="D892">
            <v>52295</v>
          </cell>
          <cell r="H892">
            <v>51463</v>
          </cell>
          <cell r="L892" t="str">
            <v>MLTSS Managed Care</v>
          </cell>
        </row>
        <row r="893">
          <cell r="A893">
            <v>44470</v>
          </cell>
          <cell r="D893">
            <v>17008</v>
          </cell>
          <cell r="H893">
            <v>0</v>
          </cell>
          <cell r="L893" t="str">
            <v>ACA DOC/ Emer Svcs (Limited Benefit)</v>
          </cell>
        </row>
        <row r="894">
          <cell r="A894">
            <v>44470</v>
          </cell>
          <cell r="D894">
            <v>86358</v>
          </cell>
          <cell r="H894">
            <v>86043</v>
          </cell>
          <cell r="L894" t="str">
            <v>Medicaid Crossover</v>
          </cell>
        </row>
        <row r="895">
          <cell r="A895">
            <v>44470</v>
          </cell>
          <cell r="D895">
            <v>80181</v>
          </cell>
          <cell r="H895">
            <v>79814</v>
          </cell>
          <cell r="L895" t="str">
            <v>FAMIS Children</v>
          </cell>
        </row>
        <row r="896">
          <cell r="A896">
            <v>44470</v>
          </cell>
          <cell r="D896">
            <v>1838</v>
          </cell>
          <cell r="H896">
            <v>1756</v>
          </cell>
          <cell r="L896" t="str">
            <v>FAMIS MOMS</v>
          </cell>
        </row>
        <row r="897">
          <cell r="A897">
            <v>44470</v>
          </cell>
          <cell r="D897">
            <v>1885</v>
          </cell>
          <cell r="H897">
            <v>1561</v>
          </cell>
          <cell r="L897" t="str">
            <v>FAMIS Pre-Natal</v>
          </cell>
        </row>
        <row r="898">
          <cell r="A898">
            <v>44501</v>
          </cell>
          <cell r="D898">
            <v>84878</v>
          </cell>
          <cell r="H898">
            <v>83831</v>
          </cell>
          <cell r="L898" t="str">
            <v>Non-LTC</v>
          </cell>
        </row>
        <row r="899">
          <cell r="A899">
            <v>44501</v>
          </cell>
          <cell r="D899">
            <v>78858</v>
          </cell>
          <cell r="H899">
            <v>76979</v>
          </cell>
          <cell r="L899" t="str">
            <v>Non-LTC</v>
          </cell>
        </row>
        <row r="900">
          <cell r="A900">
            <v>44501</v>
          </cell>
          <cell r="D900">
            <v>17711</v>
          </cell>
          <cell r="H900">
            <v>16190</v>
          </cell>
          <cell r="L900" t="str">
            <v>LTC: 
NF/ICF ID</v>
          </cell>
        </row>
        <row r="901">
          <cell r="A901">
            <v>44501</v>
          </cell>
          <cell r="D901">
            <v>37882</v>
          </cell>
          <cell r="H901">
            <v>36617</v>
          </cell>
          <cell r="L901" t="str">
            <v>LTC: HCBS Waiver</v>
          </cell>
        </row>
        <row r="902">
          <cell r="A902">
            <v>44501</v>
          </cell>
          <cell r="D902">
            <v>11156</v>
          </cell>
          <cell r="H902">
            <v>11045</v>
          </cell>
          <cell r="L902" t="str">
            <v>LTC: DD Waivers</v>
          </cell>
        </row>
        <row r="903">
          <cell r="A903">
            <v>44501</v>
          </cell>
          <cell r="D903">
            <v>3193</v>
          </cell>
          <cell r="H903">
            <v>3072</v>
          </cell>
          <cell r="L903" t="str">
            <v>LTC: DD Waivers</v>
          </cell>
        </row>
        <row r="904">
          <cell r="A904">
            <v>44501</v>
          </cell>
          <cell r="D904">
            <v>315</v>
          </cell>
          <cell r="H904">
            <v>315</v>
          </cell>
          <cell r="L904" t="str">
            <v>LTC: DD Waivers</v>
          </cell>
        </row>
        <row r="905">
          <cell r="A905">
            <v>44501</v>
          </cell>
          <cell r="D905">
            <v>1505</v>
          </cell>
          <cell r="H905">
            <v>0</v>
          </cell>
          <cell r="L905" t="str">
            <v>LTC: PACE</v>
          </cell>
        </row>
        <row r="906">
          <cell r="A906">
            <v>44501</v>
          </cell>
          <cell r="D906">
            <v>66238</v>
          </cell>
          <cell r="H906">
            <v>0</v>
          </cell>
          <cell r="L906" t="str">
            <v xml:space="preserve">QMBs and QIs Limited Benefit </v>
          </cell>
        </row>
        <row r="907">
          <cell r="A907">
            <v>44501</v>
          </cell>
          <cell r="D907">
            <v>147274</v>
          </cell>
          <cell r="H907">
            <v>146267</v>
          </cell>
          <cell r="L907" t="str">
            <v>Caretaker Adults</v>
          </cell>
        </row>
        <row r="908">
          <cell r="A908">
            <v>44501</v>
          </cell>
          <cell r="D908">
            <v>24836</v>
          </cell>
          <cell r="H908">
            <v>21719</v>
          </cell>
          <cell r="L908" t="str">
            <v>Pregnant Women</v>
          </cell>
        </row>
        <row r="909">
          <cell r="A909">
            <v>44501</v>
          </cell>
          <cell r="D909">
            <v>614678</v>
          </cell>
          <cell r="H909">
            <v>611567</v>
          </cell>
          <cell r="L909" t="str">
            <v>Children</v>
          </cell>
        </row>
        <row r="910">
          <cell r="A910">
            <v>44501</v>
          </cell>
          <cell r="D910">
            <v>15146</v>
          </cell>
          <cell r="H910">
            <v>14680</v>
          </cell>
          <cell r="L910" t="str">
            <v>Children</v>
          </cell>
        </row>
        <row r="911">
          <cell r="A911">
            <v>44501</v>
          </cell>
          <cell r="D911">
            <v>48089</v>
          </cell>
          <cell r="H911">
            <v>0</v>
          </cell>
          <cell r="L911" t="str">
            <v>Family Planning (Limited Benefit)</v>
          </cell>
        </row>
        <row r="912">
          <cell r="A912">
            <v>44501</v>
          </cell>
          <cell r="D912">
            <v>1613</v>
          </cell>
          <cell r="H912">
            <v>0</v>
          </cell>
          <cell r="L912" t="str">
            <v>DOC/ Emer Svcs (Limited Benefit)</v>
          </cell>
        </row>
        <row r="913">
          <cell r="A913">
            <v>44501</v>
          </cell>
          <cell r="D913">
            <v>143852</v>
          </cell>
          <cell r="H913">
            <v>142368</v>
          </cell>
          <cell r="L913" t="str">
            <v>Caretaker Adults Acute Eligible</v>
          </cell>
        </row>
        <row r="914">
          <cell r="A914">
            <v>44501</v>
          </cell>
          <cell r="D914">
            <v>383607</v>
          </cell>
          <cell r="H914">
            <v>370030</v>
          </cell>
          <cell r="L914" t="str">
            <v>Childless Adults Acute Eligible</v>
          </cell>
        </row>
        <row r="915">
          <cell r="A915">
            <v>44501</v>
          </cell>
          <cell r="D915">
            <v>53369</v>
          </cell>
          <cell r="H915">
            <v>52517</v>
          </cell>
          <cell r="L915" t="str">
            <v>MLTSS Managed Care</v>
          </cell>
        </row>
        <row r="916">
          <cell r="A916">
            <v>44501</v>
          </cell>
          <cell r="D916">
            <v>16856</v>
          </cell>
          <cell r="H916">
            <v>0</v>
          </cell>
          <cell r="L916" t="str">
            <v>ACA DOC/ Emer Svcs (Limited Benefit)</v>
          </cell>
        </row>
        <row r="917">
          <cell r="A917">
            <v>44501</v>
          </cell>
          <cell r="D917">
            <v>87473</v>
          </cell>
          <cell r="H917">
            <v>87223</v>
          </cell>
          <cell r="L917" t="str">
            <v>Medicaid Crossover</v>
          </cell>
        </row>
        <row r="918">
          <cell r="A918">
            <v>44501</v>
          </cell>
          <cell r="D918">
            <v>80102</v>
          </cell>
          <cell r="H918">
            <v>79770</v>
          </cell>
          <cell r="L918" t="str">
            <v>FAMIS Children</v>
          </cell>
        </row>
        <row r="919">
          <cell r="A919">
            <v>44501</v>
          </cell>
          <cell r="D919">
            <v>1834</v>
          </cell>
          <cell r="H919">
            <v>1771</v>
          </cell>
          <cell r="L919" t="str">
            <v>FAMIS MOMS</v>
          </cell>
        </row>
        <row r="920">
          <cell r="A920">
            <v>44501</v>
          </cell>
          <cell r="D920">
            <v>2347</v>
          </cell>
          <cell r="H920">
            <v>2034</v>
          </cell>
          <cell r="L920" t="str">
            <v>FAMIS Pre-Natal</v>
          </cell>
        </row>
        <row r="921">
          <cell r="A921">
            <v>44531</v>
          </cell>
          <cell r="D921">
            <v>84893</v>
          </cell>
          <cell r="H921">
            <v>83920</v>
          </cell>
          <cell r="L921" t="str">
            <v>Non-LTC</v>
          </cell>
        </row>
        <row r="922">
          <cell r="A922">
            <v>44531</v>
          </cell>
          <cell r="D922">
            <v>79064</v>
          </cell>
          <cell r="H922">
            <v>77298</v>
          </cell>
          <cell r="L922" t="str">
            <v>Non-LTC</v>
          </cell>
        </row>
        <row r="923">
          <cell r="A923">
            <v>44531</v>
          </cell>
          <cell r="D923">
            <v>17641</v>
          </cell>
          <cell r="H923">
            <v>16125</v>
          </cell>
          <cell r="L923" t="str">
            <v>LTC: 
NF/ICF ID</v>
          </cell>
        </row>
        <row r="924">
          <cell r="A924">
            <v>44531</v>
          </cell>
          <cell r="D924">
            <v>37994</v>
          </cell>
          <cell r="H924">
            <v>36743</v>
          </cell>
          <cell r="L924" t="str">
            <v>LTC: HCBS Waiver</v>
          </cell>
        </row>
        <row r="925">
          <cell r="A925">
            <v>44531</v>
          </cell>
          <cell r="D925">
            <v>11155</v>
          </cell>
          <cell r="H925">
            <v>11042</v>
          </cell>
          <cell r="L925" t="str">
            <v>LTC: DD Waivers</v>
          </cell>
        </row>
        <row r="926">
          <cell r="A926">
            <v>44531</v>
          </cell>
          <cell r="D926">
            <v>3200</v>
          </cell>
          <cell r="H926">
            <v>3081</v>
          </cell>
          <cell r="L926" t="str">
            <v>LTC: DD Waivers</v>
          </cell>
        </row>
        <row r="927">
          <cell r="A927">
            <v>44531</v>
          </cell>
          <cell r="D927">
            <v>315</v>
          </cell>
          <cell r="H927">
            <v>315</v>
          </cell>
          <cell r="L927" t="str">
            <v>LTC: DD Waivers</v>
          </cell>
        </row>
        <row r="928">
          <cell r="A928">
            <v>44531</v>
          </cell>
          <cell r="D928">
            <v>1520</v>
          </cell>
          <cell r="H928">
            <v>0</v>
          </cell>
          <cell r="L928" t="str">
            <v>LTC: PACE</v>
          </cell>
        </row>
        <row r="929">
          <cell r="A929">
            <v>44531</v>
          </cell>
          <cell r="D929">
            <v>66158</v>
          </cell>
          <cell r="H929">
            <v>0</v>
          </cell>
          <cell r="L929" t="str">
            <v xml:space="preserve">QMBs and QIs Limited Benefit </v>
          </cell>
        </row>
        <row r="930">
          <cell r="A930">
            <v>44531</v>
          </cell>
          <cell r="D930">
            <v>150345</v>
          </cell>
          <cell r="H930">
            <v>149357</v>
          </cell>
          <cell r="L930" t="str">
            <v>Caretaker Adults</v>
          </cell>
        </row>
        <row r="931">
          <cell r="A931">
            <v>44531</v>
          </cell>
          <cell r="D931">
            <v>21600</v>
          </cell>
          <cell r="H931">
            <v>18564</v>
          </cell>
          <cell r="L931" t="str">
            <v>Pregnant Women</v>
          </cell>
        </row>
        <row r="932">
          <cell r="A932">
            <v>44531</v>
          </cell>
          <cell r="D932">
            <v>618562</v>
          </cell>
          <cell r="H932">
            <v>615716</v>
          </cell>
          <cell r="L932" t="str">
            <v>Children</v>
          </cell>
        </row>
        <row r="933">
          <cell r="A933">
            <v>44531</v>
          </cell>
          <cell r="D933">
            <v>15244</v>
          </cell>
          <cell r="H933">
            <v>14797</v>
          </cell>
          <cell r="L933" t="str">
            <v>Children</v>
          </cell>
        </row>
        <row r="934">
          <cell r="A934">
            <v>44531</v>
          </cell>
          <cell r="D934">
            <v>48308</v>
          </cell>
          <cell r="H934">
            <v>0</v>
          </cell>
          <cell r="L934" t="str">
            <v>Family Planning (Limited Benefit)</v>
          </cell>
        </row>
        <row r="935">
          <cell r="A935">
            <v>44531</v>
          </cell>
          <cell r="D935">
            <v>1744</v>
          </cell>
          <cell r="H935">
            <v>0</v>
          </cell>
          <cell r="L935" t="str">
            <v>DOC/ Emer Svcs (Limited Benefit)</v>
          </cell>
        </row>
        <row r="936">
          <cell r="A936">
            <v>44531</v>
          </cell>
          <cell r="D936">
            <v>146936</v>
          </cell>
          <cell r="H936">
            <v>145402</v>
          </cell>
          <cell r="L936" t="str">
            <v>Caretaker Adults Acute Eligible</v>
          </cell>
        </row>
        <row r="937">
          <cell r="A937">
            <v>44531</v>
          </cell>
          <cell r="D937">
            <v>392520</v>
          </cell>
          <cell r="H937">
            <v>377744</v>
          </cell>
          <cell r="L937" t="str">
            <v>Childless Adults Acute Eligible</v>
          </cell>
        </row>
        <row r="938">
          <cell r="A938">
            <v>44531</v>
          </cell>
          <cell r="D938">
            <v>54544</v>
          </cell>
          <cell r="H938">
            <v>53744</v>
          </cell>
          <cell r="L938" t="str">
            <v>MLTSS Managed Care</v>
          </cell>
        </row>
        <row r="939">
          <cell r="A939">
            <v>44531</v>
          </cell>
          <cell r="D939">
            <v>16729</v>
          </cell>
          <cell r="H939">
            <v>0</v>
          </cell>
          <cell r="L939" t="str">
            <v>ACA DOC/ Emer Svcs (Limited Benefit)</v>
          </cell>
        </row>
        <row r="940">
          <cell r="A940">
            <v>44531</v>
          </cell>
          <cell r="D940">
            <v>88547</v>
          </cell>
          <cell r="H940">
            <v>88214</v>
          </cell>
          <cell r="L940" t="str">
            <v>Medicaid Crossover</v>
          </cell>
        </row>
        <row r="941">
          <cell r="A941">
            <v>44531</v>
          </cell>
          <cell r="D941">
            <v>80070</v>
          </cell>
          <cell r="H941">
            <v>79837</v>
          </cell>
          <cell r="L941" t="str">
            <v>FAMIS Children</v>
          </cell>
        </row>
        <row r="942">
          <cell r="A942">
            <v>44531</v>
          </cell>
          <cell r="D942">
            <v>1884</v>
          </cell>
          <cell r="H942">
            <v>1811</v>
          </cell>
          <cell r="L942" t="str">
            <v>FAMIS MOMS</v>
          </cell>
        </row>
        <row r="943">
          <cell r="A943">
            <v>44531</v>
          </cell>
          <cell r="D943">
            <v>2611</v>
          </cell>
          <cell r="H943">
            <v>2435</v>
          </cell>
          <cell r="L943" t="str">
            <v>FAMIS Pre-Natal</v>
          </cell>
        </row>
        <row r="944">
          <cell r="A944">
            <v>44562</v>
          </cell>
          <cell r="D944">
            <v>85132</v>
          </cell>
          <cell r="H944">
            <v>84128</v>
          </cell>
          <cell r="L944" t="str">
            <v>Non-LTC</v>
          </cell>
        </row>
        <row r="945">
          <cell r="A945">
            <v>44562</v>
          </cell>
          <cell r="D945">
            <v>79179</v>
          </cell>
          <cell r="H945">
            <v>77388</v>
          </cell>
          <cell r="L945" t="str">
            <v>Non-LTC</v>
          </cell>
        </row>
        <row r="946">
          <cell r="A946">
            <v>44562</v>
          </cell>
          <cell r="D946">
            <v>17623</v>
          </cell>
          <cell r="H946">
            <v>16130</v>
          </cell>
          <cell r="L946" t="str">
            <v>LTC: 
NF/ICF ID</v>
          </cell>
        </row>
        <row r="947">
          <cell r="A947">
            <v>44562</v>
          </cell>
          <cell r="D947">
            <v>38063</v>
          </cell>
          <cell r="H947">
            <v>36816</v>
          </cell>
          <cell r="L947" t="str">
            <v>LTC: HCBS Waiver</v>
          </cell>
        </row>
        <row r="948">
          <cell r="A948">
            <v>44562</v>
          </cell>
          <cell r="D948">
            <v>11146</v>
          </cell>
          <cell r="H948">
            <v>11034</v>
          </cell>
          <cell r="L948" t="str">
            <v>LTC: DD Waivers</v>
          </cell>
        </row>
        <row r="949">
          <cell r="A949">
            <v>44562</v>
          </cell>
          <cell r="D949">
            <v>3199</v>
          </cell>
          <cell r="H949">
            <v>3079</v>
          </cell>
          <cell r="L949" t="str">
            <v>LTC: DD Waivers</v>
          </cell>
        </row>
        <row r="950">
          <cell r="A950">
            <v>44562</v>
          </cell>
          <cell r="D950">
            <v>312</v>
          </cell>
          <cell r="H950">
            <v>312</v>
          </cell>
          <cell r="L950" t="str">
            <v>LTC: DD Waivers</v>
          </cell>
        </row>
        <row r="951">
          <cell r="A951">
            <v>44562</v>
          </cell>
          <cell r="D951">
            <v>1528</v>
          </cell>
          <cell r="H951">
            <v>0</v>
          </cell>
          <cell r="L951" t="str">
            <v>LTC: PACE</v>
          </cell>
        </row>
        <row r="952">
          <cell r="A952">
            <v>44562</v>
          </cell>
          <cell r="D952">
            <v>66197</v>
          </cell>
          <cell r="H952">
            <v>0</v>
          </cell>
          <cell r="L952" t="str">
            <v xml:space="preserve">QMBs and QIs Limited Benefit </v>
          </cell>
        </row>
        <row r="953">
          <cell r="A953">
            <v>44562</v>
          </cell>
          <cell r="D953">
            <v>152218</v>
          </cell>
          <cell r="H953">
            <v>151295</v>
          </cell>
          <cell r="L953" t="str">
            <v>Caretaker Adults</v>
          </cell>
        </row>
        <row r="954">
          <cell r="A954">
            <v>44562</v>
          </cell>
          <cell r="D954">
            <v>22075</v>
          </cell>
          <cell r="H954">
            <v>19017</v>
          </cell>
          <cell r="L954" t="str">
            <v>Pregnant Women</v>
          </cell>
        </row>
        <row r="955">
          <cell r="A955">
            <v>44562</v>
          </cell>
          <cell r="D955">
            <v>623644</v>
          </cell>
          <cell r="H955">
            <v>620840</v>
          </cell>
          <cell r="L955" t="str">
            <v>Children</v>
          </cell>
        </row>
        <row r="956">
          <cell r="A956">
            <v>44562</v>
          </cell>
          <cell r="D956">
            <v>15278</v>
          </cell>
          <cell r="H956">
            <v>14842</v>
          </cell>
          <cell r="L956" t="str">
            <v>Children</v>
          </cell>
        </row>
        <row r="957">
          <cell r="A957">
            <v>44562</v>
          </cell>
          <cell r="D957">
            <v>48732</v>
          </cell>
          <cell r="H957">
            <v>0</v>
          </cell>
          <cell r="L957" t="str">
            <v>Family Planning (Limited Benefit)</v>
          </cell>
        </row>
        <row r="958">
          <cell r="A958">
            <v>44562</v>
          </cell>
          <cell r="D958">
            <v>1801</v>
          </cell>
          <cell r="H958">
            <v>0</v>
          </cell>
          <cell r="L958" t="str">
            <v>DOC/ Emer Svcs (Limited Benefit)</v>
          </cell>
        </row>
        <row r="959">
          <cell r="A959">
            <v>44562</v>
          </cell>
          <cell r="D959">
            <v>148196</v>
          </cell>
          <cell r="H959">
            <v>146678</v>
          </cell>
          <cell r="L959" t="str">
            <v>Caretaker Adults Acute Eligible</v>
          </cell>
        </row>
        <row r="960">
          <cell r="A960">
            <v>44562</v>
          </cell>
          <cell r="D960">
            <v>401101</v>
          </cell>
          <cell r="H960">
            <v>385918</v>
          </cell>
          <cell r="L960" t="str">
            <v>Childless Adults Acute Eligible</v>
          </cell>
        </row>
        <row r="961">
          <cell r="A961">
            <v>44562</v>
          </cell>
          <cell r="D961">
            <v>55889</v>
          </cell>
          <cell r="H961">
            <v>55074</v>
          </cell>
          <cell r="L961" t="str">
            <v>MLTSS Managed Care</v>
          </cell>
        </row>
        <row r="962">
          <cell r="A962">
            <v>44562</v>
          </cell>
          <cell r="D962">
            <v>16613</v>
          </cell>
          <cell r="H962">
            <v>0</v>
          </cell>
          <cell r="L962" t="str">
            <v>ACA DOC/ Emer Svcs (Limited Benefit)</v>
          </cell>
        </row>
        <row r="963">
          <cell r="A963">
            <v>44562</v>
          </cell>
          <cell r="D963">
            <v>90111</v>
          </cell>
          <cell r="H963">
            <v>89812</v>
          </cell>
          <cell r="L963" t="str">
            <v>Medicaid Crossover</v>
          </cell>
        </row>
        <row r="964">
          <cell r="A964">
            <v>44562</v>
          </cell>
          <cell r="D964">
            <v>80160</v>
          </cell>
          <cell r="H964">
            <v>79830</v>
          </cell>
          <cell r="L964" t="str">
            <v>FAMIS Children</v>
          </cell>
        </row>
        <row r="965">
          <cell r="A965">
            <v>44562</v>
          </cell>
          <cell r="D965">
            <v>1962</v>
          </cell>
          <cell r="H965">
            <v>1877</v>
          </cell>
          <cell r="L965" t="str">
            <v>FAMIS MOMS</v>
          </cell>
        </row>
        <row r="966">
          <cell r="A966">
            <v>44562</v>
          </cell>
          <cell r="D966">
            <v>2840</v>
          </cell>
          <cell r="H966">
            <v>2636</v>
          </cell>
          <cell r="L966" t="str">
            <v>FAMIS Pre-Natal</v>
          </cell>
        </row>
        <row r="967">
          <cell r="A967">
            <v>44593</v>
          </cell>
          <cell r="D967">
            <v>85294</v>
          </cell>
          <cell r="H967">
            <v>84252</v>
          </cell>
          <cell r="L967" t="str">
            <v>Non-LTC</v>
          </cell>
        </row>
        <row r="968">
          <cell r="A968">
            <v>44593</v>
          </cell>
          <cell r="D968">
            <v>78490</v>
          </cell>
          <cell r="H968">
            <v>77543</v>
          </cell>
          <cell r="L968" t="str">
            <v>Non-LTC</v>
          </cell>
        </row>
        <row r="969">
          <cell r="A969">
            <v>44593</v>
          </cell>
          <cell r="D969">
            <v>17468</v>
          </cell>
          <cell r="H969">
            <v>15994</v>
          </cell>
          <cell r="L969" t="str">
            <v>LTC: 
NF/ICF ID</v>
          </cell>
        </row>
        <row r="970">
          <cell r="A970">
            <v>44593</v>
          </cell>
          <cell r="D970">
            <v>37945</v>
          </cell>
          <cell r="H970">
            <v>36741</v>
          </cell>
          <cell r="L970" t="str">
            <v>LTC: HCBS Waiver</v>
          </cell>
        </row>
        <row r="971">
          <cell r="A971">
            <v>44593</v>
          </cell>
          <cell r="D971">
            <v>11138</v>
          </cell>
          <cell r="H971">
            <v>11025</v>
          </cell>
          <cell r="L971" t="str">
            <v>LTC: DD Waivers</v>
          </cell>
        </row>
        <row r="972">
          <cell r="A972">
            <v>44593</v>
          </cell>
          <cell r="D972">
            <v>3201</v>
          </cell>
          <cell r="H972">
            <v>3084</v>
          </cell>
          <cell r="L972" t="str">
            <v>LTC: DD Waivers</v>
          </cell>
        </row>
        <row r="973">
          <cell r="A973">
            <v>44593</v>
          </cell>
          <cell r="D973">
            <v>310</v>
          </cell>
          <cell r="H973">
            <v>310</v>
          </cell>
          <cell r="L973" t="str">
            <v>LTC: DD Waivers</v>
          </cell>
        </row>
        <row r="974">
          <cell r="A974">
            <v>44593</v>
          </cell>
          <cell r="D974">
            <v>1501</v>
          </cell>
          <cell r="H974">
            <v>0</v>
          </cell>
          <cell r="L974" t="str">
            <v>LTC: PACE</v>
          </cell>
        </row>
        <row r="975">
          <cell r="A975">
            <v>44593</v>
          </cell>
          <cell r="D975">
            <v>66106</v>
          </cell>
          <cell r="H975">
            <v>0</v>
          </cell>
          <cell r="L975" t="str">
            <v xml:space="preserve">QMBs and QIs Limited Benefit </v>
          </cell>
        </row>
        <row r="976">
          <cell r="A976">
            <v>44593</v>
          </cell>
          <cell r="D976">
            <v>153804</v>
          </cell>
          <cell r="H976">
            <v>152766</v>
          </cell>
          <cell r="L976" t="str">
            <v>Caretaker Adults</v>
          </cell>
        </row>
        <row r="977">
          <cell r="A977">
            <v>44593</v>
          </cell>
          <cell r="D977">
            <v>21810</v>
          </cell>
          <cell r="H977">
            <v>18687</v>
          </cell>
          <cell r="L977" t="str">
            <v>Pregnant Women</v>
          </cell>
        </row>
        <row r="978">
          <cell r="A978">
            <v>44593</v>
          </cell>
          <cell r="D978">
            <v>628076</v>
          </cell>
          <cell r="H978">
            <v>625142</v>
          </cell>
          <cell r="L978" t="str">
            <v>Children</v>
          </cell>
        </row>
        <row r="979">
          <cell r="A979">
            <v>44593</v>
          </cell>
          <cell r="D979">
            <v>15310</v>
          </cell>
          <cell r="H979">
            <v>14879</v>
          </cell>
          <cell r="L979" t="str">
            <v>Children</v>
          </cell>
        </row>
        <row r="980">
          <cell r="A980">
            <v>44593</v>
          </cell>
          <cell r="D980">
            <v>49213</v>
          </cell>
          <cell r="H980">
            <v>0</v>
          </cell>
          <cell r="L980" t="str">
            <v>Family Planning (Limited Benefit)</v>
          </cell>
        </row>
        <row r="981">
          <cell r="A981">
            <v>44593</v>
          </cell>
          <cell r="D981">
            <v>1772</v>
          </cell>
          <cell r="H981">
            <v>0</v>
          </cell>
          <cell r="L981" t="str">
            <v>DOC/ Emer Svcs (Limited Benefit)</v>
          </cell>
        </row>
        <row r="982">
          <cell r="A982">
            <v>44593</v>
          </cell>
          <cell r="D982">
            <v>149622</v>
          </cell>
          <cell r="H982">
            <v>147992</v>
          </cell>
          <cell r="L982" t="str">
            <v>Caretaker Adults Acute Eligible</v>
          </cell>
        </row>
        <row r="983">
          <cell r="A983">
            <v>44593</v>
          </cell>
          <cell r="D983">
            <v>408341</v>
          </cell>
          <cell r="H983">
            <v>392437</v>
          </cell>
          <cell r="L983" t="str">
            <v>Childless Adults Acute Eligible</v>
          </cell>
        </row>
        <row r="984">
          <cell r="A984">
            <v>44593</v>
          </cell>
          <cell r="D984">
            <v>56613</v>
          </cell>
          <cell r="H984">
            <v>55782</v>
          </cell>
          <cell r="L984" t="str">
            <v>MLTSS Managed Care</v>
          </cell>
        </row>
        <row r="985">
          <cell r="A985">
            <v>44593</v>
          </cell>
          <cell r="D985">
            <v>16441</v>
          </cell>
          <cell r="H985">
            <v>0</v>
          </cell>
          <cell r="L985" t="str">
            <v>ACA DOC/ Emer Svcs (Limited Benefit)</v>
          </cell>
        </row>
        <row r="986">
          <cell r="A986">
            <v>44593</v>
          </cell>
          <cell r="D986">
            <v>91219</v>
          </cell>
          <cell r="H986">
            <v>90974</v>
          </cell>
          <cell r="L986" t="str">
            <v>Medicaid Crossover</v>
          </cell>
        </row>
        <row r="987">
          <cell r="A987">
            <v>44593</v>
          </cell>
          <cell r="D987">
            <v>80399</v>
          </cell>
          <cell r="H987">
            <v>80067</v>
          </cell>
          <cell r="L987" t="str">
            <v>FAMIS Children</v>
          </cell>
        </row>
        <row r="988">
          <cell r="A988">
            <v>44593</v>
          </cell>
          <cell r="D988">
            <v>2008</v>
          </cell>
          <cell r="H988">
            <v>1926</v>
          </cell>
          <cell r="L988" t="str">
            <v>FAMIS MOMS</v>
          </cell>
        </row>
        <row r="989">
          <cell r="A989">
            <v>44593</v>
          </cell>
          <cell r="D989">
            <v>2994</v>
          </cell>
          <cell r="H989">
            <v>2705</v>
          </cell>
          <cell r="L989" t="str">
            <v>FAMIS Pre-Natal</v>
          </cell>
        </row>
        <row r="990">
          <cell r="A990">
            <v>44621</v>
          </cell>
          <cell r="D990">
            <v>85373</v>
          </cell>
          <cell r="H990">
            <v>84460</v>
          </cell>
          <cell r="L990" t="str">
            <v>Non-LTC</v>
          </cell>
        </row>
        <row r="991">
          <cell r="A991">
            <v>44621</v>
          </cell>
          <cell r="D991">
            <v>79656</v>
          </cell>
          <cell r="H991">
            <v>77931</v>
          </cell>
          <cell r="L991" t="str">
            <v>Non-LTC</v>
          </cell>
        </row>
        <row r="992">
          <cell r="A992">
            <v>44621</v>
          </cell>
          <cell r="D992">
            <v>17509</v>
          </cell>
          <cell r="H992">
            <v>16023</v>
          </cell>
          <cell r="L992" t="str">
            <v>LTC: 
NF/ICF ID</v>
          </cell>
        </row>
        <row r="993">
          <cell r="A993">
            <v>44621</v>
          </cell>
          <cell r="D993">
            <v>38011</v>
          </cell>
          <cell r="H993">
            <v>36785</v>
          </cell>
          <cell r="L993" t="str">
            <v>LTC: HCBS Waiver</v>
          </cell>
        </row>
        <row r="994">
          <cell r="A994">
            <v>44621</v>
          </cell>
          <cell r="D994">
            <v>11114</v>
          </cell>
          <cell r="H994">
            <v>11004</v>
          </cell>
          <cell r="L994" t="str">
            <v>LTC: DD Waivers</v>
          </cell>
        </row>
        <row r="995">
          <cell r="A995">
            <v>44621</v>
          </cell>
          <cell r="D995">
            <v>3198</v>
          </cell>
          <cell r="H995">
            <v>3079</v>
          </cell>
          <cell r="L995" t="str">
            <v>LTC: DD Waivers</v>
          </cell>
        </row>
        <row r="996">
          <cell r="A996">
            <v>44621</v>
          </cell>
          <cell r="D996">
            <v>307</v>
          </cell>
          <cell r="H996">
            <v>307</v>
          </cell>
          <cell r="L996" t="str">
            <v>LTC: DD Waivers</v>
          </cell>
        </row>
        <row r="997">
          <cell r="A997">
            <v>44621</v>
          </cell>
          <cell r="D997">
            <v>1520</v>
          </cell>
          <cell r="H997">
            <v>0</v>
          </cell>
          <cell r="L997" t="str">
            <v>LTC: PACE</v>
          </cell>
        </row>
        <row r="998">
          <cell r="A998">
            <v>44621</v>
          </cell>
          <cell r="D998">
            <v>65939</v>
          </cell>
          <cell r="H998">
            <v>0</v>
          </cell>
          <cell r="L998" t="str">
            <v xml:space="preserve">QMBs and QIs Limited Benefit </v>
          </cell>
        </row>
        <row r="999">
          <cell r="A999">
            <v>44621</v>
          </cell>
          <cell r="D999">
            <v>155161</v>
          </cell>
          <cell r="H999">
            <v>154364</v>
          </cell>
          <cell r="L999" t="str">
            <v>Caretaker Adults</v>
          </cell>
        </row>
        <row r="1000">
          <cell r="A1000">
            <v>44621</v>
          </cell>
          <cell r="D1000">
            <v>21645</v>
          </cell>
          <cell r="H1000">
            <v>18693</v>
          </cell>
          <cell r="L1000" t="str">
            <v>Pregnant Women</v>
          </cell>
        </row>
        <row r="1001">
          <cell r="A1001">
            <v>44621</v>
          </cell>
          <cell r="D1001">
            <v>631371</v>
          </cell>
          <cell r="H1001">
            <v>628887</v>
          </cell>
          <cell r="L1001" t="str">
            <v>Children</v>
          </cell>
        </row>
        <row r="1002">
          <cell r="A1002">
            <v>44621</v>
          </cell>
          <cell r="D1002">
            <v>15406</v>
          </cell>
          <cell r="H1002">
            <v>14989</v>
          </cell>
          <cell r="L1002" t="str">
            <v>Children</v>
          </cell>
        </row>
        <row r="1003">
          <cell r="A1003">
            <v>44621</v>
          </cell>
          <cell r="D1003">
            <v>49484</v>
          </cell>
          <cell r="H1003">
            <v>0</v>
          </cell>
          <cell r="L1003" t="str">
            <v>Family Planning (Limited Benefit)</v>
          </cell>
        </row>
        <row r="1004">
          <cell r="A1004">
            <v>44621</v>
          </cell>
          <cell r="D1004">
            <v>1747</v>
          </cell>
          <cell r="H1004">
            <v>0</v>
          </cell>
          <cell r="L1004" t="str">
            <v>DOC/ Emer Svcs (Limited Benefit)</v>
          </cell>
        </row>
        <row r="1005">
          <cell r="A1005">
            <v>44621</v>
          </cell>
          <cell r="D1005">
            <v>150635</v>
          </cell>
          <cell r="H1005">
            <v>149148</v>
          </cell>
          <cell r="L1005" t="str">
            <v>Caretaker Adults Acute Eligible</v>
          </cell>
        </row>
        <row r="1006">
          <cell r="A1006">
            <v>44621</v>
          </cell>
          <cell r="D1006">
            <v>412356</v>
          </cell>
          <cell r="H1006">
            <v>396762</v>
          </cell>
          <cell r="L1006" t="str">
            <v>Childless Adults Acute Eligible</v>
          </cell>
        </row>
        <row r="1007">
          <cell r="A1007">
            <v>44621</v>
          </cell>
          <cell r="D1007">
            <v>58018</v>
          </cell>
          <cell r="H1007">
            <v>57183</v>
          </cell>
          <cell r="L1007" t="str">
            <v>MLTSS Managed Care</v>
          </cell>
        </row>
        <row r="1008">
          <cell r="A1008">
            <v>44621</v>
          </cell>
          <cell r="D1008">
            <v>16430</v>
          </cell>
          <cell r="H1008">
            <v>0</v>
          </cell>
          <cell r="L1008" t="str">
            <v>ACA DOC/ Emer Svcs (Limited Benefit)</v>
          </cell>
        </row>
        <row r="1009">
          <cell r="A1009">
            <v>44621</v>
          </cell>
          <cell r="D1009">
            <v>92160</v>
          </cell>
          <cell r="H1009">
            <v>91979</v>
          </cell>
          <cell r="L1009" t="str">
            <v>Medicaid Crossover</v>
          </cell>
        </row>
        <row r="1010">
          <cell r="A1010">
            <v>44621</v>
          </cell>
          <cell r="D1010">
            <v>80461</v>
          </cell>
          <cell r="H1010">
            <v>80227</v>
          </cell>
          <cell r="L1010" t="str">
            <v>FAMIS Children</v>
          </cell>
        </row>
        <row r="1011">
          <cell r="A1011">
            <v>44621</v>
          </cell>
          <cell r="D1011">
            <v>1996</v>
          </cell>
          <cell r="H1011">
            <v>1936</v>
          </cell>
          <cell r="L1011" t="str">
            <v>FAMIS MOMS</v>
          </cell>
        </row>
        <row r="1012">
          <cell r="A1012">
            <v>44621</v>
          </cell>
          <cell r="D1012">
            <v>3195</v>
          </cell>
          <cell r="H1012">
            <v>2997</v>
          </cell>
          <cell r="L1012" t="str">
            <v>FAMIS Pre-Natal</v>
          </cell>
        </row>
        <row r="1013">
          <cell r="A1013">
            <v>44652</v>
          </cell>
          <cell r="D1013">
            <v>85354</v>
          </cell>
          <cell r="H1013">
            <v>84397</v>
          </cell>
          <cell r="L1013" t="str">
            <v>Non-LTC</v>
          </cell>
        </row>
        <row r="1014">
          <cell r="A1014">
            <v>44652</v>
          </cell>
          <cell r="D1014">
            <v>79882</v>
          </cell>
          <cell r="H1014">
            <v>78135</v>
          </cell>
          <cell r="L1014" t="str">
            <v>Non-LTC</v>
          </cell>
        </row>
        <row r="1015">
          <cell r="A1015">
            <v>44652</v>
          </cell>
          <cell r="D1015">
            <v>17561</v>
          </cell>
          <cell r="H1015">
            <v>16065</v>
          </cell>
          <cell r="L1015" t="str">
            <v>LTC: 
NF/ICF ID</v>
          </cell>
        </row>
        <row r="1016">
          <cell r="A1016">
            <v>44652</v>
          </cell>
          <cell r="D1016">
            <v>38120</v>
          </cell>
          <cell r="H1016">
            <v>36888</v>
          </cell>
          <cell r="L1016" t="str">
            <v>LTC: HCBS Waiver</v>
          </cell>
        </row>
        <row r="1017">
          <cell r="A1017">
            <v>44652</v>
          </cell>
          <cell r="D1017">
            <v>11100</v>
          </cell>
          <cell r="H1017">
            <v>10990</v>
          </cell>
          <cell r="L1017" t="str">
            <v>LTC: DD Waivers</v>
          </cell>
        </row>
        <row r="1018">
          <cell r="A1018">
            <v>44652</v>
          </cell>
          <cell r="D1018">
            <v>3206</v>
          </cell>
          <cell r="H1018">
            <v>3087</v>
          </cell>
          <cell r="L1018" t="str">
            <v>LTC: DD Waivers</v>
          </cell>
        </row>
        <row r="1019">
          <cell r="A1019">
            <v>44652</v>
          </cell>
          <cell r="D1019">
            <v>305</v>
          </cell>
          <cell r="H1019">
            <v>305</v>
          </cell>
          <cell r="L1019" t="str">
            <v>LTC: DD Waivers</v>
          </cell>
        </row>
        <row r="1020">
          <cell r="A1020">
            <v>44652</v>
          </cell>
          <cell r="D1020">
            <v>1515</v>
          </cell>
          <cell r="H1020">
            <v>0</v>
          </cell>
          <cell r="L1020" t="str">
            <v>LTC: PACE</v>
          </cell>
        </row>
        <row r="1021">
          <cell r="A1021">
            <v>44652</v>
          </cell>
          <cell r="D1021">
            <v>65835</v>
          </cell>
          <cell r="H1021">
            <v>0</v>
          </cell>
          <cell r="L1021" t="str">
            <v xml:space="preserve">QMBs and QIs Limited Benefit </v>
          </cell>
        </row>
        <row r="1022">
          <cell r="A1022">
            <v>44652</v>
          </cell>
          <cell r="D1022">
            <v>156601</v>
          </cell>
          <cell r="H1022">
            <v>155721</v>
          </cell>
          <cell r="L1022" t="str">
            <v>Caretaker Adults</v>
          </cell>
        </row>
        <row r="1023">
          <cell r="A1023">
            <v>44652</v>
          </cell>
          <cell r="D1023">
            <v>21495</v>
          </cell>
          <cell r="H1023">
            <v>18513</v>
          </cell>
          <cell r="L1023" t="str">
            <v>Pregnant Women</v>
          </cell>
        </row>
        <row r="1024">
          <cell r="A1024">
            <v>44652</v>
          </cell>
          <cell r="D1024">
            <v>635265</v>
          </cell>
          <cell r="H1024">
            <v>632648</v>
          </cell>
          <cell r="L1024" t="str">
            <v>Children</v>
          </cell>
        </row>
        <row r="1025">
          <cell r="A1025">
            <v>44652</v>
          </cell>
          <cell r="D1025">
            <v>15551</v>
          </cell>
          <cell r="H1025">
            <v>15131</v>
          </cell>
          <cell r="L1025" t="str">
            <v>Children</v>
          </cell>
        </row>
        <row r="1026">
          <cell r="A1026">
            <v>44652</v>
          </cell>
          <cell r="D1026">
            <v>49821</v>
          </cell>
          <cell r="H1026">
            <v>0</v>
          </cell>
          <cell r="L1026" t="str">
            <v>Family Planning (Limited Benefit)</v>
          </cell>
        </row>
        <row r="1027">
          <cell r="A1027">
            <v>44652</v>
          </cell>
          <cell r="D1027">
            <v>1633</v>
          </cell>
          <cell r="H1027">
            <v>0</v>
          </cell>
          <cell r="L1027" t="str">
            <v>DOC/ Emer Svcs (Limited Benefit)</v>
          </cell>
        </row>
        <row r="1028">
          <cell r="A1028">
            <v>44652</v>
          </cell>
          <cell r="D1028">
            <v>151967</v>
          </cell>
          <cell r="H1028">
            <v>150330</v>
          </cell>
          <cell r="L1028" t="str">
            <v>Caretaker Adults Acute Eligible</v>
          </cell>
        </row>
        <row r="1029">
          <cell r="A1029">
            <v>44652</v>
          </cell>
          <cell r="D1029">
            <v>419818</v>
          </cell>
          <cell r="H1029">
            <v>403111</v>
          </cell>
          <cell r="L1029" t="str">
            <v>Childless Adults Acute Eligible</v>
          </cell>
        </row>
        <row r="1030">
          <cell r="A1030">
            <v>44652</v>
          </cell>
          <cell r="D1030">
            <v>59153</v>
          </cell>
          <cell r="H1030">
            <v>58291</v>
          </cell>
          <cell r="L1030" t="str">
            <v>MLTSS Managed Care</v>
          </cell>
        </row>
        <row r="1031">
          <cell r="A1031">
            <v>44652</v>
          </cell>
          <cell r="D1031">
            <v>16243</v>
          </cell>
          <cell r="H1031">
            <v>0</v>
          </cell>
          <cell r="L1031" t="str">
            <v>ACA DOC/ Emer Svcs (Limited Benefit)</v>
          </cell>
        </row>
        <row r="1032">
          <cell r="A1032">
            <v>44652</v>
          </cell>
          <cell r="D1032">
            <v>93112</v>
          </cell>
          <cell r="H1032">
            <v>92912</v>
          </cell>
          <cell r="L1032" t="str">
            <v>Medicaid Crossover</v>
          </cell>
        </row>
        <row r="1033">
          <cell r="A1033">
            <v>44652</v>
          </cell>
          <cell r="D1033">
            <v>80640</v>
          </cell>
          <cell r="H1033">
            <v>80369</v>
          </cell>
          <cell r="L1033" t="str">
            <v>FAMIS Children</v>
          </cell>
        </row>
        <row r="1034">
          <cell r="A1034">
            <v>44652</v>
          </cell>
          <cell r="D1034">
            <v>2045</v>
          </cell>
          <cell r="H1034">
            <v>1966</v>
          </cell>
          <cell r="L1034" t="str">
            <v>FAMIS MOMS</v>
          </cell>
        </row>
        <row r="1035">
          <cell r="A1035">
            <v>44652</v>
          </cell>
          <cell r="D1035">
            <v>3425</v>
          </cell>
          <cell r="H1035">
            <v>3241</v>
          </cell>
          <cell r="L1035" t="str">
            <v>FAMIS Pre-Natal</v>
          </cell>
        </row>
        <row r="1036">
          <cell r="A1036">
            <v>44682</v>
          </cell>
          <cell r="D1036">
            <v>85359</v>
          </cell>
          <cell r="H1036">
            <v>83708</v>
          </cell>
          <cell r="L1036" t="str">
            <v>Non-LTC</v>
          </cell>
        </row>
        <row r="1037">
          <cell r="A1037">
            <v>44682</v>
          </cell>
          <cell r="D1037">
            <v>80377</v>
          </cell>
          <cell r="H1037">
            <v>77819</v>
          </cell>
          <cell r="L1037" t="str">
            <v>Non-LTC</v>
          </cell>
        </row>
        <row r="1038">
          <cell r="A1038">
            <v>44682</v>
          </cell>
          <cell r="D1038">
            <v>17467</v>
          </cell>
          <cell r="H1038">
            <v>15906</v>
          </cell>
          <cell r="L1038" t="str">
            <v>LTC: 
NF/ICF ID</v>
          </cell>
        </row>
        <row r="1039">
          <cell r="A1039">
            <v>44682</v>
          </cell>
          <cell r="D1039">
            <v>38319</v>
          </cell>
          <cell r="H1039">
            <v>36983</v>
          </cell>
          <cell r="L1039" t="str">
            <v>LTC: HCBS Waiver</v>
          </cell>
        </row>
        <row r="1040">
          <cell r="A1040">
            <v>44682</v>
          </cell>
          <cell r="D1040">
            <v>11106</v>
          </cell>
          <cell r="H1040">
            <v>10990</v>
          </cell>
          <cell r="L1040" t="str">
            <v>LTC: DD Waivers</v>
          </cell>
        </row>
        <row r="1041">
          <cell r="A1041">
            <v>44682</v>
          </cell>
          <cell r="D1041">
            <v>3227</v>
          </cell>
          <cell r="H1041">
            <v>3102</v>
          </cell>
          <cell r="L1041" t="str">
            <v>LTC: DD Waivers</v>
          </cell>
        </row>
        <row r="1042">
          <cell r="A1042">
            <v>44682</v>
          </cell>
          <cell r="D1042">
            <v>304</v>
          </cell>
          <cell r="H1042">
            <v>304</v>
          </cell>
          <cell r="L1042" t="str">
            <v>LTC: DD Waivers</v>
          </cell>
        </row>
        <row r="1043">
          <cell r="A1043">
            <v>44682</v>
          </cell>
          <cell r="D1043">
            <v>1520</v>
          </cell>
          <cell r="H1043">
            <v>0</v>
          </cell>
          <cell r="L1043" t="str">
            <v>LTC: PACE</v>
          </cell>
        </row>
        <row r="1044">
          <cell r="A1044">
            <v>44682</v>
          </cell>
          <cell r="D1044">
            <v>65780</v>
          </cell>
          <cell r="H1044">
            <v>0</v>
          </cell>
          <cell r="L1044" t="str">
            <v xml:space="preserve">QMBs and QIs Limited Benefit </v>
          </cell>
        </row>
        <row r="1045">
          <cell r="A1045">
            <v>44682</v>
          </cell>
          <cell r="D1045">
            <v>157454</v>
          </cell>
          <cell r="H1045">
            <v>156408</v>
          </cell>
          <cell r="L1045" t="str">
            <v>Caretaker Adults</v>
          </cell>
        </row>
        <row r="1046">
          <cell r="A1046">
            <v>44682</v>
          </cell>
          <cell r="D1046">
            <v>21488</v>
          </cell>
          <cell r="H1046">
            <v>18413</v>
          </cell>
          <cell r="L1046" t="str">
            <v>Pregnant Women</v>
          </cell>
        </row>
        <row r="1047">
          <cell r="A1047">
            <v>44682</v>
          </cell>
          <cell r="D1047">
            <v>637539</v>
          </cell>
          <cell r="H1047">
            <v>634746</v>
          </cell>
          <cell r="L1047" t="str">
            <v>Children</v>
          </cell>
        </row>
        <row r="1048">
          <cell r="A1048">
            <v>44682</v>
          </cell>
          <cell r="D1048">
            <v>15642</v>
          </cell>
          <cell r="H1048">
            <v>15219</v>
          </cell>
          <cell r="L1048" t="str">
            <v>Children</v>
          </cell>
        </row>
        <row r="1049">
          <cell r="A1049">
            <v>44682</v>
          </cell>
          <cell r="D1049">
            <v>49272</v>
          </cell>
          <cell r="H1049">
            <v>0</v>
          </cell>
          <cell r="L1049" t="str">
            <v>Family Planning (Limited Benefit)</v>
          </cell>
        </row>
        <row r="1050">
          <cell r="A1050">
            <v>44682</v>
          </cell>
          <cell r="D1050">
            <v>1576</v>
          </cell>
          <cell r="H1050">
            <v>0</v>
          </cell>
          <cell r="L1050" t="str">
            <v>DOC/ Emer Svcs (Limited Benefit)</v>
          </cell>
        </row>
        <row r="1051">
          <cell r="A1051">
            <v>44682</v>
          </cell>
          <cell r="D1051">
            <v>153424</v>
          </cell>
          <cell r="H1051">
            <v>151747</v>
          </cell>
          <cell r="L1051" t="str">
            <v>Caretaker Adults Acute Eligible</v>
          </cell>
        </row>
        <row r="1052">
          <cell r="A1052">
            <v>44682</v>
          </cell>
          <cell r="D1052">
            <v>428085</v>
          </cell>
          <cell r="H1052">
            <v>410948</v>
          </cell>
          <cell r="L1052" t="str">
            <v>Childless Adults Acute Eligible</v>
          </cell>
        </row>
        <row r="1053">
          <cell r="A1053">
            <v>44682</v>
          </cell>
          <cell r="D1053">
            <v>60129</v>
          </cell>
          <cell r="H1053">
            <v>58917</v>
          </cell>
          <cell r="L1053" t="str">
            <v>MLTSS Managed Care</v>
          </cell>
        </row>
        <row r="1054">
          <cell r="A1054">
            <v>44682</v>
          </cell>
          <cell r="D1054">
            <v>16311</v>
          </cell>
          <cell r="H1054">
            <v>0</v>
          </cell>
          <cell r="L1054" t="str">
            <v>ACA DOC/ Emer Svcs (Limited Benefit)</v>
          </cell>
        </row>
        <row r="1055">
          <cell r="A1055">
            <v>44682</v>
          </cell>
          <cell r="D1055">
            <v>94061</v>
          </cell>
          <cell r="H1055">
            <v>93804</v>
          </cell>
          <cell r="L1055" t="str">
            <v>Medicaid Crossover</v>
          </cell>
        </row>
        <row r="1056">
          <cell r="A1056">
            <v>44682</v>
          </cell>
          <cell r="D1056">
            <v>79681</v>
          </cell>
          <cell r="H1056">
            <v>79351</v>
          </cell>
          <cell r="L1056" t="str">
            <v>FAMIS Children</v>
          </cell>
        </row>
        <row r="1057">
          <cell r="A1057">
            <v>44682</v>
          </cell>
          <cell r="D1057">
            <v>2082</v>
          </cell>
          <cell r="H1057">
            <v>1988</v>
          </cell>
          <cell r="L1057" t="str">
            <v>FAMIS MOMS</v>
          </cell>
        </row>
        <row r="1058">
          <cell r="A1058">
            <v>44682</v>
          </cell>
          <cell r="D1058">
            <v>3826</v>
          </cell>
          <cell r="H1058">
            <v>3446</v>
          </cell>
          <cell r="L1058" t="str">
            <v>FAMIS Pre-Natal</v>
          </cell>
        </row>
        <row r="1059">
          <cell r="A1059">
            <v>44713</v>
          </cell>
          <cell r="D1059">
            <v>85273</v>
          </cell>
          <cell r="H1059">
            <v>84274</v>
          </cell>
          <cell r="L1059" t="str">
            <v>Non-LTC</v>
          </cell>
        </row>
        <row r="1060">
          <cell r="A1060">
            <v>44713</v>
          </cell>
          <cell r="D1060">
            <v>80550</v>
          </cell>
          <cell r="H1060">
            <v>78794</v>
          </cell>
          <cell r="L1060" t="str">
            <v>Non-LTC</v>
          </cell>
        </row>
        <row r="1061">
          <cell r="A1061">
            <v>44713</v>
          </cell>
          <cell r="D1061">
            <v>17430</v>
          </cell>
          <cell r="H1061">
            <v>15929</v>
          </cell>
          <cell r="L1061" t="str">
            <v>LTC: 
NF/ICF ID</v>
          </cell>
        </row>
        <row r="1062">
          <cell r="A1062">
            <v>44713</v>
          </cell>
          <cell r="D1062">
            <v>38411</v>
          </cell>
          <cell r="H1062">
            <v>37182</v>
          </cell>
          <cell r="L1062" t="str">
            <v>LTC: HCBS Waiver</v>
          </cell>
        </row>
        <row r="1063">
          <cell r="A1063">
            <v>44713</v>
          </cell>
          <cell r="D1063">
            <v>11110</v>
          </cell>
          <cell r="H1063">
            <v>11000</v>
          </cell>
          <cell r="L1063" t="str">
            <v>LTC: DD Waivers</v>
          </cell>
        </row>
        <row r="1064">
          <cell r="A1064">
            <v>44713</v>
          </cell>
          <cell r="D1064">
            <v>3308</v>
          </cell>
          <cell r="H1064">
            <v>3187</v>
          </cell>
          <cell r="L1064" t="str">
            <v>LTC: DD Waivers</v>
          </cell>
        </row>
        <row r="1065">
          <cell r="A1065">
            <v>44713</v>
          </cell>
          <cell r="D1065">
            <v>301</v>
          </cell>
          <cell r="H1065">
            <v>301</v>
          </cell>
          <cell r="L1065" t="str">
            <v>LTC: DD Waivers</v>
          </cell>
        </row>
        <row r="1066">
          <cell r="A1066">
            <v>44713</v>
          </cell>
          <cell r="D1066">
            <v>1523</v>
          </cell>
          <cell r="H1066">
            <v>0</v>
          </cell>
          <cell r="L1066" t="str">
            <v>LTC: PACE</v>
          </cell>
        </row>
        <row r="1067">
          <cell r="A1067">
            <v>44713</v>
          </cell>
          <cell r="D1067">
            <v>65665</v>
          </cell>
          <cell r="H1067">
            <v>0</v>
          </cell>
          <cell r="L1067" t="str">
            <v xml:space="preserve">QMBs and QIs Limited Benefit </v>
          </cell>
        </row>
        <row r="1068">
          <cell r="A1068">
            <v>44713</v>
          </cell>
          <cell r="D1068">
            <v>157980</v>
          </cell>
          <cell r="H1068">
            <v>157148</v>
          </cell>
          <cell r="L1068" t="str">
            <v>Caretaker Adults</v>
          </cell>
        </row>
        <row r="1069">
          <cell r="A1069">
            <v>44713</v>
          </cell>
          <cell r="D1069">
            <v>21220</v>
          </cell>
          <cell r="H1069">
            <v>18247</v>
          </cell>
          <cell r="L1069" t="str">
            <v>Pregnant Women</v>
          </cell>
        </row>
        <row r="1070">
          <cell r="A1070">
            <v>44713</v>
          </cell>
          <cell r="D1070">
            <v>639659</v>
          </cell>
          <cell r="H1070">
            <v>637306</v>
          </cell>
          <cell r="L1070" t="str">
            <v>Children</v>
          </cell>
        </row>
        <row r="1071">
          <cell r="A1071">
            <v>44713</v>
          </cell>
          <cell r="D1071">
            <v>15725</v>
          </cell>
          <cell r="H1071">
            <v>15314</v>
          </cell>
          <cell r="L1071" t="str">
            <v>Children</v>
          </cell>
        </row>
        <row r="1072">
          <cell r="A1072">
            <v>44713</v>
          </cell>
          <cell r="D1072">
            <v>48927</v>
          </cell>
          <cell r="H1072">
            <v>0</v>
          </cell>
          <cell r="L1072" t="str">
            <v>Family Planning (Limited Benefit)</v>
          </cell>
        </row>
        <row r="1073">
          <cell r="A1073">
            <v>44713</v>
          </cell>
          <cell r="D1073">
            <v>1599</v>
          </cell>
          <cell r="H1073">
            <v>1</v>
          </cell>
          <cell r="L1073" t="str">
            <v>DOC/ Emer Svcs (Limited Benefit)</v>
          </cell>
        </row>
        <row r="1074">
          <cell r="A1074">
            <v>44713</v>
          </cell>
          <cell r="D1074">
            <v>154468</v>
          </cell>
          <cell r="H1074">
            <v>152869</v>
          </cell>
          <cell r="L1074" t="str">
            <v>Caretaker Adults Acute Eligible</v>
          </cell>
        </row>
        <row r="1075">
          <cell r="A1075">
            <v>44713</v>
          </cell>
          <cell r="D1075">
            <v>432937</v>
          </cell>
          <cell r="H1075">
            <v>416027</v>
          </cell>
          <cell r="L1075" t="str">
            <v>Childless Adults Acute Eligible</v>
          </cell>
        </row>
        <row r="1076">
          <cell r="A1076">
            <v>44713</v>
          </cell>
          <cell r="D1076">
            <v>61293</v>
          </cell>
          <cell r="H1076">
            <v>60441</v>
          </cell>
          <cell r="L1076" t="str">
            <v>MLTSS Managed Care</v>
          </cell>
        </row>
        <row r="1077">
          <cell r="A1077">
            <v>44713</v>
          </cell>
          <cell r="D1077">
            <v>16455</v>
          </cell>
          <cell r="H1077">
            <v>0</v>
          </cell>
          <cell r="L1077" t="str">
            <v>ACA DOC/ Emer Svcs (Limited Benefit)</v>
          </cell>
        </row>
        <row r="1078">
          <cell r="A1078">
            <v>44713</v>
          </cell>
          <cell r="D1078">
            <v>94733</v>
          </cell>
          <cell r="H1078">
            <v>94573</v>
          </cell>
          <cell r="L1078" t="str">
            <v>Medicaid Crossover</v>
          </cell>
        </row>
        <row r="1079">
          <cell r="A1079">
            <v>44713</v>
          </cell>
          <cell r="D1079">
            <v>78707</v>
          </cell>
          <cell r="H1079">
            <v>78459</v>
          </cell>
          <cell r="L1079" t="str">
            <v>FAMIS Children</v>
          </cell>
        </row>
        <row r="1080">
          <cell r="A1080">
            <v>44713</v>
          </cell>
          <cell r="D1080">
            <v>2071</v>
          </cell>
          <cell r="H1080">
            <v>2006</v>
          </cell>
          <cell r="L1080" t="str">
            <v>FAMIS MOMS</v>
          </cell>
        </row>
        <row r="1081">
          <cell r="A1081">
            <v>44713</v>
          </cell>
          <cell r="D1081">
            <v>4024</v>
          </cell>
          <cell r="H1081">
            <v>3793</v>
          </cell>
          <cell r="L1081" t="str">
            <v>FAMIS Pre-Natal</v>
          </cell>
        </row>
        <row r="1082">
          <cell r="A1082">
            <v>44743</v>
          </cell>
          <cell r="D1082">
            <v>85459</v>
          </cell>
          <cell r="H1082">
            <v>84458</v>
          </cell>
          <cell r="L1082" t="str">
            <v>Non-LTC</v>
          </cell>
        </row>
        <row r="1083">
          <cell r="A1083">
            <v>44743</v>
          </cell>
          <cell r="D1083">
            <v>80867</v>
          </cell>
          <cell r="H1083">
            <v>79059</v>
          </cell>
          <cell r="L1083" t="str">
            <v>Non-LTC</v>
          </cell>
        </row>
        <row r="1084">
          <cell r="A1084">
            <v>44743</v>
          </cell>
          <cell r="D1084">
            <v>17465</v>
          </cell>
          <cell r="H1084">
            <v>15944</v>
          </cell>
          <cell r="L1084" t="str">
            <v>LTC: 
NF/ICF ID</v>
          </cell>
        </row>
        <row r="1085">
          <cell r="A1085">
            <v>44743</v>
          </cell>
          <cell r="D1085">
            <v>38448</v>
          </cell>
          <cell r="H1085">
            <v>37217</v>
          </cell>
          <cell r="L1085" t="str">
            <v>LTC: HCBS Waiver</v>
          </cell>
        </row>
        <row r="1086">
          <cell r="A1086">
            <v>44743</v>
          </cell>
          <cell r="D1086">
            <v>11113</v>
          </cell>
          <cell r="H1086">
            <v>11004</v>
          </cell>
          <cell r="L1086" t="str">
            <v>LTC: DD Waivers</v>
          </cell>
        </row>
        <row r="1087">
          <cell r="A1087">
            <v>44743</v>
          </cell>
          <cell r="D1087">
            <v>3387</v>
          </cell>
          <cell r="H1087">
            <v>3263</v>
          </cell>
          <cell r="L1087" t="str">
            <v>LTC: DD Waivers</v>
          </cell>
        </row>
        <row r="1088">
          <cell r="A1088">
            <v>44743</v>
          </cell>
          <cell r="D1088">
            <v>300</v>
          </cell>
          <cell r="H1088">
            <v>300</v>
          </cell>
          <cell r="L1088" t="str">
            <v>LTC: DD Waivers</v>
          </cell>
        </row>
        <row r="1089">
          <cell r="A1089">
            <v>44743</v>
          </cell>
          <cell r="D1089">
            <v>1556</v>
          </cell>
          <cell r="H1089">
            <v>0</v>
          </cell>
          <cell r="L1089" t="str">
            <v>LTC: PACE</v>
          </cell>
        </row>
        <row r="1090">
          <cell r="A1090">
            <v>44743</v>
          </cell>
          <cell r="D1090">
            <v>65606</v>
          </cell>
          <cell r="H1090">
            <v>0</v>
          </cell>
          <cell r="L1090" t="str">
            <v xml:space="preserve">QMBs and QIs Limited Benefit </v>
          </cell>
        </row>
        <row r="1091">
          <cell r="A1091">
            <v>44743</v>
          </cell>
          <cell r="D1091">
            <v>159473</v>
          </cell>
          <cell r="H1091">
            <v>158540</v>
          </cell>
          <cell r="L1091" t="str">
            <v>Caretaker Adults</v>
          </cell>
        </row>
        <row r="1092">
          <cell r="A1092">
            <v>44743</v>
          </cell>
          <cell r="D1092">
            <v>21365</v>
          </cell>
          <cell r="H1092">
            <v>18405</v>
          </cell>
          <cell r="L1092" t="str">
            <v>Pregnant Women</v>
          </cell>
        </row>
        <row r="1093">
          <cell r="A1093">
            <v>44743</v>
          </cell>
          <cell r="D1093">
            <v>643512</v>
          </cell>
          <cell r="H1093">
            <v>640805</v>
          </cell>
          <cell r="L1093" t="str">
            <v>Children</v>
          </cell>
        </row>
        <row r="1094">
          <cell r="A1094">
            <v>44743</v>
          </cell>
          <cell r="D1094">
            <v>15822</v>
          </cell>
          <cell r="H1094">
            <v>15408</v>
          </cell>
          <cell r="L1094" t="str">
            <v>Children</v>
          </cell>
        </row>
        <row r="1095">
          <cell r="A1095">
            <v>44743</v>
          </cell>
          <cell r="D1095">
            <v>49305</v>
          </cell>
          <cell r="H1095">
            <v>0</v>
          </cell>
          <cell r="L1095" t="str">
            <v>Family Planning (Limited Benefit)</v>
          </cell>
        </row>
        <row r="1096">
          <cell r="A1096">
            <v>44743</v>
          </cell>
          <cell r="D1096">
            <v>1605</v>
          </cell>
          <cell r="H1096">
            <v>0</v>
          </cell>
          <cell r="L1096" t="str">
            <v>DOC/ Emer Svcs (Limited Benefit)</v>
          </cell>
        </row>
        <row r="1097">
          <cell r="A1097">
            <v>44743</v>
          </cell>
          <cell r="D1097">
            <v>155309</v>
          </cell>
          <cell r="H1097">
            <v>153601</v>
          </cell>
          <cell r="L1097" t="str">
            <v>Caretaker Adults Acute Eligible</v>
          </cell>
        </row>
        <row r="1098">
          <cell r="A1098">
            <v>44743</v>
          </cell>
          <cell r="D1098">
            <v>437141</v>
          </cell>
          <cell r="H1098">
            <v>419153</v>
          </cell>
          <cell r="L1098" t="str">
            <v>Childless Adults Acute Eligible</v>
          </cell>
        </row>
        <row r="1099">
          <cell r="A1099">
            <v>44743</v>
          </cell>
          <cell r="D1099">
            <v>62411</v>
          </cell>
          <cell r="H1099">
            <v>61513</v>
          </cell>
          <cell r="L1099" t="str">
            <v>MLTSS Managed Care</v>
          </cell>
        </row>
        <row r="1100">
          <cell r="A1100">
            <v>44743</v>
          </cell>
          <cell r="D1100">
            <v>16482</v>
          </cell>
          <cell r="H1100">
            <v>0</v>
          </cell>
          <cell r="L1100" t="str">
            <v>ACA DOC/ Emer Svcs (Limited Benefit)</v>
          </cell>
        </row>
        <row r="1101">
          <cell r="A1101">
            <v>44743</v>
          </cell>
          <cell r="D1101">
            <v>95450</v>
          </cell>
          <cell r="H1101">
            <v>95231</v>
          </cell>
          <cell r="L1101" t="str">
            <v>Medicaid Crossover</v>
          </cell>
        </row>
        <row r="1102">
          <cell r="A1102">
            <v>44743</v>
          </cell>
          <cell r="D1102">
            <v>78850</v>
          </cell>
          <cell r="H1102">
            <v>78577</v>
          </cell>
          <cell r="L1102" t="str">
            <v>FAMIS Children</v>
          </cell>
        </row>
        <row r="1103">
          <cell r="A1103">
            <v>44743</v>
          </cell>
          <cell r="D1103">
            <v>2097</v>
          </cell>
          <cell r="H1103">
            <v>2021</v>
          </cell>
          <cell r="L1103" t="str">
            <v>FAMIS MOMS</v>
          </cell>
        </row>
        <row r="1104">
          <cell r="A1104">
            <v>44743</v>
          </cell>
          <cell r="D1104">
            <v>4211</v>
          </cell>
          <cell r="H1104">
            <v>3971</v>
          </cell>
          <cell r="L1104" t="str">
            <v>FAMIS Pre-Natal</v>
          </cell>
        </row>
        <row r="1105">
          <cell r="A1105">
            <v>44774</v>
          </cell>
          <cell r="D1105">
            <v>85383</v>
          </cell>
          <cell r="H1105">
            <v>84303</v>
          </cell>
          <cell r="L1105" t="str">
            <v>Non-LTC</v>
          </cell>
        </row>
        <row r="1106">
          <cell r="A1106">
            <v>44774</v>
          </cell>
          <cell r="D1106">
            <v>81280</v>
          </cell>
          <cell r="H1106">
            <v>79438</v>
          </cell>
          <cell r="L1106" t="str">
            <v>Non-LTC</v>
          </cell>
        </row>
        <row r="1107">
          <cell r="A1107">
            <v>44774</v>
          </cell>
          <cell r="D1107">
            <v>17552</v>
          </cell>
          <cell r="H1107">
            <v>16032</v>
          </cell>
          <cell r="L1107" t="str">
            <v>LTC: 
NF/ICF ID</v>
          </cell>
        </row>
        <row r="1108">
          <cell r="A1108">
            <v>44774</v>
          </cell>
          <cell r="D1108">
            <v>38536</v>
          </cell>
          <cell r="H1108">
            <v>37317</v>
          </cell>
          <cell r="L1108" t="str">
            <v>LTC: HCBS Waiver</v>
          </cell>
        </row>
        <row r="1109">
          <cell r="A1109">
            <v>44774</v>
          </cell>
          <cell r="D1109">
            <v>11108</v>
          </cell>
          <cell r="H1109">
            <v>10998</v>
          </cell>
          <cell r="L1109" t="str">
            <v>LTC: DD Waivers</v>
          </cell>
        </row>
        <row r="1110">
          <cell r="A1110">
            <v>44774</v>
          </cell>
          <cell r="D1110">
            <v>3457</v>
          </cell>
          <cell r="H1110">
            <v>3328</v>
          </cell>
          <cell r="L1110" t="str">
            <v>LTC: DD Waivers</v>
          </cell>
        </row>
        <row r="1111">
          <cell r="A1111">
            <v>44774</v>
          </cell>
          <cell r="D1111">
            <v>301</v>
          </cell>
          <cell r="H1111">
            <v>301</v>
          </cell>
          <cell r="L1111" t="str">
            <v>LTC: DD Waivers</v>
          </cell>
        </row>
        <row r="1112">
          <cell r="A1112">
            <v>44774</v>
          </cell>
          <cell r="D1112">
            <v>1560</v>
          </cell>
          <cell r="H1112">
            <v>0</v>
          </cell>
          <cell r="L1112" t="str">
            <v>LTC: PACE</v>
          </cell>
        </row>
        <row r="1113">
          <cell r="A1113">
            <v>44774</v>
          </cell>
          <cell r="D1113">
            <v>65508</v>
          </cell>
          <cell r="H1113">
            <v>0</v>
          </cell>
          <cell r="L1113" t="str">
            <v xml:space="preserve">QMBs and QIs Limited Benefit </v>
          </cell>
        </row>
        <row r="1114">
          <cell r="A1114">
            <v>44774</v>
          </cell>
          <cell r="D1114">
            <v>160533</v>
          </cell>
          <cell r="H1114">
            <v>159584</v>
          </cell>
          <cell r="L1114" t="str">
            <v>Caretaker Adults</v>
          </cell>
        </row>
        <row r="1115">
          <cell r="A1115">
            <v>44774</v>
          </cell>
          <cell r="D1115">
            <v>22318</v>
          </cell>
          <cell r="H1115">
            <v>19361</v>
          </cell>
          <cell r="L1115" t="str">
            <v>Pregnant Women</v>
          </cell>
        </row>
        <row r="1116">
          <cell r="A1116">
            <v>44774</v>
          </cell>
          <cell r="D1116">
            <v>646976</v>
          </cell>
          <cell r="H1116">
            <v>644145</v>
          </cell>
          <cell r="L1116" t="str">
            <v>Children</v>
          </cell>
        </row>
        <row r="1117">
          <cell r="A1117">
            <v>44774</v>
          </cell>
          <cell r="D1117">
            <v>15890</v>
          </cell>
          <cell r="H1117">
            <v>15465</v>
          </cell>
          <cell r="L1117" t="str">
            <v>Children</v>
          </cell>
        </row>
        <row r="1118">
          <cell r="A1118">
            <v>44774</v>
          </cell>
          <cell r="D1118">
            <v>49329</v>
          </cell>
          <cell r="H1118">
            <v>0</v>
          </cell>
          <cell r="L1118" t="str">
            <v>Family Planning (Limited Benefit)</v>
          </cell>
        </row>
        <row r="1119">
          <cell r="A1119">
            <v>44774</v>
          </cell>
          <cell r="D1119">
            <v>2151</v>
          </cell>
          <cell r="H1119">
            <v>0</v>
          </cell>
          <cell r="L1119" t="str">
            <v>DOC/ Emer Svcs (Limited Benefit)</v>
          </cell>
        </row>
        <row r="1120">
          <cell r="A1120">
            <v>44774</v>
          </cell>
          <cell r="D1120">
            <v>155828</v>
          </cell>
          <cell r="H1120">
            <v>154107</v>
          </cell>
          <cell r="L1120" t="str">
            <v>Caretaker Adults Acute Eligible</v>
          </cell>
        </row>
        <row r="1121">
          <cell r="A1121">
            <v>44774</v>
          </cell>
          <cell r="D1121">
            <v>442172</v>
          </cell>
          <cell r="H1121">
            <v>422907</v>
          </cell>
          <cell r="L1121" t="str">
            <v>Childless Adults Acute Eligible</v>
          </cell>
        </row>
        <row r="1122">
          <cell r="A1122">
            <v>44774</v>
          </cell>
          <cell r="D1122">
            <v>63295</v>
          </cell>
          <cell r="H1122">
            <v>62367</v>
          </cell>
          <cell r="L1122" t="str">
            <v>MLTSS Managed Care</v>
          </cell>
        </row>
        <row r="1123">
          <cell r="A1123">
            <v>44774</v>
          </cell>
          <cell r="D1123">
            <v>16725</v>
          </cell>
          <cell r="H1123">
            <v>0</v>
          </cell>
          <cell r="L1123" t="str">
            <v>ACA DOC/ Emer Svcs (Limited Benefit)</v>
          </cell>
        </row>
        <row r="1124">
          <cell r="A1124">
            <v>44774</v>
          </cell>
          <cell r="D1124">
            <v>96294</v>
          </cell>
          <cell r="H1124">
            <v>96034</v>
          </cell>
          <cell r="L1124" t="str">
            <v>Medicaid Crossover</v>
          </cell>
        </row>
        <row r="1125">
          <cell r="A1125">
            <v>44774</v>
          </cell>
          <cell r="D1125">
            <v>79051</v>
          </cell>
          <cell r="H1125">
            <v>78700</v>
          </cell>
          <cell r="L1125" t="str">
            <v>FAMIS Children</v>
          </cell>
        </row>
        <row r="1126">
          <cell r="A1126">
            <v>44774</v>
          </cell>
          <cell r="D1126">
            <v>2358</v>
          </cell>
          <cell r="H1126">
            <v>2255</v>
          </cell>
          <cell r="L1126" t="str">
            <v>FAMIS MOMS</v>
          </cell>
        </row>
        <row r="1127">
          <cell r="A1127">
            <v>44774</v>
          </cell>
          <cell r="D1127">
            <v>4371</v>
          </cell>
          <cell r="H1127">
            <v>4142</v>
          </cell>
          <cell r="L1127" t="str">
            <v>FAMIS Pre-Natal</v>
          </cell>
        </row>
        <row r="1128">
          <cell r="A1128">
            <v>44805</v>
          </cell>
          <cell r="D1128">
            <v>84843</v>
          </cell>
          <cell r="H1128">
            <v>83787</v>
          </cell>
          <cell r="L1128" t="str">
            <v>Non-LTC</v>
          </cell>
        </row>
        <row r="1129">
          <cell r="A1129">
            <v>44805</v>
          </cell>
          <cell r="D1129">
            <v>81394</v>
          </cell>
          <cell r="H1129">
            <v>79544</v>
          </cell>
          <cell r="L1129" t="str">
            <v>Non-LTC</v>
          </cell>
        </row>
        <row r="1130">
          <cell r="A1130">
            <v>44805</v>
          </cell>
          <cell r="D1130">
            <v>17583</v>
          </cell>
          <cell r="H1130">
            <v>16047</v>
          </cell>
          <cell r="L1130" t="str">
            <v>LTC: 
NF/ICF ID</v>
          </cell>
        </row>
        <row r="1131">
          <cell r="A1131">
            <v>44805</v>
          </cell>
          <cell r="D1131">
            <v>38657</v>
          </cell>
          <cell r="H1131">
            <v>37448</v>
          </cell>
          <cell r="L1131" t="str">
            <v>LTC: HCBS Waiver</v>
          </cell>
        </row>
        <row r="1132">
          <cell r="A1132">
            <v>44805</v>
          </cell>
          <cell r="D1132">
            <v>11115</v>
          </cell>
          <cell r="H1132">
            <v>11004</v>
          </cell>
          <cell r="L1132" t="str">
            <v>LTC: DD Waivers</v>
          </cell>
        </row>
        <row r="1133">
          <cell r="A1133">
            <v>44805</v>
          </cell>
          <cell r="D1133">
            <v>3545</v>
          </cell>
          <cell r="H1133">
            <v>3414</v>
          </cell>
          <cell r="L1133" t="str">
            <v>LTC: DD Waivers</v>
          </cell>
        </row>
        <row r="1134">
          <cell r="A1134">
            <v>44805</v>
          </cell>
          <cell r="D1134">
            <v>297</v>
          </cell>
          <cell r="H1134">
            <v>297</v>
          </cell>
          <cell r="L1134" t="str">
            <v>LTC: DD Waivers</v>
          </cell>
        </row>
        <row r="1135">
          <cell r="A1135">
            <v>44805</v>
          </cell>
          <cell r="D1135">
            <v>1566</v>
          </cell>
          <cell r="H1135">
            <v>0</v>
          </cell>
          <cell r="L1135" t="str">
            <v>LTC: PACE</v>
          </cell>
        </row>
        <row r="1136">
          <cell r="A1136">
            <v>44805</v>
          </cell>
          <cell r="D1136">
            <v>65196</v>
          </cell>
          <cell r="H1136">
            <v>0</v>
          </cell>
          <cell r="L1136" t="str">
            <v xml:space="preserve">QMBs and QIs Limited Benefit </v>
          </cell>
        </row>
        <row r="1137">
          <cell r="A1137">
            <v>44805</v>
          </cell>
          <cell r="D1137">
            <v>160419</v>
          </cell>
          <cell r="H1137">
            <v>159374</v>
          </cell>
          <cell r="L1137" t="str">
            <v>Caretaker Adults</v>
          </cell>
        </row>
        <row r="1138">
          <cell r="A1138">
            <v>44805</v>
          </cell>
          <cell r="D1138">
            <v>22604</v>
          </cell>
          <cell r="H1138">
            <v>20675</v>
          </cell>
          <cell r="L1138" t="str">
            <v>Pregnant Women</v>
          </cell>
        </row>
        <row r="1139">
          <cell r="A1139">
            <v>44805</v>
          </cell>
          <cell r="D1139">
            <v>648687</v>
          </cell>
          <cell r="H1139">
            <v>645590</v>
          </cell>
          <cell r="L1139" t="str">
            <v>Children</v>
          </cell>
        </row>
        <row r="1140">
          <cell r="A1140">
            <v>44805</v>
          </cell>
          <cell r="D1140">
            <v>15943</v>
          </cell>
          <cell r="H1140">
            <v>15529</v>
          </cell>
          <cell r="L1140" t="str">
            <v>Children</v>
          </cell>
        </row>
        <row r="1141">
          <cell r="A1141">
            <v>44805</v>
          </cell>
          <cell r="D1141">
            <v>49427</v>
          </cell>
          <cell r="H1141">
            <v>0</v>
          </cell>
          <cell r="L1141" t="str">
            <v>Family Planning (Limited Benefit)</v>
          </cell>
        </row>
        <row r="1142">
          <cell r="A1142">
            <v>44805</v>
          </cell>
          <cell r="D1142">
            <v>3847</v>
          </cell>
          <cell r="H1142">
            <v>0</v>
          </cell>
          <cell r="L1142" t="str">
            <v>DOC/ Emer Svcs (Limited Benefit)</v>
          </cell>
        </row>
        <row r="1143">
          <cell r="A1143">
            <v>44805</v>
          </cell>
          <cell r="D1143">
            <v>155919</v>
          </cell>
          <cell r="H1143">
            <v>154086</v>
          </cell>
          <cell r="L1143" t="str">
            <v>Caretaker Adults Acute Eligible</v>
          </cell>
        </row>
        <row r="1144">
          <cell r="A1144">
            <v>44805</v>
          </cell>
          <cell r="D1144">
            <v>447661</v>
          </cell>
          <cell r="H1144">
            <v>427627</v>
          </cell>
          <cell r="L1144" t="str">
            <v>Childless Adults Acute Eligible</v>
          </cell>
        </row>
        <row r="1145">
          <cell r="A1145">
            <v>44805</v>
          </cell>
          <cell r="D1145">
            <v>64339</v>
          </cell>
          <cell r="H1145">
            <v>63384</v>
          </cell>
          <cell r="L1145" t="str">
            <v>MLTSS Managed Care</v>
          </cell>
        </row>
        <row r="1146">
          <cell r="A1146">
            <v>44805</v>
          </cell>
          <cell r="D1146">
            <v>17482</v>
          </cell>
          <cell r="H1146">
            <v>0</v>
          </cell>
          <cell r="L1146" t="str">
            <v>ACA DOC/ Emer Svcs (Limited Benefit)</v>
          </cell>
        </row>
        <row r="1147">
          <cell r="A1147">
            <v>44805</v>
          </cell>
          <cell r="D1147">
            <v>97236</v>
          </cell>
          <cell r="H1147">
            <v>96956</v>
          </cell>
          <cell r="L1147" t="str">
            <v>Medicaid Crossover</v>
          </cell>
        </row>
        <row r="1148">
          <cell r="A1148">
            <v>44805</v>
          </cell>
          <cell r="D1148">
            <v>79441</v>
          </cell>
          <cell r="H1148">
            <v>79106</v>
          </cell>
          <cell r="L1148" t="str">
            <v>FAMIS Children</v>
          </cell>
        </row>
        <row r="1149">
          <cell r="A1149">
            <v>44805</v>
          </cell>
          <cell r="D1149">
            <v>2477</v>
          </cell>
          <cell r="H1149">
            <v>2398</v>
          </cell>
          <cell r="L1149" t="str">
            <v>FAMIS MOMS</v>
          </cell>
        </row>
        <row r="1150">
          <cell r="A1150">
            <v>44805</v>
          </cell>
          <cell r="D1150">
            <v>4470</v>
          </cell>
          <cell r="H1150">
            <v>4264</v>
          </cell>
          <cell r="L1150" t="str">
            <v>FAMIS Pre-Natal</v>
          </cell>
        </row>
        <row r="1151">
          <cell r="A1151">
            <v>44835</v>
          </cell>
          <cell r="D1151">
            <v>84607</v>
          </cell>
          <cell r="H1151">
            <v>83556</v>
          </cell>
          <cell r="L1151" t="str">
            <v>Non-LTC</v>
          </cell>
        </row>
        <row r="1152">
          <cell r="A1152">
            <v>44835</v>
          </cell>
          <cell r="D1152">
            <v>81467</v>
          </cell>
          <cell r="H1152">
            <v>79586</v>
          </cell>
          <cell r="L1152" t="str">
            <v>Non-LTC</v>
          </cell>
        </row>
        <row r="1153">
          <cell r="A1153">
            <v>44835</v>
          </cell>
          <cell r="D1153">
            <v>17568</v>
          </cell>
          <cell r="H1153">
            <v>16057</v>
          </cell>
          <cell r="L1153" t="str">
            <v>LTC: 
NF/ICF ID</v>
          </cell>
        </row>
        <row r="1154">
          <cell r="A1154">
            <v>44835</v>
          </cell>
          <cell r="D1154">
            <v>38789</v>
          </cell>
          <cell r="H1154">
            <v>37565</v>
          </cell>
          <cell r="L1154" t="str">
            <v>LTC: HCBS Waiver</v>
          </cell>
        </row>
        <row r="1155">
          <cell r="A1155">
            <v>44835</v>
          </cell>
          <cell r="D1155">
            <v>11120</v>
          </cell>
          <cell r="H1155">
            <v>11006</v>
          </cell>
          <cell r="L1155" t="str">
            <v>LTC: DD Waivers</v>
          </cell>
        </row>
        <row r="1156">
          <cell r="A1156">
            <v>44835</v>
          </cell>
          <cell r="D1156">
            <v>3606</v>
          </cell>
          <cell r="H1156">
            <v>3470</v>
          </cell>
          <cell r="L1156" t="str">
            <v>LTC: DD Waivers</v>
          </cell>
        </row>
        <row r="1157">
          <cell r="A1157">
            <v>44835</v>
          </cell>
          <cell r="D1157">
            <v>295</v>
          </cell>
          <cell r="H1157">
            <v>295</v>
          </cell>
          <cell r="L1157" t="str">
            <v>LTC: DD Waivers</v>
          </cell>
        </row>
        <row r="1158">
          <cell r="A1158">
            <v>44835</v>
          </cell>
          <cell r="D1158">
            <v>1557</v>
          </cell>
          <cell r="H1158">
            <v>0</v>
          </cell>
          <cell r="L1158" t="str">
            <v>LTC: PACE</v>
          </cell>
        </row>
        <row r="1159">
          <cell r="A1159">
            <v>44835</v>
          </cell>
          <cell r="D1159">
            <v>65015</v>
          </cell>
          <cell r="H1159">
            <v>0</v>
          </cell>
          <cell r="L1159" t="str">
            <v xml:space="preserve">QMBs and QIs Limited Benefit </v>
          </cell>
        </row>
        <row r="1160">
          <cell r="A1160">
            <v>44835</v>
          </cell>
          <cell r="D1160">
            <v>160232</v>
          </cell>
          <cell r="H1160">
            <v>159198</v>
          </cell>
          <cell r="L1160" t="str">
            <v>Caretaker Adults</v>
          </cell>
        </row>
        <row r="1161">
          <cell r="A1161">
            <v>44835</v>
          </cell>
          <cell r="D1161">
            <v>23401</v>
          </cell>
          <cell r="H1161">
            <v>21669</v>
          </cell>
          <cell r="L1161" t="str">
            <v>Pregnant Women</v>
          </cell>
        </row>
        <row r="1162">
          <cell r="A1162">
            <v>44835</v>
          </cell>
          <cell r="D1162">
            <v>649609</v>
          </cell>
          <cell r="H1162">
            <v>646441</v>
          </cell>
          <cell r="L1162" t="str">
            <v>Children</v>
          </cell>
        </row>
        <row r="1163">
          <cell r="A1163">
            <v>44835</v>
          </cell>
          <cell r="D1163">
            <v>15985</v>
          </cell>
          <cell r="H1163">
            <v>15560</v>
          </cell>
          <cell r="L1163" t="str">
            <v>Children</v>
          </cell>
        </row>
        <row r="1164">
          <cell r="A1164">
            <v>44835</v>
          </cell>
          <cell r="D1164">
            <v>49156</v>
          </cell>
          <cell r="H1164">
            <v>0</v>
          </cell>
          <cell r="L1164" t="str">
            <v>Family Planning (Limited Benefit)</v>
          </cell>
        </row>
        <row r="1165">
          <cell r="A1165">
            <v>44835</v>
          </cell>
          <cell r="D1165">
            <v>5095</v>
          </cell>
          <cell r="H1165">
            <v>0</v>
          </cell>
          <cell r="L1165" t="str">
            <v>DOC/ Emer Svcs (Limited Benefit)</v>
          </cell>
        </row>
        <row r="1166">
          <cell r="A1166">
            <v>44835</v>
          </cell>
          <cell r="D1166">
            <v>156172</v>
          </cell>
          <cell r="H1166">
            <v>154300</v>
          </cell>
          <cell r="L1166" t="str">
            <v>Caretaker Adults Acute Eligible</v>
          </cell>
        </row>
        <row r="1167">
          <cell r="A1167">
            <v>44835</v>
          </cell>
          <cell r="D1167">
            <v>451475</v>
          </cell>
          <cell r="H1167">
            <v>431231</v>
          </cell>
          <cell r="L1167" t="str">
            <v>Childless Adults Acute Eligible</v>
          </cell>
        </row>
        <row r="1168">
          <cell r="A1168">
            <v>44835</v>
          </cell>
          <cell r="D1168">
            <v>65733</v>
          </cell>
          <cell r="H1168">
            <v>64727</v>
          </cell>
          <cell r="L1168" t="str">
            <v>MLTSS Managed Care</v>
          </cell>
        </row>
        <row r="1169">
          <cell r="A1169">
            <v>44835</v>
          </cell>
          <cell r="D1169">
            <v>18312</v>
          </cell>
          <cell r="H1169">
            <v>0</v>
          </cell>
          <cell r="L1169" t="str">
            <v>ACA DOC/ Emer Svcs (Limited Benefit)</v>
          </cell>
        </row>
        <row r="1170">
          <cell r="A1170">
            <v>44835</v>
          </cell>
          <cell r="D1170">
            <v>98069</v>
          </cell>
          <cell r="H1170">
            <v>97812</v>
          </cell>
          <cell r="L1170" t="str">
            <v>Medicaid Crossover</v>
          </cell>
        </row>
        <row r="1171">
          <cell r="A1171">
            <v>44835</v>
          </cell>
          <cell r="D1171">
            <v>80000</v>
          </cell>
          <cell r="H1171">
            <v>79630</v>
          </cell>
          <cell r="L1171" t="str">
            <v>FAMIS Children</v>
          </cell>
        </row>
        <row r="1172">
          <cell r="A1172">
            <v>44835</v>
          </cell>
          <cell r="D1172">
            <v>2569</v>
          </cell>
          <cell r="H1172">
            <v>2476</v>
          </cell>
          <cell r="L1172" t="str">
            <v>FAMIS MOMS</v>
          </cell>
        </row>
        <row r="1173">
          <cell r="A1173">
            <v>44835</v>
          </cell>
          <cell r="D1173">
            <v>4650</v>
          </cell>
          <cell r="H1173">
            <v>4374</v>
          </cell>
          <cell r="L1173" t="str">
            <v>FAMIS Pre-Natal</v>
          </cell>
        </row>
        <row r="1174">
          <cell r="A1174">
            <v>44866</v>
          </cell>
          <cell r="D1174">
            <v>84411</v>
          </cell>
          <cell r="H1174">
            <v>83356</v>
          </cell>
          <cell r="L1174" t="str">
            <v>Non-LTC</v>
          </cell>
        </row>
        <row r="1175">
          <cell r="A1175">
            <v>44866</v>
          </cell>
          <cell r="D1175">
            <v>81580</v>
          </cell>
          <cell r="H1175">
            <v>79706</v>
          </cell>
          <cell r="L1175" t="str">
            <v>Non-LTC</v>
          </cell>
        </row>
        <row r="1176">
          <cell r="A1176">
            <v>44866</v>
          </cell>
          <cell r="D1176">
            <v>17640</v>
          </cell>
          <cell r="H1176">
            <v>16102</v>
          </cell>
          <cell r="L1176" t="str">
            <v>LTC: 
NF/ICF ID</v>
          </cell>
        </row>
        <row r="1177">
          <cell r="A1177">
            <v>44866</v>
          </cell>
          <cell r="D1177">
            <v>38954</v>
          </cell>
          <cell r="H1177">
            <v>37737</v>
          </cell>
          <cell r="L1177" t="str">
            <v>LTC: HCBS Waiver</v>
          </cell>
        </row>
        <row r="1178">
          <cell r="A1178">
            <v>44866</v>
          </cell>
          <cell r="D1178">
            <v>11124</v>
          </cell>
          <cell r="H1178">
            <v>11011</v>
          </cell>
          <cell r="L1178" t="str">
            <v>LTC: DD Waivers</v>
          </cell>
        </row>
        <row r="1179">
          <cell r="A1179">
            <v>44866</v>
          </cell>
          <cell r="D1179">
            <v>3654</v>
          </cell>
          <cell r="H1179">
            <v>3517</v>
          </cell>
          <cell r="L1179" t="str">
            <v>LTC: DD Waivers</v>
          </cell>
        </row>
        <row r="1180">
          <cell r="A1180">
            <v>44866</v>
          </cell>
          <cell r="D1180">
            <v>295</v>
          </cell>
          <cell r="H1180">
            <v>295</v>
          </cell>
          <cell r="L1180" t="str">
            <v>LTC: DD Waivers</v>
          </cell>
        </row>
        <row r="1181">
          <cell r="A1181">
            <v>44866</v>
          </cell>
          <cell r="D1181">
            <v>1583</v>
          </cell>
          <cell r="H1181">
            <v>0</v>
          </cell>
          <cell r="L1181" t="str">
            <v>LTC: PACE</v>
          </cell>
        </row>
        <row r="1182">
          <cell r="A1182">
            <v>44866</v>
          </cell>
          <cell r="D1182">
            <v>64908</v>
          </cell>
          <cell r="H1182">
            <v>0</v>
          </cell>
          <cell r="L1182" t="str">
            <v xml:space="preserve">QMBs and QIs Limited Benefit </v>
          </cell>
        </row>
        <row r="1183">
          <cell r="A1183">
            <v>44866</v>
          </cell>
          <cell r="D1183">
            <v>160461</v>
          </cell>
          <cell r="H1183">
            <v>159523</v>
          </cell>
          <cell r="L1183" t="str">
            <v>Caretaker Adults</v>
          </cell>
        </row>
        <row r="1184">
          <cell r="A1184">
            <v>44866</v>
          </cell>
          <cell r="D1184">
            <v>24231</v>
          </cell>
          <cell r="H1184">
            <v>22577</v>
          </cell>
          <cell r="L1184" t="str">
            <v>Pregnant Women</v>
          </cell>
        </row>
        <row r="1185">
          <cell r="A1185">
            <v>44866</v>
          </cell>
          <cell r="D1185">
            <v>652028</v>
          </cell>
          <cell r="H1185">
            <v>649117</v>
          </cell>
          <cell r="L1185" t="str">
            <v>Children</v>
          </cell>
        </row>
        <row r="1186">
          <cell r="A1186">
            <v>44866</v>
          </cell>
          <cell r="D1186">
            <v>16056</v>
          </cell>
          <cell r="H1186">
            <v>15636</v>
          </cell>
          <cell r="L1186" t="str">
            <v>Children</v>
          </cell>
        </row>
        <row r="1187">
          <cell r="A1187">
            <v>44866</v>
          </cell>
          <cell r="D1187">
            <v>49227</v>
          </cell>
          <cell r="H1187">
            <v>0</v>
          </cell>
          <cell r="L1187" t="str">
            <v>Family Planning (Limited Benefit)</v>
          </cell>
        </row>
        <row r="1188">
          <cell r="A1188">
            <v>44866</v>
          </cell>
          <cell r="D1188">
            <v>6273</v>
          </cell>
          <cell r="H1188">
            <v>0</v>
          </cell>
          <cell r="L1188" t="str">
            <v>DOC/ Emer Svcs (Limited Benefit)</v>
          </cell>
        </row>
        <row r="1189">
          <cell r="A1189">
            <v>44866</v>
          </cell>
          <cell r="D1189">
            <v>156687</v>
          </cell>
          <cell r="H1189">
            <v>154785</v>
          </cell>
          <cell r="L1189" t="str">
            <v>Caretaker Adults Acute Eligible</v>
          </cell>
        </row>
        <row r="1190">
          <cell r="A1190">
            <v>44866</v>
          </cell>
          <cell r="D1190">
            <v>456247</v>
          </cell>
          <cell r="H1190">
            <v>435366</v>
          </cell>
          <cell r="L1190" t="str">
            <v>Childless Adults Acute Eligible</v>
          </cell>
        </row>
        <row r="1191">
          <cell r="A1191">
            <v>44866</v>
          </cell>
          <cell r="D1191">
            <v>66944</v>
          </cell>
          <cell r="H1191">
            <v>65930</v>
          </cell>
          <cell r="L1191" t="str">
            <v>MLTSS Managed Care</v>
          </cell>
        </row>
        <row r="1192">
          <cell r="A1192">
            <v>44866</v>
          </cell>
          <cell r="D1192">
            <v>19378</v>
          </cell>
          <cell r="H1192">
            <v>0</v>
          </cell>
          <cell r="L1192" t="str">
            <v>ACA DOC/ Emer Svcs (Limited Benefit)</v>
          </cell>
        </row>
        <row r="1193">
          <cell r="A1193">
            <v>44866</v>
          </cell>
          <cell r="D1193">
            <v>99009</v>
          </cell>
          <cell r="H1193">
            <v>98765</v>
          </cell>
          <cell r="L1193" t="str">
            <v>Medicaid Crossover</v>
          </cell>
        </row>
        <row r="1194">
          <cell r="A1194">
            <v>44866</v>
          </cell>
          <cell r="D1194">
            <v>80580</v>
          </cell>
          <cell r="H1194">
            <v>80175</v>
          </cell>
          <cell r="L1194" t="str">
            <v>FAMIS Children</v>
          </cell>
        </row>
        <row r="1195">
          <cell r="A1195">
            <v>44866</v>
          </cell>
          <cell r="D1195">
            <v>2677</v>
          </cell>
          <cell r="H1195">
            <v>2590</v>
          </cell>
          <cell r="L1195" t="str">
            <v>FAMIS MOMS</v>
          </cell>
        </row>
        <row r="1196">
          <cell r="A1196">
            <v>44866</v>
          </cell>
          <cell r="D1196">
            <v>4560</v>
          </cell>
          <cell r="H1196">
            <v>4304</v>
          </cell>
          <cell r="L1196" t="str">
            <v>FAMIS Pre-Natal</v>
          </cell>
        </row>
        <row r="1197">
          <cell r="A1197">
            <v>44896</v>
          </cell>
          <cell r="D1197">
            <v>84321</v>
          </cell>
          <cell r="H1197">
            <v>83385</v>
          </cell>
          <cell r="L1197" t="str">
            <v>Non-LTC</v>
          </cell>
        </row>
        <row r="1198">
          <cell r="A1198">
            <v>44896</v>
          </cell>
          <cell r="D1198">
            <v>81897</v>
          </cell>
          <cell r="H1198">
            <v>80144</v>
          </cell>
          <cell r="L1198" t="str">
            <v>Non-LTC</v>
          </cell>
        </row>
        <row r="1199">
          <cell r="A1199">
            <v>44896</v>
          </cell>
          <cell r="D1199">
            <v>17664</v>
          </cell>
          <cell r="H1199">
            <v>16176</v>
          </cell>
          <cell r="L1199" t="str">
            <v>LTC: 
NF/ICF ID</v>
          </cell>
        </row>
        <row r="1200">
          <cell r="A1200">
            <v>44896</v>
          </cell>
          <cell r="D1200">
            <v>39141</v>
          </cell>
          <cell r="H1200">
            <v>37934</v>
          </cell>
          <cell r="L1200" t="str">
            <v>LTC: HCBS Waiver</v>
          </cell>
        </row>
        <row r="1201">
          <cell r="A1201">
            <v>44896</v>
          </cell>
          <cell r="D1201">
            <v>11140</v>
          </cell>
          <cell r="H1201">
            <v>11030</v>
          </cell>
          <cell r="L1201" t="str">
            <v>LTC: DD Waivers</v>
          </cell>
        </row>
        <row r="1202">
          <cell r="A1202">
            <v>44896</v>
          </cell>
          <cell r="D1202">
            <v>3692</v>
          </cell>
          <cell r="H1202">
            <v>3556</v>
          </cell>
          <cell r="L1202" t="str">
            <v>LTC: DD Waivers</v>
          </cell>
        </row>
        <row r="1203">
          <cell r="A1203">
            <v>44896</v>
          </cell>
          <cell r="D1203">
            <v>292</v>
          </cell>
          <cell r="H1203">
            <v>292</v>
          </cell>
          <cell r="L1203" t="str">
            <v>LTC: DD Waivers</v>
          </cell>
        </row>
        <row r="1204">
          <cell r="A1204">
            <v>44896</v>
          </cell>
          <cell r="D1204">
            <v>1609</v>
          </cell>
          <cell r="H1204">
            <v>0</v>
          </cell>
          <cell r="L1204" t="str">
            <v>LTC: PACE</v>
          </cell>
        </row>
        <row r="1205">
          <cell r="A1205">
            <v>44896</v>
          </cell>
          <cell r="D1205">
            <v>64829</v>
          </cell>
          <cell r="H1205">
            <v>0</v>
          </cell>
          <cell r="L1205" t="str">
            <v xml:space="preserve">QMBs and QIs Limited Benefit </v>
          </cell>
        </row>
        <row r="1206">
          <cell r="A1206">
            <v>44896</v>
          </cell>
          <cell r="D1206">
            <v>160831</v>
          </cell>
          <cell r="H1206">
            <v>160163</v>
          </cell>
          <cell r="L1206" t="str">
            <v>Caretaker Adults</v>
          </cell>
        </row>
        <row r="1207">
          <cell r="A1207">
            <v>44896</v>
          </cell>
          <cell r="D1207">
            <v>25149</v>
          </cell>
          <cell r="H1207">
            <v>23718</v>
          </cell>
          <cell r="L1207" t="str">
            <v>Pregnant Women</v>
          </cell>
        </row>
        <row r="1208">
          <cell r="A1208">
            <v>44896</v>
          </cell>
          <cell r="D1208">
            <v>654452</v>
          </cell>
          <cell r="H1208">
            <v>652101</v>
          </cell>
          <cell r="L1208" t="str">
            <v>Children</v>
          </cell>
        </row>
        <row r="1209">
          <cell r="A1209">
            <v>44896</v>
          </cell>
          <cell r="D1209">
            <v>16147</v>
          </cell>
          <cell r="H1209">
            <v>15726</v>
          </cell>
          <cell r="L1209" t="str">
            <v>Children</v>
          </cell>
        </row>
        <row r="1210">
          <cell r="A1210">
            <v>44896</v>
          </cell>
          <cell r="D1210">
            <v>49561</v>
          </cell>
          <cell r="H1210">
            <v>0</v>
          </cell>
          <cell r="L1210" t="str">
            <v>Family Planning (Limited Benefit)</v>
          </cell>
        </row>
        <row r="1211">
          <cell r="A1211">
            <v>44896</v>
          </cell>
          <cell r="D1211">
            <v>7217</v>
          </cell>
          <cell r="H1211">
            <v>0</v>
          </cell>
          <cell r="L1211" t="str">
            <v>DOC/ Emer Svcs (Limited Benefit)</v>
          </cell>
        </row>
        <row r="1212">
          <cell r="A1212">
            <v>44896</v>
          </cell>
          <cell r="D1212">
            <v>157678</v>
          </cell>
          <cell r="H1212">
            <v>155719</v>
          </cell>
          <cell r="L1212" t="str">
            <v>Caretaker Adults Acute Eligible</v>
          </cell>
        </row>
        <row r="1213">
          <cell r="A1213">
            <v>44896</v>
          </cell>
          <cell r="D1213">
            <v>463919</v>
          </cell>
          <cell r="H1213">
            <v>441533</v>
          </cell>
          <cell r="L1213" t="str">
            <v>Childless Adults Acute Eligible</v>
          </cell>
        </row>
        <row r="1214">
          <cell r="A1214">
            <v>44896</v>
          </cell>
          <cell r="D1214">
            <v>68244</v>
          </cell>
          <cell r="H1214">
            <v>67313</v>
          </cell>
          <cell r="L1214" t="str">
            <v>MLTSS Managed Care</v>
          </cell>
        </row>
        <row r="1215">
          <cell r="A1215">
            <v>44896</v>
          </cell>
          <cell r="D1215">
            <v>20458</v>
          </cell>
          <cell r="H1215">
            <v>0</v>
          </cell>
          <cell r="L1215" t="str">
            <v>ACA DOC/ Emer Svcs (Limited Benefit)</v>
          </cell>
        </row>
        <row r="1216">
          <cell r="A1216">
            <v>44896</v>
          </cell>
          <cell r="D1216">
            <v>100602</v>
          </cell>
          <cell r="H1216">
            <v>100212</v>
          </cell>
          <cell r="L1216" t="str">
            <v>Medicaid Crossover</v>
          </cell>
        </row>
        <row r="1217">
          <cell r="A1217">
            <v>44896</v>
          </cell>
          <cell r="D1217">
            <v>81227</v>
          </cell>
          <cell r="H1217">
            <v>80849</v>
          </cell>
          <cell r="L1217" t="str">
            <v>FAMIS Children</v>
          </cell>
        </row>
        <row r="1218">
          <cell r="A1218">
            <v>44896</v>
          </cell>
          <cell r="D1218">
            <v>2805</v>
          </cell>
          <cell r="H1218">
            <v>2737</v>
          </cell>
          <cell r="L1218" t="str">
            <v>FAMIS MOMS</v>
          </cell>
        </row>
        <row r="1219">
          <cell r="A1219">
            <v>44896</v>
          </cell>
          <cell r="D1219">
            <v>4509</v>
          </cell>
          <cell r="H1219">
            <v>4346</v>
          </cell>
          <cell r="L1219" t="str">
            <v>FAMIS Pre-Natal</v>
          </cell>
        </row>
        <row r="1220">
          <cell r="A1220">
            <v>44927</v>
          </cell>
          <cell r="D1220">
            <v>84349</v>
          </cell>
          <cell r="H1220">
            <v>83330</v>
          </cell>
          <cell r="L1220" t="str">
            <v>Non-LTC</v>
          </cell>
        </row>
        <row r="1221">
          <cell r="A1221">
            <v>44927</v>
          </cell>
          <cell r="D1221">
            <v>82103</v>
          </cell>
          <cell r="H1221">
            <v>80338</v>
          </cell>
          <cell r="L1221" t="str">
            <v>Non-LTC</v>
          </cell>
        </row>
        <row r="1222">
          <cell r="A1222">
            <v>44927</v>
          </cell>
          <cell r="D1222">
            <v>17626</v>
          </cell>
          <cell r="H1222">
            <v>16122</v>
          </cell>
          <cell r="L1222" t="str">
            <v>LTC: 
NF/ICF ID</v>
          </cell>
        </row>
        <row r="1223">
          <cell r="A1223">
            <v>44927</v>
          </cell>
          <cell r="D1223">
            <v>39217</v>
          </cell>
          <cell r="H1223">
            <v>38019</v>
          </cell>
          <cell r="L1223" t="str">
            <v>LTC: HCBS Waiver</v>
          </cell>
        </row>
        <row r="1224">
          <cell r="A1224">
            <v>44927</v>
          </cell>
          <cell r="D1224">
            <v>11144</v>
          </cell>
          <cell r="H1224">
            <v>11034</v>
          </cell>
          <cell r="L1224" t="str">
            <v>LTC: DD Waivers</v>
          </cell>
        </row>
        <row r="1225">
          <cell r="A1225">
            <v>44927</v>
          </cell>
          <cell r="D1225">
            <v>3729</v>
          </cell>
          <cell r="H1225">
            <v>3592</v>
          </cell>
          <cell r="L1225" t="str">
            <v>LTC: DD Waivers</v>
          </cell>
        </row>
        <row r="1226">
          <cell r="A1226">
            <v>44927</v>
          </cell>
          <cell r="D1226">
            <v>291</v>
          </cell>
          <cell r="H1226">
            <v>291</v>
          </cell>
          <cell r="L1226" t="str">
            <v>LTC: DD Waivers</v>
          </cell>
        </row>
        <row r="1227">
          <cell r="A1227">
            <v>44927</v>
          </cell>
          <cell r="D1227">
            <v>1627</v>
          </cell>
          <cell r="H1227">
            <v>0</v>
          </cell>
          <cell r="L1227" t="str">
            <v>LTC: PACE</v>
          </cell>
        </row>
        <row r="1228">
          <cell r="A1228">
            <v>44927</v>
          </cell>
          <cell r="D1228">
            <v>64821</v>
          </cell>
          <cell r="H1228">
            <v>0</v>
          </cell>
          <cell r="L1228" t="str">
            <v xml:space="preserve">QMBs and QIs Limited Benefit </v>
          </cell>
        </row>
        <row r="1229">
          <cell r="A1229">
            <v>44927</v>
          </cell>
          <cell r="D1229">
            <v>161475</v>
          </cell>
          <cell r="H1229">
            <v>160697</v>
          </cell>
          <cell r="L1229" t="str">
            <v>Caretaker Adults</v>
          </cell>
        </row>
        <row r="1230">
          <cell r="A1230">
            <v>44927</v>
          </cell>
          <cell r="D1230">
            <v>25937</v>
          </cell>
          <cell r="H1230">
            <v>24415</v>
          </cell>
          <cell r="L1230" t="str">
            <v>Pregnant Women</v>
          </cell>
        </row>
        <row r="1231">
          <cell r="A1231">
            <v>44927</v>
          </cell>
          <cell r="D1231">
            <v>657548</v>
          </cell>
          <cell r="H1231">
            <v>654887</v>
          </cell>
          <cell r="L1231" t="str">
            <v>Children</v>
          </cell>
        </row>
        <row r="1232">
          <cell r="A1232">
            <v>44927</v>
          </cell>
          <cell r="D1232">
            <v>16211</v>
          </cell>
          <cell r="H1232">
            <v>15786</v>
          </cell>
          <cell r="L1232" t="str">
            <v>Children</v>
          </cell>
        </row>
        <row r="1233">
          <cell r="A1233">
            <v>44927</v>
          </cell>
          <cell r="D1233">
            <v>49994</v>
          </cell>
          <cell r="H1233">
            <v>0</v>
          </cell>
          <cell r="L1233" t="str">
            <v>Family Planning (Limited Benefit)</v>
          </cell>
        </row>
        <row r="1234">
          <cell r="A1234">
            <v>44927</v>
          </cell>
          <cell r="D1234">
            <v>8373</v>
          </cell>
          <cell r="H1234">
            <v>0</v>
          </cell>
          <cell r="L1234" t="str">
            <v>DOC/ Emer Svcs (Limited Benefit)</v>
          </cell>
        </row>
        <row r="1235">
          <cell r="A1235">
            <v>44927</v>
          </cell>
          <cell r="D1235">
            <v>158988</v>
          </cell>
          <cell r="H1235">
            <v>156975</v>
          </cell>
          <cell r="L1235" t="str">
            <v>Caretaker Adults Acute Eligible</v>
          </cell>
        </row>
        <row r="1236">
          <cell r="A1236">
            <v>44927</v>
          </cell>
          <cell r="D1236">
            <v>473537</v>
          </cell>
          <cell r="H1236">
            <v>450618</v>
          </cell>
          <cell r="L1236" t="str">
            <v>Childless Adults Acute Eligible</v>
          </cell>
        </row>
        <row r="1237">
          <cell r="A1237">
            <v>44927</v>
          </cell>
          <cell r="D1237">
            <v>68919</v>
          </cell>
          <cell r="H1237">
            <v>67915</v>
          </cell>
          <cell r="L1237" t="str">
            <v>MLTSS Managed Care</v>
          </cell>
        </row>
        <row r="1238">
          <cell r="A1238">
            <v>44927</v>
          </cell>
          <cell r="D1238">
            <v>21586</v>
          </cell>
          <cell r="H1238">
            <v>0</v>
          </cell>
          <cell r="L1238" t="str">
            <v>ACA DOC/ Emer Svcs (Limited Benefit)</v>
          </cell>
        </row>
        <row r="1239">
          <cell r="A1239">
            <v>44927</v>
          </cell>
          <cell r="D1239">
            <v>102578</v>
          </cell>
          <cell r="H1239">
            <v>102257</v>
          </cell>
          <cell r="L1239" t="str">
            <v>Medicaid Crossover</v>
          </cell>
        </row>
        <row r="1240">
          <cell r="A1240">
            <v>44927</v>
          </cell>
          <cell r="D1240">
            <v>81595</v>
          </cell>
          <cell r="H1240">
            <v>81239</v>
          </cell>
          <cell r="L1240" t="str">
            <v>FAMIS Children</v>
          </cell>
        </row>
        <row r="1241">
          <cell r="A1241">
            <v>44927</v>
          </cell>
          <cell r="D1241">
            <v>2917</v>
          </cell>
          <cell r="H1241">
            <v>2848</v>
          </cell>
          <cell r="L1241" t="str">
            <v>FAMIS MOMS</v>
          </cell>
        </row>
        <row r="1242">
          <cell r="A1242">
            <v>44927</v>
          </cell>
          <cell r="D1242">
            <v>4543</v>
          </cell>
          <cell r="H1242">
            <v>4314</v>
          </cell>
          <cell r="L1242" t="str">
            <v>FAMIS Pre-Natal</v>
          </cell>
        </row>
        <row r="1243">
          <cell r="A1243">
            <v>44958</v>
          </cell>
          <cell r="D1243">
            <v>84266</v>
          </cell>
          <cell r="H1243">
            <v>83210</v>
          </cell>
          <cell r="L1243" t="str">
            <v>Non-LTC</v>
          </cell>
        </row>
        <row r="1244">
          <cell r="A1244">
            <v>44958</v>
          </cell>
          <cell r="D1244">
            <v>82164</v>
          </cell>
          <cell r="H1244">
            <v>80378</v>
          </cell>
          <cell r="L1244" t="str">
            <v>Non-LTC</v>
          </cell>
        </row>
        <row r="1245">
          <cell r="A1245">
            <v>44958</v>
          </cell>
          <cell r="D1245">
            <v>17661</v>
          </cell>
          <cell r="H1245">
            <v>16130</v>
          </cell>
          <cell r="L1245" t="str">
            <v>LTC: 
NF/ICF ID</v>
          </cell>
        </row>
        <row r="1246">
          <cell r="A1246">
            <v>44958</v>
          </cell>
          <cell r="D1246">
            <v>39319</v>
          </cell>
          <cell r="H1246">
            <v>38123</v>
          </cell>
          <cell r="L1246" t="str">
            <v>LTC: HCBS Waiver</v>
          </cell>
        </row>
        <row r="1247">
          <cell r="A1247">
            <v>44958</v>
          </cell>
          <cell r="D1247">
            <v>11127</v>
          </cell>
          <cell r="H1247">
            <v>11016</v>
          </cell>
          <cell r="L1247" t="str">
            <v>LTC: DD Waivers</v>
          </cell>
        </row>
        <row r="1248">
          <cell r="A1248">
            <v>44958</v>
          </cell>
          <cell r="D1248">
            <v>3756</v>
          </cell>
          <cell r="H1248">
            <v>3619</v>
          </cell>
          <cell r="L1248" t="str">
            <v>LTC: DD Waivers</v>
          </cell>
        </row>
        <row r="1249">
          <cell r="A1249">
            <v>44958</v>
          </cell>
          <cell r="D1249">
            <v>293</v>
          </cell>
          <cell r="H1249">
            <v>293</v>
          </cell>
          <cell r="L1249" t="str">
            <v>LTC: DD Waivers</v>
          </cell>
        </row>
        <row r="1250">
          <cell r="A1250">
            <v>44958</v>
          </cell>
          <cell r="D1250">
            <v>1624</v>
          </cell>
          <cell r="H1250">
            <v>0</v>
          </cell>
          <cell r="L1250" t="str">
            <v>LTC: PACE</v>
          </cell>
        </row>
        <row r="1251">
          <cell r="A1251">
            <v>44958</v>
          </cell>
          <cell r="D1251">
            <v>64664</v>
          </cell>
          <cell r="H1251">
            <v>0</v>
          </cell>
          <cell r="L1251" t="str">
            <v xml:space="preserve">QMBs and QIs Limited Benefit </v>
          </cell>
        </row>
        <row r="1252">
          <cell r="A1252">
            <v>44958</v>
          </cell>
          <cell r="D1252">
            <v>162323</v>
          </cell>
          <cell r="H1252">
            <v>161523</v>
          </cell>
          <cell r="L1252" t="str">
            <v>Caretaker Adults</v>
          </cell>
        </row>
        <row r="1253">
          <cell r="A1253">
            <v>44958</v>
          </cell>
          <cell r="D1253">
            <v>26806</v>
          </cell>
          <cell r="H1253">
            <v>25265</v>
          </cell>
          <cell r="L1253" t="str">
            <v>Pregnant Women</v>
          </cell>
        </row>
        <row r="1254">
          <cell r="A1254">
            <v>44958</v>
          </cell>
          <cell r="D1254">
            <v>661515</v>
          </cell>
          <cell r="H1254">
            <v>658642</v>
          </cell>
          <cell r="L1254" t="str">
            <v>Children</v>
          </cell>
        </row>
        <row r="1255">
          <cell r="A1255">
            <v>44958</v>
          </cell>
          <cell r="D1255">
            <v>16243</v>
          </cell>
          <cell r="H1255">
            <v>15782</v>
          </cell>
          <cell r="L1255" t="str">
            <v>Children</v>
          </cell>
        </row>
        <row r="1256">
          <cell r="A1256">
            <v>44958</v>
          </cell>
          <cell r="D1256">
            <v>50352</v>
          </cell>
          <cell r="H1256">
            <v>0</v>
          </cell>
          <cell r="L1256" t="str">
            <v>Family Planning (Limited Benefit)</v>
          </cell>
        </row>
        <row r="1257">
          <cell r="A1257">
            <v>44958</v>
          </cell>
          <cell r="D1257">
            <v>9436</v>
          </cell>
          <cell r="H1257">
            <v>0</v>
          </cell>
          <cell r="L1257" t="str">
            <v>DOC/ Emer Svcs (Limited Benefit)</v>
          </cell>
        </row>
        <row r="1258">
          <cell r="A1258">
            <v>44958</v>
          </cell>
          <cell r="D1258">
            <v>159937</v>
          </cell>
          <cell r="H1258">
            <v>157901</v>
          </cell>
          <cell r="L1258" t="str">
            <v>Caretaker Adults Acute Eligible</v>
          </cell>
        </row>
        <row r="1259">
          <cell r="A1259">
            <v>44958</v>
          </cell>
          <cell r="D1259">
            <v>480096</v>
          </cell>
          <cell r="H1259">
            <v>456951</v>
          </cell>
          <cell r="L1259" t="str">
            <v>Childless Adults Acute Eligible</v>
          </cell>
        </row>
        <row r="1260">
          <cell r="A1260">
            <v>44958</v>
          </cell>
          <cell r="D1260">
            <v>69604</v>
          </cell>
          <cell r="H1260">
            <v>68551</v>
          </cell>
          <cell r="L1260" t="str">
            <v>MLTSS Managed Care</v>
          </cell>
        </row>
        <row r="1261">
          <cell r="A1261">
            <v>44958</v>
          </cell>
          <cell r="D1261">
            <v>22772</v>
          </cell>
          <cell r="H1261">
            <v>0</v>
          </cell>
          <cell r="L1261" t="str">
            <v>ACA DOC/ Emer Svcs (Limited Benefit)</v>
          </cell>
        </row>
        <row r="1262">
          <cell r="A1262">
            <v>44958</v>
          </cell>
          <cell r="D1262">
            <v>103611</v>
          </cell>
          <cell r="H1262">
            <v>103320</v>
          </cell>
          <cell r="L1262" t="str">
            <v>Medicaid Crossover</v>
          </cell>
        </row>
        <row r="1263">
          <cell r="A1263">
            <v>44958</v>
          </cell>
          <cell r="D1263">
            <v>82372</v>
          </cell>
          <cell r="H1263">
            <v>82014</v>
          </cell>
          <cell r="L1263" t="str">
            <v>FAMIS Children</v>
          </cell>
        </row>
        <row r="1264">
          <cell r="A1264">
            <v>44958</v>
          </cell>
          <cell r="D1264">
            <v>3085</v>
          </cell>
          <cell r="H1264">
            <v>3001</v>
          </cell>
          <cell r="L1264" t="str">
            <v>FAMIS MOMS</v>
          </cell>
        </row>
        <row r="1265">
          <cell r="A1265">
            <v>44958</v>
          </cell>
          <cell r="D1265">
            <v>4674</v>
          </cell>
          <cell r="H1265">
            <v>4333</v>
          </cell>
          <cell r="L1265" t="str">
            <v>FAMIS Pre-Natal</v>
          </cell>
        </row>
        <row r="1266">
          <cell r="A1266">
            <v>44986</v>
          </cell>
          <cell r="D1266">
            <v>84121</v>
          </cell>
          <cell r="H1266">
            <v>83183</v>
          </cell>
          <cell r="L1266" t="str">
            <v>Non-LTC</v>
          </cell>
        </row>
        <row r="1267">
          <cell r="A1267">
            <v>44986</v>
          </cell>
          <cell r="D1267">
            <v>82450</v>
          </cell>
          <cell r="H1267">
            <v>80707</v>
          </cell>
          <cell r="L1267" t="str">
            <v>Non-LTC</v>
          </cell>
        </row>
        <row r="1268">
          <cell r="A1268">
            <v>44986</v>
          </cell>
          <cell r="D1268">
            <v>17764</v>
          </cell>
          <cell r="H1268">
            <v>16259</v>
          </cell>
          <cell r="L1268" t="str">
            <v>LTC: 
NF/ICF ID</v>
          </cell>
        </row>
        <row r="1269">
          <cell r="A1269">
            <v>44986</v>
          </cell>
          <cell r="D1269">
            <v>39620</v>
          </cell>
          <cell r="H1269">
            <v>38428</v>
          </cell>
          <cell r="L1269" t="str">
            <v>LTC: HCBS Waiver</v>
          </cell>
        </row>
        <row r="1270">
          <cell r="A1270">
            <v>44986</v>
          </cell>
          <cell r="D1270">
            <v>11128</v>
          </cell>
          <cell r="H1270">
            <v>11020</v>
          </cell>
          <cell r="L1270" t="str">
            <v>LTC: DD Waivers</v>
          </cell>
        </row>
        <row r="1271">
          <cell r="A1271">
            <v>44986</v>
          </cell>
          <cell r="D1271">
            <v>3787</v>
          </cell>
          <cell r="H1271">
            <v>3651</v>
          </cell>
          <cell r="L1271" t="str">
            <v>LTC: DD Waivers</v>
          </cell>
        </row>
        <row r="1272">
          <cell r="A1272">
            <v>44986</v>
          </cell>
          <cell r="D1272">
            <v>290</v>
          </cell>
          <cell r="H1272">
            <v>290</v>
          </cell>
          <cell r="L1272" t="str">
            <v>LTC: DD Waivers</v>
          </cell>
        </row>
        <row r="1273">
          <cell r="A1273">
            <v>44986</v>
          </cell>
          <cell r="D1273">
            <v>1652</v>
          </cell>
          <cell r="H1273">
            <v>0</v>
          </cell>
          <cell r="L1273" t="str">
            <v>LTC: PACE</v>
          </cell>
        </row>
        <row r="1274">
          <cell r="A1274">
            <v>44986</v>
          </cell>
          <cell r="D1274">
            <v>64616</v>
          </cell>
          <cell r="H1274">
            <v>1</v>
          </cell>
          <cell r="L1274" t="str">
            <v xml:space="preserve">QMBs and QIs Limited Benefit </v>
          </cell>
        </row>
        <row r="1275">
          <cell r="A1275">
            <v>44986</v>
          </cell>
          <cell r="D1275">
            <v>162349</v>
          </cell>
          <cell r="H1275">
            <v>161708</v>
          </cell>
          <cell r="L1275" t="str">
            <v>Caretaker Adults</v>
          </cell>
        </row>
        <row r="1276">
          <cell r="A1276">
            <v>44986</v>
          </cell>
          <cell r="D1276">
            <v>27623</v>
          </cell>
          <cell r="H1276">
            <v>26221</v>
          </cell>
          <cell r="L1276" t="str">
            <v>Pregnant Women</v>
          </cell>
        </row>
        <row r="1277">
          <cell r="A1277">
            <v>44986</v>
          </cell>
          <cell r="D1277">
            <v>663832</v>
          </cell>
          <cell r="H1277">
            <v>661325</v>
          </cell>
          <cell r="L1277" t="str">
            <v>Children</v>
          </cell>
        </row>
        <row r="1278">
          <cell r="A1278">
            <v>44986</v>
          </cell>
          <cell r="D1278">
            <v>16292</v>
          </cell>
          <cell r="H1278">
            <v>15853</v>
          </cell>
          <cell r="L1278" t="str">
            <v>Children</v>
          </cell>
        </row>
        <row r="1279">
          <cell r="A1279">
            <v>44986</v>
          </cell>
          <cell r="D1279">
            <v>50573</v>
          </cell>
          <cell r="H1279">
            <v>0</v>
          </cell>
          <cell r="L1279" t="str">
            <v>Family Planning (Limited Benefit)</v>
          </cell>
        </row>
        <row r="1280">
          <cell r="A1280">
            <v>44986</v>
          </cell>
          <cell r="D1280">
            <v>10773</v>
          </cell>
          <cell r="H1280">
            <v>0</v>
          </cell>
          <cell r="L1280" t="str">
            <v>DOC/ Emer Svcs (Limited Benefit)</v>
          </cell>
        </row>
        <row r="1281">
          <cell r="A1281">
            <v>44986</v>
          </cell>
          <cell r="D1281">
            <v>160657</v>
          </cell>
          <cell r="H1281">
            <v>158718</v>
          </cell>
          <cell r="L1281" t="str">
            <v>Caretaker Adults Acute Eligible</v>
          </cell>
        </row>
        <row r="1282">
          <cell r="A1282">
            <v>44986</v>
          </cell>
          <cell r="D1282">
            <v>483450</v>
          </cell>
          <cell r="H1282">
            <v>460870</v>
          </cell>
          <cell r="L1282" t="str">
            <v>Childless Adults Acute Eligible</v>
          </cell>
        </row>
        <row r="1283">
          <cell r="A1283">
            <v>44986</v>
          </cell>
          <cell r="D1283">
            <v>70452</v>
          </cell>
          <cell r="H1283">
            <v>69483</v>
          </cell>
          <cell r="L1283" t="str">
            <v>MLTSS Managed Care</v>
          </cell>
        </row>
        <row r="1284">
          <cell r="A1284">
            <v>44986</v>
          </cell>
          <cell r="D1284">
            <v>23659</v>
          </cell>
          <cell r="H1284">
            <v>0</v>
          </cell>
          <cell r="L1284" t="str">
            <v>ACA DOC/ Emer Svcs (Limited Benefit)</v>
          </cell>
        </row>
        <row r="1285">
          <cell r="A1285">
            <v>44986</v>
          </cell>
          <cell r="D1285">
            <v>104316</v>
          </cell>
          <cell r="H1285">
            <v>104096</v>
          </cell>
          <cell r="L1285" t="str">
            <v>Medicaid Crossover</v>
          </cell>
        </row>
        <row r="1286">
          <cell r="A1286">
            <v>44986</v>
          </cell>
          <cell r="D1286">
            <v>82750</v>
          </cell>
          <cell r="H1286">
            <v>82466</v>
          </cell>
          <cell r="L1286" t="str">
            <v>FAMIS Children</v>
          </cell>
        </row>
        <row r="1287">
          <cell r="A1287">
            <v>44986</v>
          </cell>
          <cell r="D1287">
            <v>3126</v>
          </cell>
          <cell r="H1287">
            <v>3077</v>
          </cell>
          <cell r="L1287" t="str">
            <v>FAMIS MOMS</v>
          </cell>
        </row>
        <row r="1288">
          <cell r="A1288">
            <v>44986</v>
          </cell>
          <cell r="D1288">
            <v>4590</v>
          </cell>
          <cell r="H1288">
            <v>4392</v>
          </cell>
          <cell r="L1288" t="str">
            <v>FAMIS Pre-Natal</v>
          </cell>
        </row>
        <row r="1289">
          <cell r="A1289">
            <v>45017</v>
          </cell>
          <cell r="D1289">
            <v>83955</v>
          </cell>
          <cell r="H1289">
            <v>82924</v>
          </cell>
          <cell r="L1289" t="str">
            <v>Non-LTC</v>
          </cell>
        </row>
        <row r="1290">
          <cell r="A1290">
            <v>45017</v>
          </cell>
          <cell r="D1290">
            <v>82726</v>
          </cell>
          <cell r="H1290">
            <v>80853</v>
          </cell>
          <cell r="L1290" t="str">
            <v>Non-LTC</v>
          </cell>
        </row>
        <row r="1291">
          <cell r="A1291">
            <v>45017</v>
          </cell>
          <cell r="D1291">
            <v>17877</v>
          </cell>
          <cell r="H1291">
            <v>16328</v>
          </cell>
          <cell r="L1291" t="str">
            <v>LTC: 
NF/ICF ID</v>
          </cell>
        </row>
        <row r="1292">
          <cell r="A1292">
            <v>45017</v>
          </cell>
          <cell r="D1292">
            <v>39911</v>
          </cell>
          <cell r="H1292">
            <v>38711</v>
          </cell>
          <cell r="L1292" t="str">
            <v>LTC: HCBS Waiver</v>
          </cell>
        </row>
        <row r="1293">
          <cell r="A1293">
            <v>45017</v>
          </cell>
          <cell r="D1293">
            <v>11116</v>
          </cell>
          <cell r="H1293">
            <v>11007</v>
          </cell>
          <cell r="L1293" t="str">
            <v>LTC: DD Waivers</v>
          </cell>
        </row>
        <row r="1294">
          <cell r="A1294">
            <v>45017</v>
          </cell>
          <cell r="D1294">
            <v>3802</v>
          </cell>
          <cell r="H1294">
            <v>3666</v>
          </cell>
          <cell r="L1294" t="str">
            <v>LTC: DD Waivers</v>
          </cell>
        </row>
        <row r="1295">
          <cell r="A1295">
            <v>45017</v>
          </cell>
          <cell r="D1295">
            <v>290</v>
          </cell>
          <cell r="H1295">
            <v>290</v>
          </cell>
          <cell r="L1295" t="str">
            <v>LTC: DD Waivers</v>
          </cell>
        </row>
        <row r="1296">
          <cell r="A1296">
            <v>45017</v>
          </cell>
          <cell r="D1296">
            <v>1653</v>
          </cell>
          <cell r="H1296">
            <v>0</v>
          </cell>
          <cell r="L1296" t="str">
            <v>LTC: PACE</v>
          </cell>
        </row>
        <row r="1297">
          <cell r="A1297">
            <v>45017</v>
          </cell>
          <cell r="D1297">
            <v>64629</v>
          </cell>
          <cell r="H1297">
            <v>0</v>
          </cell>
          <cell r="L1297" t="str">
            <v xml:space="preserve">QMBs and QIs Limited Benefit </v>
          </cell>
        </row>
        <row r="1298">
          <cell r="A1298">
            <v>45017</v>
          </cell>
          <cell r="D1298">
            <v>162738</v>
          </cell>
          <cell r="H1298">
            <v>161906</v>
          </cell>
          <cell r="L1298" t="str">
            <v>Caretaker Adults</v>
          </cell>
        </row>
        <row r="1299">
          <cell r="A1299">
            <v>45017</v>
          </cell>
          <cell r="D1299">
            <v>28214</v>
          </cell>
          <cell r="H1299">
            <v>26696</v>
          </cell>
          <cell r="L1299" t="str">
            <v>Pregnant Women</v>
          </cell>
        </row>
        <row r="1300">
          <cell r="A1300">
            <v>45017</v>
          </cell>
          <cell r="D1300">
            <v>667238</v>
          </cell>
          <cell r="H1300">
            <v>664313</v>
          </cell>
          <cell r="L1300" t="str">
            <v>Children</v>
          </cell>
        </row>
        <row r="1301">
          <cell r="A1301">
            <v>45017</v>
          </cell>
          <cell r="D1301">
            <v>16348</v>
          </cell>
          <cell r="H1301">
            <v>15882</v>
          </cell>
          <cell r="L1301" t="str">
            <v>Children</v>
          </cell>
        </row>
        <row r="1302">
          <cell r="A1302">
            <v>45017</v>
          </cell>
          <cell r="D1302">
            <v>50612</v>
          </cell>
          <cell r="H1302">
            <v>0</v>
          </cell>
          <cell r="L1302" t="str">
            <v>Family Planning (Limited Benefit)</v>
          </cell>
        </row>
        <row r="1303">
          <cell r="A1303">
            <v>45017</v>
          </cell>
          <cell r="D1303">
            <v>11921</v>
          </cell>
          <cell r="H1303">
            <v>0</v>
          </cell>
          <cell r="L1303" t="str">
            <v>DOC/ Emer Svcs (Limited Benefit)</v>
          </cell>
        </row>
        <row r="1304">
          <cell r="A1304">
            <v>45017</v>
          </cell>
          <cell r="D1304">
            <v>161566</v>
          </cell>
          <cell r="H1304">
            <v>159494</v>
          </cell>
          <cell r="L1304" t="str">
            <v>Caretaker Adults Acute Eligible</v>
          </cell>
        </row>
        <row r="1305">
          <cell r="A1305">
            <v>45017</v>
          </cell>
          <cell r="D1305">
            <v>487142</v>
          </cell>
          <cell r="H1305">
            <v>463378</v>
          </cell>
          <cell r="L1305" t="str">
            <v>Childless Adults Acute Eligible</v>
          </cell>
        </row>
        <row r="1306">
          <cell r="A1306">
            <v>45017</v>
          </cell>
          <cell r="D1306">
            <v>72448</v>
          </cell>
          <cell r="H1306">
            <v>71385</v>
          </cell>
          <cell r="L1306" t="str">
            <v>MLTSS Managed Care</v>
          </cell>
        </row>
        <row r="1307">
          <cell r="A1307">
            <v>45017</v>
          </cell>
          <cell r="D1307">
            <v>24757</v>
          </cell>
          <cell r="H1307">
            <v>0</v>
          </cell>
          <cell r="L1307" t="str">
            <v>ACA DOC/ Emer Svcs (Limited Benefit)</v>
          </cell>
        </row>
        <row r="1308">
          <cell r="A1308">
            <v>45017</v>
          </cell>
          <cell r="D1308">
            <v>105034</v>
          </cell>
          <cell r="H1308">
            <v>104754</v>
          </cell>
          <cell r="L1308" t="str">
            <v>Medicaid Crossover</v>
          </cell>
        </row>
        <row r="1309">
          <cell r="A1309">
            <v>45017</v>
          </cell>
          <cell r="D1309">
            <v>83384</v>
          </cell>
          <cell r="H1309">
            <v>83015</v>
          </cell>
          <cell r="L1309" t="str">
            <v>FAMIS Children</v>
          </cell>
        </row>
        <row r="1310">
          <cell r="A1310">
            <v>45017</v>
          </cell>
          <cell r="D1310">
            <v>3202</v>
          </cell>
          <cell r="H1310">
            <v>3119</v>
          </cell>
          <cell r="L1310" t="str">
            <v>FAMIS MOMS</v>
          </cell>
        </row>
        <row r="1311">
          <cell r="A1311">
            <v>45017</v>
          </cell>
          <cell r="D1311">
            <v>4688</v>
          </cell>
          <cell r="H1311">
            <v>4369</v>
          </cell>
          <cell r="L1311" t="str">
            <v>FAMIS Pre-Natal</v>
          </cell>
        </row>
        <row r="1312">
          <cell r="A1312">
            <v>45047</v>
          </cell>
          <cell r="D1312">
            <v>83512</v>
          </cell>
          <cell r="H1312">
            <v>82597</v>
          </cell>
          <cell r="L1312" t="str">
            <v>Non-LTC</v>
          </cell>
        </row>
        <row r="1313">
          <cell r="A1313">
            <v>45047</v>
          </cell>
          <cell r="D1313">
            <v>81734</v>
          </cell>
          <cell r="H1313">
            <v>80583</v>
          </cell>
          <cell r="L1313" t="str">
            <v>Non-LTC</v>
          </cell>
        </row>
        <row r="1314">
          <cell r="A1314">
            <v>45047</v>
          </cell>
          <cell r="D1314">
            <v>17681</v>
          </cell>
          <cell r="H1314">
            <v>16190</v>
          </cell>
          <cell r="L1314" t="str">
            <v>LTC: 
NF/ICF ID</v>
          </cell>
        </row>
        <row r="1315">
          <cell r="A1315">
            <v>45047</v>
          </cell>
          <cell r="D1315">
            <v>40082</v>
          </cell>
          <cell r="H1315">
            <v>38934</v>
          </cell>
          <cell r="L1315" t="str">
            <v>LTC: HCBS Waiver</v>
          </cell>
        </row>
        <row r="1316">
          <cell r="A1316">
            <v>45047</v>
          </cell>
          <cell r="D1316">
            <v>11101</v>
          </cell>
          <cell r="H1316">
            <v>10993</v>
          </cell>
          <cell r="L1316" t="str">
            <v>LTC: DD Waivers</v>
          </cell>
        </row>
        <row r="1317">
          <cell r="A1317">
            <v>45047</v>
          </cell>
          <cell r="D1317">
            <v>3828</v>
          </cell>
          <cell r="H1317">
            <v>3695</v>
          </cell>
          <cell r="L1317" t="str">
            <v>LTC: DD Waivers</v>
          </cell>
        </row>
        <row r="1318">
          <cell r="A1318">
            <v>45047</v>
          </cell>
          <cell r="D1318">
            <v>289</v>
          </cell>
          <cell r="H1318">
            <v>289</v>
          </cell>
          <cell r="L1318" t="str">
            <v>LTC: DD Waivers</v>
          </cell>
        </row>
        <row r="1319">
          <cell r="A1319">
            <v>45047</v>
          </cell>
          <cell r="D1319">
            <v>1674</v>
          </cell>
          <cell r="H1319">
            <v>0</v>
          </cell>
          <cell r="L1319" t="str">
            <v>LTC: PACE</v>
          </cell>
        </row>
        <row r="1320">
          <cell r="A1320">
            <v>45047</v>
          </cell>
          <cell r="D1320">
            <v>64413</v>
          </cell>
          <cell r="H1320">
            <v>0</v>
          </cell>
          <cell r="L1320" t="str">
            <v xml:space="preserve">QMBs and QIs Limited Benefit </v>
          </cell>
        </row>
        <row r="1321">
          <cell r="A1321">
            <v>45047</v>
          </cell>
          <cell r="D1321">
            <v>160748</v>
          </cell>
          <cell r="H1321">
            <v>159994</v>
          </cell>
          <cell r="L1321" t="str">
            <v>Caretaker Adults</v>
          </cell>
        </row>
        <row r="1322">
          <cell r="A1322">
            <v>45047</v>
          </cell>
          <cell r="D1322">
            <v>29044</v>
          </cell>
          <cell r="H1322">
            <v>27638</v>
          </cell>
          <cell r="L1322" t="str">
            <v>Pregnant Women</v>
          </cell>
        </row>
        <row r="1323">
          <cell r="A1323">
            <v>45047</v>
          </cell>
          <cell r="D1323">
            <v>666335</v>
          </cell>
          <cell r="H1323">
            <v>663773</v>
          </cell>
          <cell r="L1323" t="str">
            <v>Children</v>
          </cell>
        </row>
        <row r="1324">
          <cell r="A1324">
            <v>45047</v>
          </cell>
          <cell r="D1324">
            <v>16373</v>
          </cell>
          <cell r="H1324">
            <v>15907</v>
          </cell>
          <cell r="L1324" t="str">
            <v>Children</v>
          </cell>
        </row>
        <row r="1325">
          <cell r="A1325">
            <v>45047</v>
          </cell>
          <cell r="D1325">
            <v>51153</v>
          </cell>
          <cell r="H1325">
            <v>0</v>
          </cell>
          <cell r="L1325" t="str">
            <v>Family Planning (Limited Benefit)</v>
          </cell>
        </row>
        <row r="1326">
          <cell r="A1326">
            <v>45047</v>
          </cell>
          <cell r="D1326">
            <v>12766</v>
          </cell>
          <cell r="H1326">
            <v>0</v>
          </cell>
          <cell r="L1326" t="str">
            <v>DOC/ Emer Svcs (Limited Benefit)</v>
          </cell>
        </row>
        <row r="1327">
          <cell r="A1327">
            <v>45047</v>
          </cell>
          <cell r="D1327">
            <v>162150</v>
          </cell>
          <cell r="H1327">
            <v>160095</v>
          </cell>
          <cell r="L1327" t="str">
            <v>Caretaker Adults Acute Eligible</v>
          </cell>
        </row>
        <row r="1328">
          <cell r="A1328">
            <v>45047</v>
          </cell>
          <cell r="D1328">
            <v>490605</v>
          </cell>
          <cell r="H1328">
            <v>466805</v>
          </cell>
          <cell r="L1328" t="str">
            <v>Childless Adults Acute Eligible</v>
          </cell>
        </row>
        <row r="1329">
          <cell r="A1329">
            <v>45047</v>
          </cell>
          <cell r="D1329">
            <v>72865</v>
          </cell>
          <cell r="H1329">
            <v>71806</v>
          </cell>
          <cell r="L1329" t="str">
            <v>MLTSS Managed Care</v>
          </cell>
        </row>
        <row r="1330">
          <cell r="A1330">
            <v>45047</v>
          </cell>
          <cell r="D1330">
            <v>25608</v>
          </cell>
          <cell r="H1330">
            <v>0</v>
          </cell>
          <cell r="L1330" t="str">
            <v>ACA DOC/ Emer Svcs (Limited Benefit)</v>
          </cell>
        </row>
        <row r="1331">
          <cell r="A1331">
            <v>45047</v>
          </cell>
          <cell r="D1331">
            <v>105539</v>
          </cell>
          <cell r="H1331">
            <v>105291</v>
          </cell>
          <cell r="L1331" t="str">
            <v>Medicaid Crossover</v>
          </cell>
        </row>
        <row r="1332">
          <cell r="A1332">
            <v>45047</v>
          </cell>
          <cell r="D1332">
            <v>83090</v>
          </cell>
          <cell r="H1332">
            <v>82828</v>
          </cell>
          <cell r="L1332" t="str">
            <v>FAMIS Children</v>
          </cell>
        </row>
        <row r="1333">
          <cell r="A1333">
            <v>45047</v>
          </cell>
          <cell r="D1333">
            <v>3212</v>
          </cell>
          <cell r="H1333">
            <v>3145</v>
          </cell>
          <cell r="L1333" t="str">
            <v>FAMIS MOMS</v>
          </cell>
        </row>
        <row r="1334">
          <cell r="A1334">
            <v>45047</v>
          </cell>
          <cell r="D1334">
            <v>4732</v>
          </cell>
          <cell r="H1334">
            <v>4504</v>
          </cell>
          <cell r="L1334" t="str">
            <v>FAMIS Pre-Natal</v>
          </cell>
        </row>
        <row r="1335">
          <cell r="A1335">
            <v>45078</v>
          </cell>
          <cell r="D1335">
            <v>83343</v>
          </cell>
          <cell r="H1335">
            <v>82301</v>
          </cell>
          <cell r="L1335" t="str">
            <v>Non-LTC</v>
          </cell>
        </row>
        <row r="1336">
          <cell r="A1336">
            <v>45078</v>
          </cell>
          <cell r="D1336">
            <v>81814</v>
          </cell>
          <cell r="H1336">
            <v>80583</v>
          </cell>
          <cell r="L1336" t="str">
            <v>Non-LTC</v>
          </cell>
        </row>
        <row r="1337">
          <cell r="A1337">
            <v>45078</v>
          </cell>
          <cell r="D1337">
            <v>17669</v>
          </cell>
          <cell r="H1337">
            <v>16181</v>
          </cell>
          <cell r="L1337" t="str">
            <v>LTC: 
NF/ICF ID</v>
          </cell>
        </row>
        <row r="1338">
          <cell r="A1338">
            <v>45078</v>
          </cell>
          <cell r="D1338">
            <v>40057</v>
          </cell>
          <cell r="H1338">
            <v>38915</v>
          </cell>
          <cell r="L1338" t="str">
            <v>LTC: HCBS Waiver</v>
          </cell>
        </row>
        <row r="1339">
          <cell r="A1339">
            <v>45078</v>
          </cell>
          <cell r="D1339">
            <v>11100</v>
          </cell>
          <cell r="H1339">
            <v>10991</v>
          </cell>
          <cell r="L1339" t="str">
            <v>LTC: DD Waivers</v>
          </cell>
        </row>
        <row r="1340">
          <cell r="A1340">
            <v>45078</v>
          </cell>
          <cell r="D1340">
            <v>3822</v>
          </cell>
          <cell r="H1340">
            <v>3689</v>
          </cell>
          <cell r="L1340" t="str">
            <v>LTC: DD Waivers</v>
          </cell>
        </row>
        <row r="1341">
          <cell r="A1341">
            <v>45078</v>
          </cell>
          <cell r="D1341">
            <v>289</v>
          </cell>
          <cell r="H1341">
            <v>289</v>
          </cell>
          <cell r="L1341" t="str">
            <v>LTC: DD Waivers</v>
          </cell>
        </row>
        <row r="1342">
          <cell r="A1342">
            <v>45078</v>
          </cell>
          <cell r="D1342">
            <v>1673</v>
          </cell>
          <cell r="H1342">
            <v>0</v>
          </cell>
          <cell r="L1342" t="str">
            <v>LTC: PACE</v>
          </cell>
        </row>
        <row r="1343">
          <cell r="A1343">
            <v>45078</v>
          </cell>
          <cell r="D1343">
            <v>64459</v>
          </cell>
          <cell r="H1343">
            <v>1</v>
          </cell>
          <cell r="L1343" t="str">
            <v xml:space="preserve">QMBs and QIs Limited Benefit </v>
          </cell>
        </row>
        <row r="1344">
          <cell r="A1344">
            <v>45078</v>
          </cell>
          <cell r="D1344">
            <v>159870</v>
          </cell>
          <cell r="H1344">
            <v>159068</v>
          </cell>
          <cell r="L1344" t="str">
            <v>Caretaker Adults</v>
          </cell>
        </row>
        <row r="1345">
          <cell r="A1345">
            <v>45078</v>
          </cell>
          <cell r="D1345">
            <v>28884</v>
          </cell>
          <cell r="H1345">
            <v>27513</v>
          </cell>
          <cell r="L1345" t="str">
            <v>Pregnant Women</v>
          </cell>
        </row>
        <row r="1346">
          <cell r="A1346">
            <v>45078</v>
          </cell>
          <cell r="D1346">
            <v>663000</v>
          </cell>
          <cell r="H1346">
            <v>660461</v>
          </cell>
          <cell r="L1346" t="str">
            <v>Children</v>
          </cell>
        </row>
        <row r="1347">
          <cell r="A1347">
            <v>45078</v>
          </cell>
          <cell r="D1347">
            <v>16325</v>
          </cell>
          <cell r="H1347">
            <v>15857</v>
          </cell>
          <cell r="L1347" t="str">
            <v>Children</v>
          </cell>
        </row>
        <row r="1348">
          <cell r="A1348">
            <v>45078</v>
          </cell>
          <cell r="D1348">
            <v>51368</v>
          </cell>
          <cell r="H1348">
            <v>2</v>
          </cell>
          <cell r="L1348" t="str">
            <v>Family Planning (Limited Benefit)</v>
          </cell>
        </row>
        <row r="1349">
          <cell r="A1349">
            <v>45078</v>
          </cell>
          <cell r="D1349">
            <v>12907</v>
          </cell>
          <cell r="H1349">
            <v>1</v>
          </cell>
          <cell r="L1349" t="str">
            <v>DOC/ Emer Svcs (Limited Benefit)</v>
          </cell>
        </row>
        <row r="1350">
          <cell r="A1350">
            <v>45078</v>
          </cell>
          <cell r="D1350">
            <v>161622</v>
          </cell>
          <cell r="H1350">
            <v>159427</v>
          </cell>
          <cell r="L1350" t="str">
            <v>Caretaker Adults Acute Eligible</v>
          </cell>
        </row>
        <row r="1351">
          <cell r="A1351">
            <v>45078</v>
          </cell>
          <cell r="D1351">
            <v>489013</v>
          </cell>
          <cell r="H1351">
            <v>465232</v>
          </cell>
          <cell r="L1351" t="str">
            <v>Childless Adults Acute Eligible</v>
          </cell>
        </row>
        <row r="1352">
          <cell r="A1352">
            <v>45078</v>
          </cell>
          <cell r="D1352">
            <v>72442</v>
          </cell>
          <cell r="H1352">
            <v>71379</v>
          </cell>
          <cell r="L1352" t="str">
            <v>MLTSS Managed Care</v>
          </cell>
        </row>
        <row r="1353">
          <cell r="A1353">
            <v>45078</v>
          </cell>
          <cell r="D1353">
            <v>25558</v>
          </cell>
          <cell r="H1353">
            <v>5</v>
          </cell>
          <cell r="L1353" t="str">
            <v>ACA DOC/ Emer Svcs (Limited Benefit)</v>
          </cell>
        </row>
        <row r="1354">
          <cell r="A1354">
            <v>45078</v>
          </cell>
          <cell r="D1354">
            <v>105046</v>
          </cell>
          <cell r="H1354">
            <v>104800</v>
          </cell>
          <cell r="L1354" t="str">
            <v>Medicaid Crossover</v>
          </cell>
        </row>
        <row r="1355">
          <cell r="A1355">
            <v>45078</v>
          </cell>
          <cell r="D1355">
            <v>83194</v>
          </cell>
          <cell r="H1355">
            <v>82983</v>
          </cell>
          <cell r="L1355" t="str">
            <v>FAMIS Children</v>
          </cell>
        </row>
        <row r="1356">
          <cell r="A1356">
            <v>45078</v>
          </cell>
          <cell r="D1356">
            <v>3169</v>
          </cell>
          <cell r="H1356">
            <v>3116</v>
          </cell>
          <cell r="L1356" t="str">
            <v>FAMIS MOMS</v>
          </cell>
        </row>
        <row r="1357">
          <cell r="A1357">
            <v>45078</v>
          </cell>
          <cell r="D1357">
            <v>4628</v>
          </cell>
          <cell r="H1357">
            <v>4391</v>
          </cell>
          <cell r="L1357" t="str">
            <v>FAMIS Pre-Natal</v>
          </cell>
        </row>
        <row r="1358">
          <cell r="A1358">
            <v>45108</v>
          </cell>
          <cell r="D1358">
            <v>82556</v>
          </cell>
          <cell r="H1358">
            <v>81501</v>
          </cell>
          <cell r="L1358" t="str">
            <v>Non-LTC</v>
          </cell>
        </row>
        <row r="1359">
          <cell r="A1359">
            <v>45108</v>
          </cell>
          <cell r="D1359">
            <v>80015</v>
          </cell>
          <cell r="H1359">
            <v>78675</v>
          </cell>
          <cell r="L1359" t="str">
            <v>Non-LTC</v>
          </cell>
        </row>
        <row r="1360">
          <cell r="A1360">
            <v>45108</v>
          </cell>
          <cell r="D1360">
            <v>17430</v>
          </cell>
          <cell r="H1360">
            <v>15860</v>
          </cell>
          <cell r="L1360" t="str">
            <v>LTC: 
NF/ICF ID</v>
          </cell>
        </row>
        <row r="1361">
          <cell r="A1361">
            <v>45108</v>
          </cell>
          <cell r="D1361">
            <v>40055</v>
          </cell>
          <cell r="H1361">
            <v>38815</v>
          </cell>
          <cell r="L1361" t="str">
            <v>LTC: HCBS Waiver</v>
          </cell>
        </row>
        <row r="1362">
          <cell r="A1362">
            <v>45108</v>
          </cell>
          <cell r="D1362">
            <v>10936</v>
          </cell>
          <cell r="H1362">
            <v>10782</v>
          </cell>
          <cell r="L1362" t="str">
            <v>LTC: DD Waivers</v>
          </cell>
        </row>
        <row r="1363">
          <cell r="A1363">
            <v>45108</v>
          </cell>
          <cell r="D1363">
            <v>3823</v>
          </cell>
          <cell r="H1363">
            <v>3695</v>
          </cell>
          <cell r="L1363" t="str">
            <v>LTC: DD Waivers</v>
          </cell>
        </row>
        <row r="1364">
          <cell r="A1364">
            <v>45108</v>
          </cell>
          <cell r="D1364">
            <v>280</v>
          </cell>
          <cell r="H1364">
            <v>280</v>
          </cell>
          <cell r="L1364" t="str">
            <v>LTC: DD Waivers</v>
          </cell>
        </row>
        <row r="1365">
          <cell r="A1365">
            <v>45108</v>
          </cell>
          <cell r="D1365">
            <v>1688</v>
          </cell>
          <cell r="H1365">
            <v>0</v>
          </cell>
          <cell r="L1365" t="str">
            <v>LTC: PACE</v>
          </cell>
        </row>
        <row r="1366">
          <cell r="A1366">
            <v>45108</v>
          </cell>
          <cell r="D1366">
            <v>62762</v>
          </cell>
          <cell r="H1366">
            <v>0</v>
          </cell>
          <cell r="L1366" t="str">
            <v xml:space="preserve">QMBs and QIs Limited Benefit </v>
          </cell>
        </row>
        <row r="1367">
          <cell r="A1367">
            <v>45108</v>
          </cell>
          <cell r="D1367">
            <v>156807</v>
          </cell>
          <cell r="H1367">
            <v>155837</v>
          </cell>
          <cell r="L1367" t="str">
            <v>Caretaker Adults</v>
          </cell>
        </row>
        <row r="1368">
          <cell r="A1368">
            <v>45108</v>
          </cell>
          <cell r="D1368">
            <v>29207</v>
          </cell>
          <cell r="H1368">
            <v>27770</v>
          </cell>
          <cell r="L1368" t="str">
            <v>Pregnant Women</v>
          </cell>
        </row>
        <row r="1369">
          <cell r="A1369">
            <v>45108</v>
          </cell>
          <cell r="D1369">
            <v>650586</v>
          </cell>
          <cell r="H1369">
            <v>646932</v>
          </cell>
          <cell r="L1369" t="str">
            <v>Children</v>
          </cell>
        </row>
        <row r="1370">
          <cell r="A1370">
            <v>45108</v>
          </cell>
          <cell r="D1370">
            <v>16223</v>
          </cell>
          <cell r="H1370">
            <v>15755</v>
          </cell>
          <cell r="L1370" t="str">
            <v>Children</v>
          </cell>
        </row>
        <row r="1371">
          <cell r="A1371">
            <v>45108</v>
          </cell>
          <cell r="D1371">
            <v>52070</v>
          </cell>
          <cell r="H1371">
            <v>0</v>
          </cell>
          <cell r="L1371" t="str">
            <v>Family Planning (Limited Benefit)</v>
          </cell>
        </row>
        <row r="1372">
          <cell r="A1372">
            <v>45108</v>
          </cell>
          <cell r="D1372">
            <v>14214</v>
          </cell>
          <cell r="H1372">
            <v>0</v>
          </cell>
          <cell r="L1372" t="str">
            <v>DOC/ Emer Svcs (Limited Benefit)</v>
          </cell>
        </row>
        <row r="1373">
          <cell r="A1373">
            <v>45108</v>
          </cell>
          <cell r="D1373">
            <v>156818</v>
          </cell>
          <cell r="H1373">
            <v>154534</v>
          </cell>
          <cell r="L1373" t="str">
            <v>Caretaker Adults Acute Eligible</v>
          </cell>
        </row>
        <row r="1374">
          <cell r="A1374">
            <v>45108</v>
          </cell>
          <cell r="D1374">
            <v>480807</v>
          </cell>
          <cell r="H1374">
            <v>456728</v>
          </cell>
          <cell r="L1374" t="str">
            <v>Childless Adults Acute Eligible</v>
          </cell>
        </row>
        <row r="1375">
          <cell r="A1375">
            <v>45108</v>
          </cell>
          <cell r="D1375">
            <v>72657</v>
          </cell>
          <cell r="H1375">
            <v>71505</v>
          </cell>
          <cell r="L1375" t="str">
            <v>MLTSS Managed Care</v>
          </cell>
        </row>
        <row r="1376">
          <cell r="A1376">
            <v>45108</v>
          </cell>
          <cell r="D1376">
            <v>27370</v>
          </cell>
          <cell r="H1376">
            <v>0</v>
          </cell>
          <cell r="L1376" t="str">
            <v>ACA DOC/ Emer Svcs (Limited Benefit)</v>
          </cell>
        </row>
        <row r="1377">
          <cell r="A1377">
            <v>45108</v>
          </cell>
          <cell r="D1377">
            <v>102045</v>
          </cell>
          <cell r="H1377">
            <v>101659</v>
          </cell>
          <cell r="L1377" t="str">
            <v>Medicaid Crossover</v>
          </cell>
        </row>
        <row r="1378">
          <cell r="A1378">
            <v>45108</v>
          </cell>
          <cell r="D1378">
            <v>83330</v>
          </cell>
          <cell r="H1378">
            <v>82624</v>
          </cell>
          <cell r="L1378" t="str">
            <v>FAMIS Children</v>
          </cell>
        </row>
        <row r="1379">
          <cell r="A1379">
            <v>45108</v>
          </cell>
          <cell r="D1379">
            <v>3222</v>
          </cell>
          <cell r="H1379">
            <v>3128</v>
          </cell>
          <cell r="L1379" t="str">
            <v>FAMIS MOMS</v>
          </cell>
        </row>
        <row r="1380">
          <cell r="A1380">
            <v>45108</v>
          </cell>
          <cell r="D1380">
            <v>4770</v>
          </cell>
          <cell r="H1380">
            <v>4502</v>
          </cell>
          <cell r="L1380" t="str">
            <v>FAMIS Pre-Natal</v>
          </cell>
        </row>
        <row r="1381">
          <cell r="A1381">
            <v>45139</v>
          </cell>
          <cell r="D1381">
            <v>82250</v>
          </cell>
          <cell r="H1381">
            <v>81075</v>
          </cell>
          <cell r="L1381" t="str">
            <v>Non-LTC</v>
          </cell>
        </row>
        <row r="1382">
          <cell r="A1382">
            <v>45139</v>
          </cell>
          <cell r="D1382">
            <v>79578</v>
          </cell>
          <cell r="H1382">
            <v>78194</v>
          </cell>
          <cell r="L1382" t="str">
            <v>Non-LTC</v>
          </cell>
        </row>
        <row r="1383">
          <cell r="A1383">
            <v>45139</v>
          </cell>
          <cell r="D1383">
            <v>17308</v>
          </cell>
          <cell r="H1383">
            <v>15743</v>
          </cell>
          <cell r="L1383" t="str">
            <v>LTC: 
NF/ICF ID</v>
          </cell>
        </row>
        <row r="1384">
          <cell r="A1384">
            <v>45139</v>
          </cell>
          <cell r="D1384">
            <v>39809</v>
          </cell>
          <cell r="H1384">
            <v>38593</v>
          </cell>
          <cell r="L1384" t="str">
            <v>LTC: HCBS Waiver</v>
          </cell>
        </row>
        <row r="1385">
          <cell r="A1385">
            <v>45139</v>
          </cell>
          <cell r="D1385">
            <v>10898</v>
          </cell>
          <cell r="H1385">
            <v>10746</v>
          </cell>
          <cell r="L1385" t="str">
            <v>LTC: DD Waivers</v>
          </cell>
        </row>
        <row r="1386">
          <cell r="A1386">
            <v>45139</v>
          </cell>
          <cell r="D1386">
            <v>3817</v>
          </cell>
          <cell r="H1386">
            <v>3689</v>
          </cell>
          <cell r="L1386" t="str">
            <v>LTC: DD Waivers</v>
          </cell>
        </row>
        <row r="1387">
          <cell r="A1387">
            <v>45139</v>
          </cell>
          <cell r="D1387">
            <v>280</v>
          </cell>
          <cell r="H1387">
            <v>280</v>
          </cell>
          <cell r="L1387" t="str">
            <v>LTC: DD Waivers</v>
          </cell>
        </row>
        <row r="1388">
          <cell r="A1388">
            <v>45139</v>
          </cell>
          <cell r="D1388">
            <v>1677</v>
          </cell>
          <cell r="H1388">
            <v>0</v>
          </cell>
          <cell r="L1388" t="str">
            <v>LTC: PACE</v>
          </cell>
        </row>
        <row r="1389">
          <cell r="A1389">
            <v>45139</v>
          </cell>
          <cell r="D1389">
            <v>62403</v>
          </cell>
          <cell r="H1389">
            <v>0</v>
          </cell>
          <cell r="L1389" t="str">
            <v xml:space="preserve">QMBs and QIs Limited Benefit </v>
          </cell>
        </row>
        <row r="1390">
          <cell r="A1390">
            <v>45139</v>
          </cell>
          <cell r="D1390">
            <v>155619</v>
          </cell>
          <cell r="H1390">
            <v>154666</v>
          </cell>
          <cell r="L1390" t="str">
            <v>Caretaker Adults</v>
          </cell>
        </row>
        <row r="1391">
          <cell r="A1391">
            <v>45139</v>
          </cell>
          <cell r="D1391">
            <v>28631</v>
          </cell>
          <cell r="H1391">
            <v>27236</v>
          </cell>
          <cell r="L1391" t="str">
            <v>Pregnant Women</v>
          </cell>
        </row>
        <row r="1392">
          <cell r="A1392">
            <v>45139</v>
          </cell>
          <cell r="D1392">
            <v>645012</v>
          </cell>
          <cell r="H1392">
            <v>641470</v>
          </cell>
          <cell r="L1392" t="str">
            <v>Children</v>
          </cell>
        </row>
        <row r="1393">
          <cell r="A1393">
            <v>45139</v>
          </cell>
          <cell r="D1393">
            <v>16150</v>
          </cell>
          <cell r="H1393">
            <v>15680</v>
          </cell>
          <cell r="L1393" t="str">
            <v>Children</v>
          </cell>
        </row>
        <row r="1394">
          <cell r="A1394">
            <v>45139</v>
          </cell>
          <cell r="D1394">
            <v>51774</v>
          </cell>
          <cell r="H1394">
            <v>0</v>
          </cell>
          <cell r="L1394" t="str">
            <v>Family Planning (Limited Benefit)</v>
          </cell>
        </row>
        <row r="1395">
          <cell r="A1395">
            <v>45139</v>
          </cell>
          <cell r="D1395">
            <v>14257</v>
          </cell>
          <cell r="H1395">
            <v>0</v>
          </cell>
          <cell r="L1395" t="str">
            <v>DOC/ Emer Svcs (Limited Benefit)</v>
          </cell>
        </row>
        <row r="1396">
          <cell r="A1396">
            <v>45139</v>
          </cell>
          <cell r="D1396">
            <v>155696</v>
          </cell>
          <cell r="H1396">
            <v>153319</v>
          </cell>
          <cell r="L1396" t="str">
            <v>Caretaker Adults Acute Eligible</v>
          </cell>
        </row>
        <row r="1397">
          <cell r="A1397">
            <v>45139</v>
          </cell>
          <cell r="D1397">
            <v>478571</v>
          </cell>
          <cell r="H1397">
            <v>454830</v>
          </cell>
          <cell r="L1397" t="str">
            <v>Childless Adults Acute Eligible</v>
          </cell>
        </row>
        <row r="1398">
          <cell r="A1398">
            <v>45139</v>
          </cell>
          <cell r="D1398">
            <v>72043</v>
          </cell>
          <cell r="H1398">
            <v>70905</v>
          </cell>
          <cell r="L1398" t="str">
            <v>MLTSS Managed Care</v>
          </cell>
        </row>
        <row r="1399">
          <cell r="A1399">
            <v>45139</v>
          </cell>
          <cell r="D1399">
            <v>27383</v>
          </cell>
          <cell r="H1399">
            <v>0</v>
          </cell>
          <cell r="L1399" t="str">
            <v>ACA DOC/ Emer Svcs (Limited Benefit)</v>
          </cell>
        </row>
        <row r="1400">
          <cell r="A1400">
            <v>45139</v>
          </cell>
          <cell r="D1400">
            <v>101135</v>
          </cell>
          <cell r="H1400">
            <v>100756</v>
          </cell>
          <cell r="L1400" t="str">
            <v>Medicaid Crossover</v>
          </cell>
        </row>
        <row r="1401">
          <cell r="A1401">
            <v>45139</v>
          </cell>
          <cell r="D1401">
            <v>82578</v>
          </cell>
          <cell r="H1401">
            <v>82040</v>
          </cell>
          <cell r="L1401" t="str">
            <v>FAMIS Children</v>
          </cell>
        </row>
        <row r="1402">
          <cell r="A1402">
            <v>45139</v>
          </cell>
          <cell r="D1402">
            <v>3160</v>
          </cell>
          <cell r="H1402">
            <v>3095</v>
          </cell>
          <cell r="L1402" t="str">
            <v>FAMIS MOMS</v>
          </cell>
        </row>
        <row r="1403">
          <cell r="A1403">
            <v>45139</v>
          </cell>
          <cell r="D1403">
            <v>4642</v>
          </cell>
          <cell r="H1403">
            <v>4366</v>
          </cell>
          <cell r="L1403" t="str">
            <v>FAMIS Pre-Natal</v>
          </cell>
        </row>
        <row r="1404">
          <cell r="A1404">
            <v>45170</v>
          </cell>
          <cell r="D1404">
            <v>81795</v>
          </cell>
          <cell r="H1404">
            <v>80572</v>
          </cell>
          <cell r="L1404" t="str">
            <v>Non-LTC</v>
          </cell>
        </row>
        <row r="1405">
          <cell r="A1405">
            <v>45170</v>
          </cell>
          <cell r="D1405">
            <v>78022</v>
          </cell>
          <cell r="H1405">
            <v>76512</v>
          </cell>
          <cell r="L1405" t="str">
            <v>Non-LTC</v>
          </cell>
        </row>
        <row r="1406">
          <cell r="A1406">
            <v>45170</v>
          </cell>
          <cell r="D1406">
            <v>17042</v>
          </cell>
          <cell r="H1406">
            <v>15462</v>
          </cell>
          <cell r="L1406" t="str">
            <v>LTC: 
NF/ICF ID</v>
          </cell>
        </row>
        <row r="1407">
          <cell r="A1407">
            <v>45170</v>
          </cell>
          <cell r="D1407">
            <v>38955</v>
          </cell>
          <cell r="H1407">
            <v>37680</v>
          </cell>
          <cell r="L1407" t="str">
            <v>LTC: HCBS Waiver</v>
          </cell>
        </row>
        <row r="1408">
          <cell r="A1408">
            <v>45170</v>
          </cell>
          <cell r="D1408">
            <v>10822</v>
          </cell>
          <cell r="H1408">
            <v>10652</v>
          </cell>
          <cell r="L1408" t="str">
            <v>LTC: DD Waivers</v>
          </cell>
        </row>
        <row r="1409">
          <cell r="A1409">
            <v>45170</v>
          </cell>
          <cell r="D1409">
            <v>3784</v>
          </cell>
          <cell r="H1409">
            <v>3655</v>
          </cell>
          <cell r="L1409" t="str">
            <v>LTC: DD Waivers</v>
          </cell>
        </row>
        <row r="1410">
          <cell r="A1410">
            <v>45170</v>
          </cell>
          <cell r="D1410">
            <v>276</v>
          </cell>
          <cell r="H1410">
            <v>276</v>
          </cell>
          <cell r="L1410" t="str">
            <v>LTC: DD Waivers</v>
          </cell>
        </row>
        <row r="1411">
          <cell r="A1411">
            <v>45170</v>
          </cell>
          <cell r="D1411">
            <v>1650</v>
          </cell>
          <cell r="H1411">
            <v>0</v>
          </cell>
          <cell r="L1411" t="str">
            <v>LTC: PACE</v>
          </cell>
        </row>
        <row r="1412">
          <cell r="A1412">
            <v>45170</v>
          </cell>
          <cell r="D1412">
            <v>60855</v>
          </cell>
          <cell r="H1412">
            <v>2</v>
          </cell>
          <cell r="L1412" t="str">
            <v xml:space="preserve">QMBs and QIs Limited Benefit </v>
          </cell>
        </row>
        <row r="1413">
          <cell r="A1413">
            <v>45170</v>
          </cell>
          <cell r="D1413">
            <v>153570</v>
          </cell>
          <cell r="H1413">
            <v>152375</v>
          </cell>
          <cell r="L1413" t="str">
            <v>Caretaker Adults</v>
          </cell>
        </row>
        <row r="1414">
          <cell r="A1414">
            <v>45170</v>
          </cell>
          <cell r="D1414">
            <v>28478</v>
          </cell>
          <cell r="H1414">
            <v>27128</v>
          </cell>
          <cell r="L1414" t="str">
            <v>Pregnant Women</v>
          </cell>
        </row>
        <row r="1415">
          <cell r="A1415">
            <v>45170</v>
          </cell>
          <cell r="D1415">
            <v>632744</v>
          </cell>
          <cell r="H1415">
            <v>628550</v>
          </cell>
          <cell r="L1415" t="str">
            <v>Children</v>
          </cell>
        </row>
        <row r="1416">
          <cell r="A1416">
            <v>45170</v>
          </cell>
          <cell r="D1416">
            <v>15890</v>
          </cell>
          <cell r="H1416">
            <v>15381</v>
          </cell>
          <cell r="L1416" t="str">
            <v>Children</v>
          </cell>
        </row>
        <row r="1417">
          <cell r="A1417">
            <v>45170</v>
          </cell>
          <cell r="D1417">
            <v>51639</v>
          </cell>
          <cell r="H1417">
            <v>6</v>
          </cell>
          <cell r="L1417" t="str">
            <v>Family Planning (Limited Benefit)</v>
          </cell>
        </row>
        <row r="1418">
          <cell r="A1418">
            <v>45170</v>
          </cell>
          <cell r="D1418">
            <v>14792</v>
          </cell>
          <cell r="H1418">
            <v>0</v>
          </cell>
          <cell r="L1418" t="str">
            <v>DOC/ Emer Svcs (Limited Benefit)</v>
          </cell>
        </row>
        <row r="1419">
          <cell r="A1419">
            <v>45170</v>
          </cell>
          <cell r="D1419">
            <v>151314</v>
          </cell>
          <cell r="H1419">
            <v>148914</v>
          </cell>
          <cell r="L1419" t="str">
            <v>Caretaker Adults Acute Eligible</v>
          </cell>
        </row>
        <row r="1420">
          <cell r="A1420">
            <v>45170</v>
          </cell>
          <cell r="D1420">
            <v>471909</v>
          </cell>
          <cell r="H1420">
            <v>448966</v>
          </cell>
          <cell r="L1420" t="str">
            <v>Childless Adults Acute Eligible</v>
          </cell>
        </row>
        <row r="1421">
          <cell r="A1421">
            <v>45170</v>
          </cell>
          <cell r="D1421">
            <v>71687</v>
          </cell>
          <cell r="H1421">
            <v>70510</v>
          </cell>
          <cell r="L1421" t="str">
            <v>MLTSS Managed Care</v>
          </cell>
        </row>
        <row r="1422">
          <cell r="A1422">
            <v>45170</v>
          </cell>
          <cell r="D1422">
            <v>28138</v>
          </cell>
          <cell r="H1422">
            <v>11</v>
          </cell>
          <cell r="L1422" t="str">
            <v>ACA DOC/ Emer Svcs (Limited Benefit)</v>
          </cell>
        </row>
        <row r="1423">
          <cell r="A1423">
            <v>45170</v>
          </cell>
          <cell r="D1423">
            <v>98222</v>
          </cell>
          <cell r="H1423">
            <v>97677</v>
          </cell>
          <cell r="L1423" t="str">
            <v>Medicaid Crossover</v>
          </cell>
        </row>
        <row r="1424">
          <cell r="A1424">
            <v>45170</v>
          </cell>
          <cell r="D1424">
            <v>82334</v>
          </cell>
          <cell r="H1424">
            <v>81689</v>
          </cell>
          <cell r="L1424" t="str">
            <v>FAMIS Children</v>
          </cell>
        </row>
        <row r="1425">
          <cell r="A1425">
            <v>45170</v>
          </cell>
          <cell r="D1425">
            <v>3167</v>
          </cell>
          <cell r="H1425">
            <v>3103</v>
          </cell>
          <cell r="L1425" t="str">
            <v>FAMIS MOMS</v>
          </cell>
        </row>
        <row r="1426">
          <cell r="A1426">
            <v>45170</v>
          </cell>
          <cell r="D1426">
            <v>4603</v>
          </cell>
          <cell r="H1426">
            <v>4375</v>
          </cell>
          <cell r="L1426" t="str">
            <v>FAMIS Pre-Natal</v>
          </cell>
        </row>
        <row r="1427">
          <cell r="A1427">
            <v>45200</v>
          </cell>
          <cell r="D1427">
            <v>81627</v>
          </cell>
          <cell r="H1427">
            <v>80596</v>
          </cell>
          <cell r="L1427" t="str">
            <v>Non-LTC</v>
          </cell>
        </row>
        <row r="1428">
          <cell r="A1428">
            <v>45200</v>
          </cell>
          <cell r="D1428">
            <v>77312</v>
          </cell>
          <cell r="H1428">
            <v>75945</v>
          </cell>
          <cell r="L1428" t="str">
            <v>Non-LTC</v>
          </cell>
        </row>
        <row r="1429">
          <cell r="A1429">
            <v>45200</v>
          </cell>
          <cell r="D1429">
            <v>17060</v>
          </cell>
          <cell r="H1429">
            <v>15540</v>
          </cell>
          <cell r="L1429" t="str">
            <v>LTC: 
NF/ICF ID</v>
          </cell>
        </row>
        <row r="1430">
          <cell r="A1430">
            <v>45200</v>
          </cell>
          <cell r="D1430">
            <v>39880</v>
          </cell>
          <cell r="H1430">
            <v>38716</v>
          </cell>
          <cell r="L1430" t="str">
            <v>LTC: HCBS Waiver</v>
          </cell>
        </row>
        <row r="1431">
          <cell r="A1431">
            <v>45200</v>
          </cell>
          <cell r="D1431">
            <v>10882</v>
          </cell>
          <cell r="H1431">
            <v>10751</v>
          </cell>
          <cell r="L1431" t="str">
            <v>LTC: DD Waivers</v>
          </cell>
        </row>
        <row r="1432">
          <cell r="A1432">
            <v>45200</v>
          </cell>
          <cell r="D1432">
            <v>3836</v>
          </cell>
          <cell r="H1432">
            <v>3708</v>
          </cell>
          <cell r="L1432" t="str">
            <v>LTC: DD Waivers</v>
          </cell>
        </row>
        <row r="1433">
          <cell r="A1433">
            <v>45200</v>
          </cell>
          <cell r="D1433">
            <v>261</v>
          </cell>
          <cell r="H1433">
            <v>261</v>
          </cell>
          <cell r="L1433" t="str">
            <v>LTC: DD Waivers</v>
          </cell>
        </row>
        <row r="1434">
          <cell r="A1434">
            <v>45200</v>
          </cell>
          <cell r="D1434">
            <v>1730</v>
          </cell>
          <cell r="H1434">
            <v>0</v>
          </cell>
          <cell r="L1434" t="str">
            <v>LTC: PACE</v>
          </cell>
        </row>
        <row r="1435">
          <cell r="A1435">
            <v>45200</v>
          </cell>
          <cell r="D1435">
            <v>62509</v>
          </cell>
          <cell r="H1435">
            <v>4</v>
          </cell>
          <cell r="L1435" t="str">
            <v xml:space="preserve">QMBs and QIs Limited Benefit </v>
          </cell>
        </row>
        <row r="1436">
          <cell r="A1436">
            <v>45200</v>
          </cell>
          <cell r="D1436">
            <v>155363</v>
          </cell>
          <cell r="H1436">
            <v>151525</v>
          </cell>
          <cell r="L1436" t="str">
            <v>Caretaker Adults</v>
          </cell>
        </row>
        <row r="1437">
          <cell r="A1437">
            <v>45200</v>
          </cell>
          <cell r="D1437">
            <v>29905</v>
          </cell>
          <cell r="H1437">
            <v>28183</v>
          </cell>
          <cell r="L1437" t="str">
            <v>Pregnant Women</v>
          </cell>
        </row>
        <row r="1438">
          <cell r="A1438">
            <v>45200</v>
          </cell>
          <cell r="D1438">
            <v>640311</v>
          </cell>
          <cell r="H1438">
            <v>624717</v>
          </cell>
          <cell r="L1438" t="str">
            <v>Children</v>
          </cell>
        </row>
        <row r="1439">
          <cell r="A1439">
            <v>45200</v>
          </cell>
          <cell r="D1439">
            <v>15767</v>
          </cell>
          <cell r="H1439">
            <v>15288</v>
          </cell>
          <cell r="L1439" t="str">
            <v>Children</v>
          </cell>
        </row>
        <row r="1440">
          <cell r="A1440">
            <v>45200</v>
          </cell>
          <cell r="D1440">
            <v>53291</v>
          </cell>
          <cell r="H1440">
            <v>0</v>
          </cell>
          <cell r="L1440" t="str">
            <v>Family Planning (Limited Benefit)</v>
          </cell>
        </row>
        <row r="1441">
          <cell r="A1441">
            <v>45200</v>
          </cell>
          <cell r="D1441">
            <v>16547</v>
          </cell>
          <cell r="H1441">
            <v>0</v>
          </cell>
          <cell r="L1441" t="str">
            <v>DOC/ Emer Svcs (Limited Benefit)</v>
          </cell>
        </row>
        <row r="1442">
          <cell r="A1442">
            <v>45200</v>
          </cell>
          <cell r="D1442">
            <v>151501</v>
          </cell>
          <cell r="H1442">
            <v>145006</v>
          </cell>
          <cell r="L1442" t="str">
            <v>Caretaker Adults Acute Eligible</v>
          </cell>
        </row>
        <row r="1443">
          <cell r="A1443">
            <v>45200</v>
          </cell>
          <cell r="D1443">
            <v>481318</v>
          </cell>
          <cell r="H1443">
            <v>446298</v>
          </cell>
          <cell r="L1443" t="str">
            <v>Childless Adults Acute Eligible</v>
          </cell>
        </row>
        <row r="1444">
          <cell r="A1444">
            <v>45200</v>
          </cell>
          <cell r="D1444">
            <v>74310</v>
          </cell>
          <cell r="H1444">
            <v>72176</v>
          </cell>
          <cell r="L1444" t="str">
            <v>MLTSS Managed Care</v>
          </cell>
        </row>
        <row r="1445">
          <cell r="A1445">
            <v>45200</v>
          </cell>
          <cell r="D1445">
            <v>29834</v>
          </cell>
          <cell r="H1445">
            <v>0</v>
          </cell>
          <cell r="L1445" t="str">
            <v>ACA DOC/ Emer Svcs (Limited Benefit)</v>
          </cell>
        </row>
        <row r="1446">
          <cell r="A1446">
            <v>45200</v>
          </cell>
          <cell r="D1446">
            <v>100486</v>
          </cell>
          <cell r="H1446">
            <v>96621</v>
          </cell>
          <cell r="L1446" t="str">
            <v>Medicaid Crossover</v>
          </cell>
        </row>
        <row r="1447">
          <cell r="A1447">
            <v>45200</v>
          </cell>
          <cell r="D1447">
            <v>88455</v>
          </cell>
          <cell r="H1447">
            <v>84406</v>
          </cell>
          <cell r="L1447" t="str">
            <v>FAMIS Children</v>
          </cell>
        </row>
        <row r="1448">
          <cell r="A1448">
            <v>45200</v>
          </cell>
          <cell r="D1448">
            <v>3366</v>
          </cell>
          <cell r="H1448">
            <v>3253</v>
          </cell>
          <cell r="L1448" t="str">
            <v>FAMIS MOMS</v>
          </cell>
        </row>
        <row r="1449">
          <cell r="A1449">
            <v>45200</v>
          </cell>
          <cell r="D1449">
            <v>4657</v>
          </cell>
          <cell r="H1449">
            <v>4418</v>
          </cell>
          <cell r="L1449" t="str">
            <v>FAMIS Pre-Natal</v>
          </cell>
        </row>
        <row r="1450">
          <cell r="A1450">
            <v>45231</v>
          </cell>
          <cell r="D1450">
            <v>81499</v>
          </cell>
          <cell r="H1450">
            <v>80275</v>
          </cell>
          <cell r="L1450" t="str">
            <v>Non-LTC</v>
          </cell>
        </row>
        <row r="1451">
          <cell r="A1451">
            <v>45231</v>
          </cell>
          <cell r="D1451">
            <v>77009</v>
          </cell>
          <cell r="H1451">
            <v>75582</v>
          </cell>
          <cell r="L1451" t="str">
            <v>Non-LTC</v>
          </cell>
        </row>
        <row r="1452">
          <cell r="A1452">
            <v>45231</v>
          </cell>
          <cell r="D1452">
            <v>16976</v>
          </cell>
          <cell r="H1452">
            <v>15461</v>
          </cell>
          <cell r="L1452" t="str">
            <v>LTC: 
NF/ICF ID</v>
          </cell>
        </row>
        <row r="1453">
          <cell r="A1453">
            <v>45231</v>
          </cell>
          <cell r="D1453">
            <v>39711</v>
          </cell>
          <cell r="H1453">
            <v>38557</v>
          </cell>
          <cell r="L1453" t="str">
            <v>LTC: HCBS Waiver</v>
          </cell>
        </row>
        <row r="1454">
          <cell r="A1454">
            <v>45231</v>
          </cell>
          <cell r="D1454">
            <v>10859</v>
          </cell>
          <cell r="H1454">
            <v>10726</v>
          </cell>
          <cell r="L1454" t="str">
            <v>LTC: DD Waivers</v>
          </cell>
        </row>
        <row r="1455">
          <cell r="A1455">
            <v>45231</v>
          </cell>
          <cell r="D1455">
            <v>3831</v>
          </cell>
          <cell r="H1455">
            <v>3703</v>
          </cell>
          <cell r="L1455" t="str">
            <v>LTC: DD Waivers</v>
          </cell>
        </row>
        <row r="1456">
          <cell r="A1456">
            <v>45231</v>
          </cell>
          <cell r="D1456">
            <v>260</v>
          </cell>
          <cell r="H1456">
            <v>260</v>
          </cell>
          <cell r="L1456" t="str">
            <v>LTC: DD Waivers</v>
          </cell>
        </row>
        <row r="1457">
          <cell r="A1457">
            <v>45231</v>
          </cell>
          <cell r="D1457">
            <v>1723</v>
          </cell>
          <cell r="H1457">
            <v>0</v>
          </cell>
          <cell r="L1457" t="str">
            <v>LTC: PACE</v>
          </cell>
        </row>
        <row r="1458">
          <cell r="A1458">
            <v>45231</v>
          </cell>
          <cell r="D1458">
            <v>62599</v>
          </cell>
          <cell r="H1458">
            <v>7</v>
          </cell>
          <cell r="L1458" t="str">
            <v xml:space="preserve">QMBs and QIs Limited Benefit </v>
          </cell>
        </row>
        <row r="1459">
          <cell r="A1459">
            <v>45231</v>
          </cell>
          <cell r="D1459">
            <v>154172</v>
          </cell>
          <cell r="H1459">
            <v>150408</v>
          </cell>
          <cell r="L1459" t="str">
            <v>Caretaker Adults</v>
          </cell>
        </row>
        <row r="1460">
          <cell r="A1460">
            <v>45231</v>
          </cell>
          <cell r="D1460">
            <v>29646</v>
          </cell>
          <cell r="H1460">
            <v>27961</v>
          </cell>
          <cell r="L1460" t="str">
            <v>Pregnant Women</v>
          </cell>
        </row>
        <row r="1461">
          <cell r="A1461">
            <v>45231</v>
          </cell>
          <cell r="D1461">
            <v>633304</v>
          </cell>
          <cell r="H1461">
            <v>618157</v>
          </cell>
          <cell r="L1461" t="str">
            <v>Children</v>
          </cell>
        </row>
        <row r="1462">
          <cell r="A1462">
            <v>45231</v>
          </cell>
          <cell r="D1462">
            <v>15702</v>
          </cell>
          <cell r="H1462">
            <v>15220</v>
          </cell>
          <cell r="L1462" t="str">
            <v>Children</v>
          </cell>
        </row>
        <row r="1463">
          <cell r="A1463">
            <v>45231</v>
          </cell>
          <cell r="D1463">
            <v>53459</v>
          </cell>
          <cell r="H1463">
            <v>0</v>
          </cell>
          <cell r="L1463" t="str">
            <v>Family Planning (Limited Benefit)</v>
          </cell>
        </row>
        <row r="1464">
          <cell r="A1464">
            <v>45231</v>
          </cell>
          <cell r="D1464">
            <v>16575</v>
          </cell>
          <cell r="H1464">
            <v>1</v>
          </cell>
          <cell r="L1464" t="str">
            <v>DOC/ Emer Svcs (Limited Benefit)</v>
          </cell>
        </row>
        <row r="1465">
          <cell r="A1465">
            <v>45231</v>
          </cell>
          <cell r="D1465">
            <v>150178</v>
          </cell>
          <cell r="H1465">
            <v>143787</v>
          </cell>
          <cell r="L1465" t="str">
            <v>Caretaker Adults Acute Eligible</v>
          </cell>
        </row>
        <row r="1466">
          <cell r="A1466">
            <v>45231</v>
          </cell>
          <cell r="D1466">
            <v>479623</v>
          </cell>
          <cell r="H1466">
            <v>445355</v>
          </cell>
          <cell r="L1466" t="str">
            <v>Childless Adults Acute Eligible</v>
          </cell>
        </row>
        <row r="1467">
          <cell r="A1467">
            <v>45231</v>
          </cell>
          <cell r="D1467">
            <v>73598</v>
          </cell>
          <cell r="H1467">
            <v>71526</v>
          </cell>
          <cell r="L1467" t="str">
            <v>MLTSS Managed Care</v>
          </cell>
        </row>
        <row r="1468">
          <cell r="A1468">
            <v>45231</v>
          </cell>
          <cell r="D1468">
            <v>29865</v>
          </cell>
          <cell r="H1468">
            <v>4</v>
          </cell>
          <cell r="L1468" t="str">
            <v>ACA DOC/ Emer Svcs (Limited Benefit)</v>
          </cell>
        </row>
        <row r="1469">
          <cell r="A1469">
            <v>45231</v>
          </cell>
          <cell r="D1469">
            <v>99695</v>
          </cell>
          <cell r="H1469">
            <v>95950</v>
          </cell>
          <cell r="L1469" t="str">
            <v>Medicaid Crossover</v>
          </cell>
        </row>
        <row r="1470">
          <cell r="A1470">
            <v>45231</v>
          </cell>
          <cell r="D1470">
            <v>89678</v>
          </cell>
          <cell r="H1470">
            <v>85772</v>
          </cell>
          <cell r="L1470" t="str">
            <v>FAMIS Children</v>
          </cell>
        </row>
        <row r="1471">
          <cell r="A1471">
            <v>45231</v>
          </cell>
          <cell r="D1471">
            <v>3324</v>
          </cell>
          <cell r="H1471">
            <v>3231</v>
          </cell>
          <cell r="L1471" t="str">
            <v>FAMIS MOMS</v>
          </cell>
        </row>
        <row r="1472">
          <cell r="A1472">
            <v>45231</v>
          </cell>
          <cell r="D1472">
            <v>4591</v>
          </cell>
          <cell r="H1472">
            <v>4349</v>
          </cell>
          <cell r="L1472" t="str">
            <v>FAMIS Pre-Natal</v>
          </cell>
        </row>
        <row r="1473">
          <cell r="A1473">
            <v>45261</v>
          </cell>
          <cell r="D1473">
            <v>81268</v>
          </cell>
          <cell r="H1473">
            <v>80345</v>
          </cell>
          <cell r="L1473" t="str">
            <v>Non-LTC</v>
          </cell>
        </row>
        <row r="1474">
          <cell r="A1474">
            <v>45261</v>
          </cell>
          <cell r="D1474">
            <v>76479</v>
          </cell>
          <cell r="H1474">
            <v>75298</v>
          </cell>
          <cell r="L1474" t="str">
            <v>Non-LTC</v>
          </cell>
        </row>
        <row r="1475">
          <cell r="A1475">
            <v>45261</v>
          </cell>
          <cell r="D1475">
            <v>17091</v>
          </cell>
          <cell r="H1475">
            <v>15619</v>
          </cell>
          <cell r="L1475" t="str">
            <v>LTC: 
NF/ICF ID</v>
          </cell>
        </row>
        <row r="1476">
          <cell r="A1476">
            <v>45261</v>
          </cell>
          <cell r="D1476">
            <v>40174</v>
          </cell>
          <cell r="H1476">
            <v>39030</v>
          </cell>
          <cell r="L1476" t="str">
            <v>LTC: HCBS Waiver</v>
          </cell>
        </row>
        <row r="1477">
          <cell r="A1477">
            <v>45261</v>
          </cell>
          <cell r="D1477">
            <v>10899</v>
          </cell>
          <cell r="H1477">
            <v>10789</v>
          </cell>
          <cell r="L1477" t="str">
            <v>LTC: DD Waivers</v>
          </cell>
        </row>
        <row r="1478">
          <cell r="A1478">
            <v>45261</v>
          </cell>
          <cell r="D1478">
            <v>3981</v>
          </cell>
          <cell r="H1478">
            <v>3849</v>
          </cell>
          <cell r="L1478" t="str">
            <v>LTC: DD Waivers</v>
          </cell>
        </row>
        <row r="1479">
          <cell r="A1479">
            <v>45261</v>
          </cell>
          <cell r="D1479">
            <v>257</v>
          </cell>
          <cell r="H1479">
            <v>257</v>
          </cell>
          <cell r="L1479" t="str">
            <v>LTC: DD Waivers</v>
          </cell>
        </row>
        <row r="1480">
          <cell r="A1480">
            <v>45261</v>
          </cell>
          <cell r="D1480">
            <v>1792</v>
          </cell>
          <cell r="H1480">
            <v>0</v>
          </cell>
          <cell r="L1480" t="str">
            <v>LTC: PACE</v>
          </cell>
        </row>
        <row r="1481">
          <cell r="A1481">
            <v>45261</v>
          </cell>
          <cell r="D1481">
            <v>63813</v>
          </cell>
          <cell r="H1481">
            <v>4</v>
          </cell>
          <cell r="L1481" t="str">
            <v xml:space="preserve">QMBs and QIs Limited Benefit </v>
          </cell>
        </row>
        <row r="1482">
          <cell r="A1482">
            <v>45261</v>
          </cell>
          <cell r="D1482">
            <v>151895</v>
          </cell>
          <cell r="H1482">
            <v>150837</v>
          </cell>
          <cell r="L1482" t="str">
            <v>Caretaker Adults</v>
          </cell>
        </row>
        <row r="1483">
          <cell r="A1483">
            <v>45261</v>
          </cell>
          <cell r="D1483">
            <v>30204</v>
          </cell>
          <cell r="H1483">
            <v>28989</v>
          </cell>
          <cell r="L1483" t="str">
            <v>Pregnant Women</v>
          </cell>
        </row>
        <row r="1484">
          <cell r="A1484">
            <v>45261</v>
          </cell>
          <cell r="D1484">
            <v>621871</v>
          </cell>
          <cell r="H1484">
            <v>618408</v>
          </cell>
          <cell r="L1484" t="str">
            <v>Children</v>
          </cell>
        </row>
        <row r="1485">
          <cell r="A1485">
            <v>45261</v>
          </cell>
          <cell r="D1485">
            <v>15570</v>
          </cell>
          <cell r="H1485">
            <v>15110</v>
          </cell>
          <cell r="L1485" t="str">
            <v>Children</v>
          </cell>
        </row>
        <row r="1486">
          <cell r="A1486">
            <v>45261</v>
          </cell>
          <cell r="D1486">
            <v>54999</v>
          </cell>
          <cell r="H1486">
            <v>0</v>
          </cell>
          <cell r="L1486" t="str">
            <v>Family Planning (Limited Benefit)</v>
          </cell>
        </row>
        <row r="1487">
          <cell r="A1487">
            <v>45261</v>
          </cell>
          <cell r="D1487">
            <v>18202</v>
          </cell>
          <cell r="H1487">
            <v>0</v>
          </cell>
          <cell r="L1487" t="str">
            <v>DOC/ Emer Svcs (Limited Benefit)</v>
          </cell>
        </row>
        <row r="1488">
          <cell r="A1488">
            <v>45261</v>
          </cell>
          <cell r="D1488">
            <v>144705</v>
          </cell>
          <cell r="H1488">
            <v>142830</v>
          </cell>
          <cell r="L1488" t="str">
            <v>Caretaker Adults Acute Eligible</v>
          </cell>
        </row>
        <row r="1489">
          <cell r="A1489">
            <v>45261</v>
          </cell>
          <cell r="D1489">
            <v>470186</v>
          </cell>
          <cell r="H1489">
            <v>449041</v>
          </cell>
          <cell r="L1489" t="str">
            <v>Childless Adults Acute Eligible</v>
          </cell>
        </row>
        <row r="1490">
          <cell r="A1490">
            <v>45261</v>
          </cell>
          <cell r="D1490">
            <v>72815</v>
          </cell>
          <cell r="H1490">
            <v>71724</v>
          </cell>
          <cell r="L1490" t="str">
            <v>MLTSS Managed Care</v>
          </cell>
        </row>
        <row r="1491">
          <cell r="A1491">
            <v>45261</v>
          </cell>
          <cell r="D1491">
            <v>31694</v>
          </cell>
          <cell r="H1491">
            <v>0</v>
          </cell>
          <cell r="L1491" t="str">
            <v>ACA DOC/ Emer Svcs (Limited Benefit)</v>
          </cell>
        </row>
        <row r="1492">
          <cell r="A1492">
            <v>45261</v>
          </cell>
          <cell r="D1492">
            <v>97084</v>
          </cell>
          <cell r="H1492">
            <v>96620</v>
          </cell>
          <cell r="L1492" t="str">
            <v>Medicaid Crossover</v>
          </cell>
        </row>
        <row r="1493">
          <cell r="A1493">
            <v>45261</v>
          </cell>
          <cell r="D1493">
            <v>92938</v>
          </cell>
          <cell r="H1493">
            <v>92174</v>
          </cell>
          <cell r="L1493" t="str">
            <v>FAMIS Children</v>
          </cell>
        </row>
        <row r="1494">
          <cell r="A1494">
            <v>45261</v>
          </cell>
          <cell r="D1494">
            <v>3519</v>
          </cell>
          <cell r="H1494">
            <v>3432</v>
          </cell>
          <cell r="L1494" t="str">
            <v>FAMIS MOMS</v>
          </cell>
        </row>
        <row r="1495">
          <cell r="A1495">
            <v>45261</v>
          </cell>
          <cell r="D1495">
            <v>4481</v>
          </cell>
          <cell r="H1495">
            <v>4272</v>
          </cell>
          <cell r="L1495" t="str">
            <v>FAMIS Pre-Natal</v>
          </cell>
        </row>
        <row r="1496">
          <cell r="A1496">
            <v>45292</v>
          </cell>
          <cell r="D1496">
            <v>81440</v>
          </cell>
          <cell r="H1496">
            <v>80510</v>
          </cell>
          <cell r="L1496" t="str">
            <v>Non-LTC</v>
          </cell>
        </row>
        <row r="1497">
          <cell r="A1497">
            <v>45292</v>
          </cell>
          <cell r="D1497">
            <v>75903</v>
          </cell>
          <cell r="H1497">
            <v>74684</v>
          </cell>
          <cell r="L1497" t="str">
            <v>Non-LTC</v>
          </cell>
        </row>
        <row r="1498">
          <cell r="A1498">
            <v>45292</v>
          </cell>
          <cell r="D1498">
            <v>17013</v>
          </cell>
          <cell r="H1498">
            <v>15550</v>
          </cell>
          <cell r="L1498" t="str">
            <v>LTC: 
NF/ICF ID</v>
          </cell>
        </row>
        <row r="1499">
          <cell r="A1499">
            <v>45292</v>
          </cell>
          <cell r="D1499">
            <v>40205</v>
          </cell>
          <cell r="H1499">
            <v>39077</v>
          </cell>
          <cell r="L1499" t="str">
            <v>LTC: HCBS Waiver</v>
          </cell>
        </row>
        <row r="1500">
          <cell r="A1500">
            <v>45292</v>
          </cell>
          <cell r="D1500">
            <v>10920</v>
          </cell>
          <cell r="H1500">
            <v>10812</v>
          </cell>
          <cell r="L1500" t="str">
            <v>LTC: DD Waivers</v>
          </cell>
        </row>
        <row r="1501">
          <cell r="A1501">
            <v>45292</v>
          </cell>
          <cell r="D1501">
            <v>4041</v>
          </cell>
          <cell r="H1501">
            <v>3911</v>
          </cell>
          <cell r="L1501" t="str">
            <v>LTC: DD Waivers</v>
          </cell>
        </row>
        <row r="1502">
          <cell r="A1502">
            <v>45292</v>
          </cell>
          <cell r="D1502">
            <v>260</v>
          </cell>
          <cell r="H1502">
            <v>260</v>
          </cell>
          <cell r="L1502" t="str">
            <v>LTC: DD Waivers</v>
          </cell>
        </row>
        <row r="1503">
          <cell r="A1503">
            <v>45292</v>
          </cell>
          <cell r="D1503">
            <v>1759</v>
          </cell>
          <cell r="H1503">
            <v>0</v>
          </cell>
          <cell r="L1503" t="str">
            <v>LTC: PACE</v>
          </cell>
        </row>
        <row r="1504">
          <cell r="A1504">
            <v>45292</v>
          </cell>
          <cell r="D1504">
            <v>64318</v>
          </cell>
          <cell r="H1504">
            <v>1</v>
          </cell>
          <cell r="L1504" t="str">
            <v xml:space="preserve">QMBs and QIs Limited Benefit </v>
          </cell>
        </row>
        <row r="1505">
          <cell r="A1505">
            <v>45292</v>
          </cell>
          <cell r="D1505">
            <v>151091</v>
          </cell>
          <cell r="H1505">
            <v>150014</v>
          </cell>
          <cell r="L1505" t="str">
            <v>Caretaker Adults</v>
          </cell>
        </row>
        <row r="1506">
          <cell r="A1506">
            <v>45292</v>
          </cell>
          <cell r="D1506">
            <v>30496</v>
          </cell>
          <cell r="H1506">
            <v>29320</v>
          </cell>
          <cell r="L1506" t="str">
            <v>Pregnant Women</v>
          </cell>
        </row>
        <row r="1507">
          <cell r="A1507">
            <v>45292</v>
          </cell>
          <cell r="D1507">
            <v>617938</v>
          </cell>
          <cell r="H1507">
            <v>614396</v>
          </cell>
          <cell r="L1507" t="str">
            <v>Children</v>
          </cell>
        </row>
        <row r="1508">
          <cell r="A1508">
            <v>45292</v>
          </cell>
          <cell r="D1508">
            <v>15460</v>
          </cell>
          <cell r="H1508">
            <v>14988</v>
          </cell>
          <cell r="L1508" t="str">
            <v>Children</v>
          </cell>
        </row>
        <row r="1509">
          <cell r="A1509">
            <v>45292</v>
          </cell>
          <cell r="D1509">
            <v>56007</v>
          </cell>
          <cell r="H1509">
            <v>0</v>
          </cell>
          <cell r="L1509" t="str">
            <v>Family Planning (Limited Benefit)</v>
          </cell>
        </row>
        <row r="1510">
          <cell r="A1510">
            <v>45292</v>
          </cell>
          <cell r="D1510">
            <v>19478</v>
          </cell>
          <cell r="H1510">
            <v>0</v>
          </cell>
          <cell r="L1510" t="str">
            <v>DOC/ Emer Svcs (Limited Benefit)</v>
          </cell>
        </row>
        <row r="1511">
          <cell r="A1511">
            <v>45292</v>
          </cell>
          <cell r="D1511">
            <v>144071</v>
          </cell>
          <cell r="H1511">
            <v>142264</v>
          </cell>
          <cell r="L1511" t="str">
            <v>Caretaker Adults Acute Eligible</v>
          </cell>
        </row>
        <row r="1512">
          <cell r="A1512">
            <v>45292</v>
          </cell>
          <cell r="D1512">
            <v>471794</v>
          </cell>
          <cell r="H1512">
            <v>451140</v>
          </cell>
          <cell r="L1512" t="str">
            <v>Childless Adults Acute Eligible</v>
          </cell>
        </row>
        <row r="1513">
          <cell r="A1513">
            <v>45292</v>
          </cell>
          <cell r="D1513">
            <v>73185</v>
          </cell>
          <cell r="H1513">
            <v>72102</v>
          </cell>
          <cell r="L1513" t="str">
            <v>MLTSS Managed Care</v>
          </cell>
        </row>
        <row r="1514">
          <cell r="A1514">
            <v>45292</v>
          </cell>
          <cell r="D1514">
            <v>32653</v>
          </cell>
          <cell r="H1514">
            <v>0</v>
          </cell>
          <cell r="L1514" t="str">
            <v>ACA DOC/ Emer Svcs (Limited Benefit)</v>
          </cell>
        </row>
        <row r="1515">
          <cell r="A1515">
            <v>45292</v>
          </cell>
          <cell r="D1515">
            <v>97077</v>
          </cell>
          <cell r="H1515">
            <v>96676</v>
          </cell>
          <cell r="L1515" t="str">
            <v>Medicaid Crossover</v>
          </cell>
        </row>
        <row r="1516">
          <cell r="A1516">
            <v>45292</v>
          </cell>
          <cell r="D1516">
            <v>95906</v>
          </cell>
          <cell r="H1516">
            <v>95135</v>
          </cell>
          <cell r="L1516" t="str">
            <v>FAMIS Children</v>
          </cell>
        </row>
        <row r="1517">
          <cell r="A1517">
            <v>45292</v>
          </cell>
          <cell r="D1517">
            <v>3632</v>
          </cell>
          <cell r="H1517">
            <v>3524</v>
          </cell>
          <cell r="L1517" t="str">
            <v>FAMIS MOMS</v>
          </cell>
        </row>
        <row r="1518">
          <cell r="A1518">
            <v>45292</v>
          </cell>
          <cell r="D1518">
            <v>4344</v>
          </cell>
          <cell r="H1518">
            <v>4129</v>
          </cell>
          <cell r="L1518" t="str">
            <v>FAMIS Pre-Natal</v>
          </cell>
        </row>
        <row r="1519">
          <cell r="A1519">
            <v>45323</v>
          </cell>
          <cell r="D1519">
            <v>81307</v>
          </cell>
          <cell r="H1519">
            <v>80222</v>
          </cell>
          <cell r="L1519" t="str">
            <v>Non-LTC</v>
          </cell>
        </row>
        <row r="1520">
          <cell r="A1520">
            <v>45323</v>
          </cell>
          <cell r="D1520">
            <v>75571</v>
          </cell>
          <cell r="H1520">
            <v>74348</v>
          </cell>
          <cell r="L1520" t="str">
            <v>Non-LTC</v>
          </cell>
        </row>
        <row r="1521">
          <cell r="A1521">
            <v>45323</v>
          </cell>
          <cell r="D1521">
            <v>16981</v>
          </cell>
          <cell r="H1521">
            <v>15518</v>
          </cell>
          <cell r="L1521" t="str">
            <v>LTC: 
NF/ICF ID</v>
          </cell>
        </row>
        <row r="1522">
          <cell r="A1522">
            <v>45323</v>
          </cell>
          <cell r="D1522">
            <v>40119</v>
          </cell>
          <cell r="H1522">
            <v>39008</v>
          </cell>
          <cell r="L1522" t="str">
            <v>LTC: HCBS Waiver</v>
          </cell>
        </row>
        <row r="1523">
          <cell r="A1523">
            <v>45323</v>
          </cell>
          <cell r="D1523">
            <v>10894</v>
          </cell>
          <cell r="H1523">
            <v>10785</v>
          </cell>
          <cell r="L1523" t="str">
            <v>LTC: DD Waivers</v>
          </cell>
        </row>
        <row r="1524">
          <cell r="A1524">
            <v>45323</v>
          </cell>
          <cell r="D1524">
            <v>4033</v>
          </cell>
          <cell r="H1524">
            <v>3904</v>
          </cell>
          <cell r="L1524" t="str">
            <v>LTC: DD Waivers</v>
          </cell>
        </row>
        <row r="1525">
          <cell r="A1525">
            <v>45323</v>
          </cell>
          <cell r="D1525">
            <v>260</v>
          </cell>
          <cell r="H1525">
            <v>260</v>
          </cell>
          <cell r="L1525" t="str">
            <v>LTC: DD Waivers</v>
          </cell>
        </row>
        <row r="1526">
          <cell r="A1526">
            <v>45323</v>
          </cell>
          <cell r="D1526">
            <v>1749</v>
          </cell>
          <cell r="H1526">
            <v>0</v>
          </cell>
          <cell r="L1526" t="str">
            <v>LTC: PACE</v>
          </cell>
        </row>
        <row r="1527">
          <cell r="A1527">
            <v>45323</v>
          </cell>
          <cell r="D1527">
            <v>64315</v>
          </cell>
          <cell r="H1527">
            <v>9</v>
          </cell>
          <cell r="L1527" t="str">
            <v xml:space="preserve">QMBs and QIs Limited Benefit </v>
          </cell>
        </row>
        <row r="1528">
          <cell r="A1528">
            <v>45323</v>
          </cell>
          <cell r="D1528">
            <v>150112</v>
          </cell>
          <cell r="H1528">
            <v>149021</v>
          </cell>
          <cell r="L1528" t="str">
            <v>Caretaker Adults</v>
          </cell>
        </row>
        <row r="1529">
          <cell r="A1529">
            <v>45323</v>
          </cell>
          <cell r="D1529">
            <v>29994</v>
          </cell>
          <cell r="H1529">
            <v>28856</v>
          </cell>
          <cell r="L1529" t="str">
            <v>Pregnant Women</v>
          </cell>
        </row>
        <row r="1530">
          <cell r="A1530">
            <v>45323</v>
          </cell>
          <cell r="D1530">
            <v>610698</v>
          </cell>
          <cell r="H1530">
            <v>607241</v>
          </cell>
          <cell r="L1530" t="str">
            <v>Children</v>
          </cell>
        </row>
        <row r="1531">
          <cell r="A1531">
            <v>45323</v>
          </cell>
          <cell r="D1531">
            <v>15379</v>
          </cell>
          <cell r="H1531">
            <v>14901</v>
          </cell>
          <cell r="L1531" t="str">
            <v>Children</v>
          </cell>
        </row>
        <row r="1532">
          <cell r="A1532">
            <v>45323</v>
          </cell>
          <cell r="D1532">
            <v>56067</v>
          </cell>
          <cell r="H1532">
            <v>8</v>
          </cell>
          <cell r="L1532" t="str">
            <v>Family Planning (Limited Benefit)</v>
          </cell>
        </row>
        <row r="1533">
          <cell r="A1533">
            <v>45323</v>
          </cell>
          <cell r="D1533">
            <v>19620</v>
          </cell>
          <cell r="H1533">
            <v>4</v>
          </cell>
          <cell r="L1533" t="str">
            <v>DOC/ Emer Svcs (Limited Benefit)</v>
          </cell>
        </row>
        <row r="1534">
          <cell r="A1534">
            <v>45323</v>
          </cell>
          <cell r="D1534">
            <v>143286</v>
          </cell>
          <cell r="H1534">
            <v>141407</v>
          </cell>
          <cell r="L1534" t="str">
            <v>Caretaker Adults Acute Eligible</v>
          </cell>
        </row>
        <row r="1535">
          <cell r="A1535">
            <v>45323</v>
          </cell>
          <cell r="D1535">
            <v>470247</v>
          </cell>
          <cell r="H1535">
            <v>449985</v>
          </cell>
          <cell r="L1535" t="str">
            <v>Childless Adults Acute Eligible</v>
          </cell>
        </row>
        <row r="1536">
          <cell r="A1536">
            <v>45323</v>
          </cell>
          <cell r="D1536">
            <v>72504</v>
          </cell>
          <cell r="H1536">
            <v>71443</v>
          </cell>
          <cell r="L1536" t="str">
            <v>MLTSS Managed Care</v>
          </cell>
        </row>
        <row r="1537">
          <cell r="A1537">
            <v>45323</v>
          </cell>
          <cell r="D1537">
            <v>32548</v>
          </cell>
          <cell r="H1537">
            <v>12</v>
          </cell>
          <cell r="L1537" t="str">
            <v>ACA DOC/ Emer Svcs (Limited Benefit)</v>
          </cell>
        </row>
        <row r="1538">
          <cell r="A1538">
            <v>45323</v>
          </cell>
          <cell r="D1538">
            <v>96375</v>
          </cell>
          <cell r="H1538">
            <v>95967</v>
          </cell>
          <cell r="L1538" t="str">
            <v>Medicaid Crossover</v>
          </cell>
        </row>
        <row r="1539">
          <cell r="A1539">
            <v>45323</v>
          </cell>
          <cell r="D1539">
            <v>97711</v>
          </cell>
          <cell r="H1539">
            <v>97112</v>
          </cell>
          <cell r="L1539" t="str">
            <v>FAMIS Children</v>
          </cell>
        </row>
        <row r="1540">
          <cell r="A1540">
            <v>45323</v>
          </cell>
          <cell r="D1540">
            <v>3592</v>
          </cell>
          <cell r="H1540">
            <v>3510</v>
          </cell>
          <cell r="L1540" t="str">
            <v>FAMIS MOMS</v>
          </cell>
        </row>
        <row r="1541">
          <cell r="A1541">
            <v>45323</v>
          </cell>
          <cell r="D1541">
            <v>4186</v>
          </cell>
          <cell r="H1541">
            <v>3970</v>
          </cell>
          <cell r="L1541" t="str">
            <v>FAMIS Pre-Natal</v>
          </cell>
        </row>
        <row r="1542">
          <cell r="A1542">
            <v>45352</v>
          </cell>
          <cell r="D1542">
            <v>81070</v>
          </cell>
          <cell r="H1542">
            <v>79758</v>
          </cell>
          <cell r="L1542" t="str">
            <v>Non-LTC</v>
          </cell>
        </row>
        <row r="1543">
          <cell r="A1543">
            <v>45352</v>
          </cell>
          <cell r="D1543">
            <v>74607</v>
          </cell>
          <cell r="H1543">
            <v>73198</v>
          </cell>
          <cell r="L1543" t="str">
            <v>Non-LTC</v>
          </cell>
        </row>
        <row r="1544">
          <cell r="A1544">
            <v>45352</v>
          </cell>
          <cell r="D1544">
            <v>16923</v>
          </cell>
          <cell r="H1544">
            <v>15389</v>
          </cell>
          <cell r="L1544" t="str">
            <v>LTC: 
NF/ICF ID</v>
          </cell>
        </row>
        <row r="1545">
          <cell r="A1545">
            <v>45352</v>
          </cell>
          <cell r="D1545">
            <v>40094</v>
          </cell>
          <cell r="H1545">
            <v>38970</v>
          </cell>
          <cell r="L1545" t="str">
            <v>LTC: HCBS Waiver</v>
          </cell>
        </row>
        <row r="1546">
          <cell r="A1546">
            <v>45352</v>
          </cell>
          <cell r="D1546">
            <v>10889</v>
          </cell>
          <cell r="H1546">
            <v>10764</v>
          </cell>
          <cell r="L1546" t="str">
            <v>LTC: DD Waivers</v>
          </cell>
        </row>
        <row r="1547">
          <cell r="A1547">
            <v>45352</v>
          </cell>
          <cell r="D1547">
            <v>4059</v>
          </cell>
          <cell r="H1547">
            <v>3923</v>
          </cell>
          <cell r="L1547" t="str">
            <v>LTC: DD Waivers</v>
          </cell>
        </row>
        <row r="1548">
          <cell r="A1548">
            <v>45352</v>
          </cell>
          <cell r="D1548">
            <v>254</v>
          </cell>
          <cell r="H1548">
            <v>254</v>
          </cell>
          <cell r="L1548" t="str">
            <v>LTC: DD Waivers</v>
          </cell>
        </row>
        <row r="1549">
          <cell r="A1549">
            <v>45352</v>
          </cell>
          <cell r="D1549">
            <v>1741</v>
          </cell>
          <cell r="H1549">
            <v>0</v>
          </cell>
          <cell r="L1549" t="str">
            <v>LTC: PACE</v>
          </cell>
        </row>
        <row r="1550">
          <cell r="A1550">
            <v>45352</v>
          </cell>
          <cell r="D1550">
            <v>64809</v>
          </cell>
          <cell r="H1550">
            <v>10</v>
          </cell>
          <cell r="L1550" t="str">
            <v xml:space="preserve">QMBs and QIs Limited Benefit </v>
          </cell>
        </row>
        <row r="1551">
          <cell r="A1551">
            <v>45352</v>
          </cell>
          <cell r="D1551">
            <v>149166</v>
          </cell>
          <cell r="H1551">
            <v>147906</v>
          </cell>
          <cell r="L1551" t="str">
            <v>Caretaker Adults</v>
          </cell>
        </row>
        <row r="1552">
          <cell r="A1552">
            <v>45352</v>
          </cell>
          <cell r="D1552">
            <v>30279</v>
          </cell>
          <cell r="H1552">
            <v>29047</v>
          </cell>
          <cell r="L1552" t="str">
            <v>Pregnant Women</v>
          </cell>
        </row>
        <row r="1553">
          <cell r="A1553">
            <v>45352</v>
          </cell>
          <cell r="D1553">
            <v>604974</v>
          </cell>
          <cell r="H1553">
            <v>600425</v>
          </cell>
          <cell r="L1553" t="str">
            <v>Children</v>
          </cell>
        </row>
        <row r="1554">
          <cell r="A1554">
            <v>45352</v>
          </cell>
          <cell r="D1554">
            <v>15285</v>
          </cell>
          <cell r="H1554">
            <v>14785</v>
          </cell>
          <cell r="L1554" t="str">
            <v>Children</v>
          </cell>
        </row>
        <row r="1555">
          <cell r="A1555">
            <v>45352</v>
          </cell>
          <cell r="D1555">
            <v>56749</v>
          </cell>
          <cell r="H1555">
            <v>7</v>
          </cell>
          <cell r="L1555" t="str">
            <v>Family Planning (Limited Benefit)</v>
          </cell>
        </row>
        <row r="1556">
          <cell r="A1556">
            <v>45352</v>
          </cell>
          <cell r="D1556">
            <v>20780</v>
          </cell>
          <cell r="H1556">
            <v>2</v>
          </cell>
          <cell r="L1556" t="str">
            <v>DOC/ Emer Svcs (Limited Benefit)</v>
          </cell>
        </row>
        <row r="1557">
          <cell r="A1557">
            <v>45352</v>
          </cell>
          <cell r="D1557">
            <v>141059</v>
          </cell>
          <cell r="H1557">
            <v>139027</v>
          </cell>
          <cell r="L1557" t="str">
            <v>Caretaker Adults Acute Eligible</v>
          </cell>
        </row>
        <row r="1558">
          <cell r="A1558">
            <v>45352</v>
          </cell>
          <cell r="D1558">
            <v>467820</v>
          </cell>
          <cell r="H1558">
            <v>448170</v>
          </cell>
          <cell r="L1558" t="str">
            <v>Childless Adults Acute Eligible</v>
          </cell>
        </row>
        <row r="1559">
          <cell r="A1559">
            <v>45352</v>
          </cell>
          <cell r="D1559">
            <v>72234</v>
          </cell>
          <cell r="H1559">
            <v>71108</v>
          </cell>
          <cell r="L1559" t="str">
            <v>MLTSS Managed Care</v>
          </cell>
        </row>
        <row r="1560">
          <cell r="A1560">
            <v>45352</v>
          </cell>
          <cell r="D1560">
            <v>33659</v>
          </cell>
          <cell r="H1560">
            <v>14</v>
          </cell>
          <cell r="L1560" t="str">
            <v>ACA DOC/ Emer Svcs (Limited Benefit)</v>
          </cell>
        </row>
        <row r="1561">
          <cell r="A1561">
            <v>45352</v>
          </cell>
          <cell r="D1561">
            <v>95202</v>
          </cell>
          <cell r="H1561">
            <v>94551</v>
          </cell>
          <cell r="L1561" t="str">
            <v>Medicaid Crossover</v>
          </cell>
        </row>
        <row r="1562">
          <cell r="A1562">
            <v>45352</v>
          </cell>
          <cell r="D1562">
            <v>100939</v>
          </cell>
          <cell r="H1562">
            <v>100145</v>
          </cell>
          <cell r="L1562" t="str">
            <v>FAMIS Children</v>
          </cell>
        </row>
        <row r="1563">
          <cell r="A1563">
            <v>45352</v>
          </cell>
          <cell r="D1563">
            <v>3642</v>
          </cell>
          <cell r="H1563">
            <v>3555</v>
          </cell>
          <cell r="L1563" t="str">
            <v>FAMIS MOMS</v>
          </cell>
        </row>
        <row r="1564">
          <cell r="A1564">
            <v>45352</v>
          </cell>
          <cell r="D1564">
            <v>4001</v>
          </cell>
          <cell r="H1564">
            <v>3704</v>
          </cell>
          <cell r="L1564" t="str">
            <v>FAMIS Pre-Natal</v>
          </cell>
        </row>
        <row r="1565">
          <cell r="A1565">
            <v>45383</v>
          </cell>
          <cell r="D1565">
            <v>80003</v>
          </cell>
          <cell r="H1565">
            <v>78946</v>
          </cell>
          <cell r="L1565" t="str">
            <v>Non-LTC</v>
          </cell>
        </row>
        <row r="1566">
          <cell r="A1566">
            <v>45383</v>
          </cell>
          <cell r="D1566">
            <v>72643</v>
          </cell>
          <cell r="H1566">
            <v>71078</v>
          </cell>
          <cell r="L1566" t="str">
            <v>Non-LTC</v>
          </cell>
        </row>
        <row r="1567">
          <cell r="A1567">
            <v>45383</v>
          </cell>
          <cell r="D1567">
            <v>16346</v>
          </cell>
          <cell r="H1567">
            <v>14695</v>
          </cell>
          <cell r="L1567" t="str">
            <v>LTC: 
NF/ICF ID</v>
          </cell>
        </row>
        <row r="1568">
          <cell r="A1568">
            <v>45383</v>
          </cell>
          <cell r="D1568">
            <v>40418</v>
          </cell>
          <cell r="H1568">
            <v>39002</v>
          </cell>
          <cell r="L1568" t="str">
            <v>LTC: HCBS Waiver</v>
          </cell>
        </row>
        <row r="1569">
          <cell r="A1569">
            <v>45383</v>
          </cell>
          <cell r="D1569">
            <v>10868</v>
          </cell>
          <cell r="H1569">
            <v>10700</v>
          </cell>
          <cell r="L1569" t="str">
            <v>LTC: DD Waivers</v>
          </cell>
        </row>
        <row r="1570">
          <cell r="A1570">
            <v>45383</v>
          </cell>
          <cell r="D1570">
            <v>4129</v>
          </cell>
          <cell r="H1570">
            <v>3996</v>
          </cell>
          <cell r="L1570" t="str">
            <v>LTC: DD Waivers</v>
          </cell>
        </row>
        <row r="1571">
          <cell r="A1571">
            <v>45383</v>
          </cell>
          <cell r="D1571">
            <v>250</v>
          </cell>
          <cell r="H1571">
            <v>248</v>
          </cell>
          <cell r="L1571" t="str">
            <v>LTC: DD Waivers</v>
          </cell>
        </row>
        <row r="1572">
          <cell r="A1572">
            <v>45383</v>
          </cell>
          <cell r="D1572">
            <v>1736</v>
          </cell>
          <cell r="H1572">
            <v>0</v>
          </cell>
          <cell r="L1572" t="str">
            <v>LTC: PACE</v>
          </cell>
        </row>
        <row r="1573">
          <cell r="A1573">
            <v>45383</v>
          </cell>
          <cell r="D1573">
            <v>64771</v>
          </cell>
          <cell r="H1573">
            <v>0</v>
          </cell>
          <cell r="L1573" t="str">
            <v xml:space="preserve">QMBs and QIs Limited Benefit </v>
          </cell>
        </row>
        <row r="1574">
          <cell r="A1574">
            <v>45383</v>
          </cell>
          <cell r="D1574">
            <v>143789</v>
          </cell>
          <cell r="H1574">
            <v>142438</v>
          </cell>
          <cell r="L1574" t="str">
            <v>Caretaker Adults</v>
          </cell>
        </row>
        <row r="1575">
          <cell r="A1575">
            <v>45383</v>
          </cell>
          <cell r="D1575">
            <v>30980</v>
          </cell>
          <cell r="H1575">
            <v>29813</v>
          </cell>
          <cell r="L1575" t="str">
            <v>Pregnant Women</v>
          </cell>
        </row>
        <row r="1576">
          <cell r="A1576">
            <v>45383</v>
          </cell>
          <cell r="D1576">
            <v>589353</v>
          </cell>
          <cell r="H1576">
            <v>584496</v>
          </cell>
          <cell r="L1576" t="str">
            <v>Children</v>
          </cell>
        </row>
        <row r="1577">
          <cell r="A1577">
            <v>45383</v>
          </cell>
          <cell r="D1577">
            <v>15122</v>
          </cell>
          <cell r="H1577">
            <v>14639</v>
          </cell>
          <cell r="L1577" t="str">
            <v>Children</v>
          </cell>
        </row>
        <row r="1578">
          <cell r="A1578">
            <v>45383</v>
          </cell>
          <cell r="D1578">
            <v>53091</v>
          </cell>
          <cell r="H1578">
            <v>1</v>
          </cell>
          <cell r="L1578" t="str">
            <v>Family Planning (Limited Benefit)</v>
          </cell>
        </row>
        <row r="1579">
          <cell r="A1579">
            <v>45383</v>
          </cell>
          <cell r="D1579">
            <v>22572</v>
          </cell>
          <cell r="H1579">
            <v>0</v>
          </cell>
          <cell r="L1579" t="str">
            <v>DOC/ Emer Svcs (Limited Benefit)</v>
          </cell>
        </row>
        <row r="1580">
          <cell r="A1580">
            <v>45383</v>
          </cell>
          <cell r="D1580">
            <v>132035</v>
          </cell>
          <cell r="H1580">
            <v>130165</v>
          </cell>
          <cell r="L1580" t="str">
            <v>Caretaker Adults Acute Eligible</v>
          </cell>
        </row>
        <row r="1581">
          <cell r="A1581">
            <v>45383</v>
          </cell>
          <cell r="D1581">
            <v>440268</v>
          </cell>
          <cell r="H1581">
            <v>423866</v>
          </cell>
          <cell r="L1581" t="str">
            <v>Childless Adults Acute Eligible</v>
          </cell>
        </row>
        <row r="1582">
          <cell r="A1582">
            <v>45383</v>
          </cell>
          <cell r="D1582">
            <v>70103</v>
          </cell>
          <cell r="H1582">
            <v>68871</v>
          </cell>
          <cell r="L1582" t="str">
            <v>MLTSS Managed Care</v>
          </cell>
        </row>
        <row r="1583">
          <cell r="A1583">
            <v>45383</v>
          </cell>
          <cell r="D1583">
            <v>35159</v>
          </cell>
          <cell r="H1583">
            <v>0</v>
          </cell>
          <cell r="L1583" t="str">
            <v>ACA DOC/ Emer Svcs (Limited Benefit)</v>
          </cell>
        </row>
        <row r="1584">
          <cell r="A1584">
            <v>45383</v>
          </cell>
          <cell r="D1584">
            <v>91170</v>
          </cell>
          <cell r="H1584">
            <v>90435</v>
          </cell>
          <cell r="L1584" t="str">
            <v>Medicaid Crossover</v>
          </cell>
        </row>
        <row r="1585">
          <cell r="A1585">
            <v>45383</v>
          </cell>
          <cell r="D1585">
            <v>100129</v>
          </cell>
          <cell r="H1585">
            <v>99005</v>
          </cell>
          <cell r="L1585" t="str">
            <v>FAMIS Children</v>
          </cell>
        </row>
        <row r="1586">
          <cell r="A1586">
            <v>45383</v>
          </cell>
          <cell r="D1586">
            <v>3748</v>
          </cell>
          <cell r="H1586">
            <v>3616</v>
          </cell>
          <cell r="L1586" t="str">
            <v>FAMIS MOMS</v>
          </cell>
        </row>
        <row r="1587">
          <cell r="A1587">
            <v>45383</v>
          </cell>
          <cell r="D1587">
            <v>4217</v>
          </cell>
          <cell r="H1587">
            <v>3926</v>
          </cell>
          <cell r="L1587" t="str">
            <v>FAMIS Pre-Natal</v>
          </cell>
        </row>
        <row r="1588">
          <cell r="A1588">
            <v>45413</v>
          </cell>
          <cell r="D1588">
            <v>79439</v>
          </cell>
          <cell r="H1588">
            <v>78369</v>
          </cell>
          <cell r="L1588" t="str">
            <v>Non-LTC</v>
          </cell>
        </row>
        <row r="1589">
          <cell r="A1589">
            <v>45413</v>
          </cell>
          <cell r="D1589">
            <v>71673</v>
          </cell>
          <cell r="H1589">
            <v>70309</v>
          </cell>
          <cell r="L1589" t="str">
            <v>Non-LTC</v>
          </cell>
        </row>
        <row r="1590">
          <cell r="A1590">
            <v>45413</v>
          </cell>
          <cell r="D1590">
            <v>16466</v>
          </cell>
          <cell r="H1590">
            <v>14946</v>
          </cell>
          <cell r="L1590" t="str">
            <v>LTC: 
NF/ICF ID</v>
          </cell>
        </row>
        <row r="1591">
          <cell r="A1591">
            <v>45413</v>
          </cell>
          <cell r="D1591">
            <v>40785</v>
          </cell>
          <cell r="H1591">
            <v>39611</v>
          </cell>
          <cell r="L1591" t="str">
            <v>LTC: HCBS Waiver</v>
          </cell>
        </row>
        <row r="1592">
          <cell r="A1592">
            <v>45413</v>
          </cell>
          <cell r="D1592">
            <v>10962</v>
          </cell>
          <cell r="H1592">
            <v>10810</v>
          </cell>
          <cell r="L1592" t="str">
            <v>LTC: DD Waivers</v>
          </cell>
        </row>
        <row r="1593">
          <cell r="A1593">
            <v>45413</v>
          </cell>
          <cell r="D1593">
            <v>4204</v>
          </cell>
          <cell r="H1593">
            <v>4076</v>
          </cell>
          <cell r="L1593" t="str">
            <v>LTC: DD Waivers</v>
          </cell>
        </row>
        <row r="1594">
          <cell r="A1594">
            <v>45413</v>
          </cell>
          <cell r="D1594">
            <v>247</v>
          </cell>
          <cell r="H1594">
            <v>246</v>
          </cell>
          <cell r="L1594" t="str">
            <v>LTC: DD Waivers</v>
          </cell>
        </row>
        <row r="1595">
          <cell r="A1595">
            <v>45413</v>
          </cell>
          <cell r="D1595">
            <v>1736</v>
          </cell>
          <cell r="H1595">
            <v>0</v>
          </cell>
          <cell r="L1595" t="str">
            <v>LTC: PACE</v>
          </cell>
        </row>
        <row r="1596">
          <cell r="A1596">
            <v>45413</v>
          </cell>
          <cell r="D1596">
            <v>66002</v>
          </cell>
          <cell r="H1596">
            <v>1</v>
          </cell>
          <cell r="L1596" t="str">
            <v xml:space="preserve">QMBs and QIs Limited Benefit </v>
          </cell>
        </row>
        <row r="1597">
          <cell r="A1597">
            <v>45413</v>
          </cell>
          <cell r="D1597">
            <v>143616</v>
          </cell>
          <cell r="H1597">
            <v>142339</v>
          </cell>
          <cell r="L1597" t="str">
            <v>Caretaker Adults</v>
          </cell>
        </row>
        <row r="1598">
          <cell r="A1598">
            <v>45413</v>
          </cell>
          <cell r="D1598">
            <v>27896</v>
          </cell>
          <cell r="H1598">
            <v>26780</v>
          </cell>
          <cell r="L1598" t="str">
            <v>Pregnant Women</v>
          </cell>
        </row>
        <row r="1599">
          <cell r="A1599">
            <v>45413</v>
          </cell>
          <cell r="D1599">
            <v>577644</v>
          </cell>
          <cell r="H1599">
            <v>573034</v>
          </cell>
          <cell r="L1599" t="str">
            <v>Children</v>
          </cell>
        </row>
        <row r="1600">
          <cell r="A1600">
            <v>45413</v>
          </cell>
          <cell r="D1600">
            <v>14784</v>
          </cell>
          <cell r="H1600">
            <v>14314</v>
          </cell>
          <cell r="L1600" t="str">
            <v>Children</v>
          </cell>
        </row>
        <row r="1601">
          <cell r="A1601">
            <v>45413</v>
          </cell>
          <cell r="D1601">
            <v>53568</v>
          </cell>
          <cell r="H1601">
            <v>0</v>
          </cell>
          <cell r="L1601" t="str">
            <v>Family Planning (Limited Benefit)</v>
          </cell>
        </row>
        <row r="1602">
          <cell r="A1602">
            <v>45413</v>
          </cell>
          <cell r="D1602">
            <v>23218</v>
          </cell>
          <cell r="H1602">
            <v>0</v>
          </cell>
          <cell r="L1602" t="str">
            <v>DOC/ Emer Svcs (Limited Benefit)</v>
          </cell>
        </row>
        <row r="1603">
          <cell r="A1603">
            <v>45413</v>
          </cell>
          <cell r="D1603">
            <v>129893</v>
          </cell>
          <cell r="H1603">
            <v>128334</v>
          </cell>
          <cell r="L1603" t="str">
            <v>Caretaker Adults Acute Eligible</v>
          </cell>
        </row>
        <row r="1604">
          <cell r="A1604">
            <v>45413</v>
          </cell>
          <cell r="D1604">
            <v>437248</v>
          </cell>
          <cell r="H1604">
            <v>425446</v>
          </cell>
          <cell r="L1604" t="str">
            <v>Childless Adults Acute Eligible</v>
          </cell>
        </row>
        <row r="1605">
          <cell r="A1605">
            <v>45413</v>
          </cell>
          <cell r="D1605">
            <v>68548</v>
          </cell>
          <cell r="H1605">
            <v>67363</v>
          </cell>
          <cell r="L1605" t="str">
            <v>MLTSS Managed Care</v>
          </cell>
        </row>
        <row r="1606">
          <cell r="A1606">
            <v>45413</v>
          </cell>
          <cell r="D1606">
            <v>36821</v>
          </cell>
          <cell r="H1606">
            <v>0</v>
          </cell>
          <cell r="L1606" t="str">
            <v>ACA DOC/ Emer Svcs (Limited Benefit)</v>
          </cell>
        </row>
        <row r="1607">
          <cell r="A1607">
            <v>45413</v>
          </cell>
          <cell r="D1607">
            <v>90199</v>
          </cell>
          <cell r="H1607">
            <v>89447</v>
          </cell>
          <cell r="L1607" t="str">
            <v>Medicaid Crossover</v>
          </cell>
        </row>
        <row r="1608">
          <cell r="A1608">
            <v>45413</v>
          </cell>
          <cell r="D1608">
            <v>99678</v>
          </cell>
          <cell r="H1608">
            <v>98674</v>
          </cell>
          <cell r="L1608" t="str">
            <v>FAMIS Children</v>
          </cell>
        </row>
        <row r="1609">
          <cell r="A1609">
            <v>45413</v>
          </cell>
          <cell r="D1609">
            <v>3667</v>
          </cell>
          <cell r="H1609">
            <v>3538</v>
          </cell>
          <cell r="L1609" t="str">
            <v>FAMIS MOMS</v>
          </cell>
        </row>
        <row r="1610">
          <cell r="A1610">
            <v>45413</v>
          </cell>
          <cell r="D1610">
            <v>4315</v>
          </cell>
          <cell r="H1610">
            <v>4067</v>
          </cell>
          <cell r="L1610" t="str">
            <v>FAMIS Pre-Natal</v>
          </cell>
        </row>
        <row r="1611">
          <cell r="A1611">
            <v>45444</v>
          </cell>
          <cell r="D1611">
            <v>79666</v>
          </cell>
          <cell r="H1611">
            <v>78562</v>
          </cell>
          <cell r="L1611" t="str">
            <v>Non-LTC</v>
          </cell>
        </row>
        <row r="1612">
          <cell r="A1612">
            <v>45444</v>
          </cell>
          <cell r="D1612">
            <v>71830</v>
          </cell>
          <cell r="H1612">
            <v>70362</v>
          </cell>
          <cell r="L1612" t="str">
            <v>Non-LTC</v>
          </cell>
        </row>
        <row r="1613">
          <cell r="A1613">
            <v>45444</v>
          </cell>
          <cell r="D1613">
            <v>16613</v>
          </cell>
          <cell r="H1613">
            <v>15120</v>
          </cell>
          <cell r="L1613" t="str">
            <v>LTC: 
NF/ICF ID</v>
          </cell>
        </row>
        <row r="1614">
          <cell r="A1614">
            <v>45444</v>
          </cell>
          <cell r="D1614">
            <v>40389</v>
          </cell>
          <cell r="H1614">
            <v>39278</v>
          </cell>
          <cell r="L1614" t="str">
            <v>LTC: HCBS Waiver</v>
          </cell>
        </row>
        <row r="1615">
          <cell r="A1615">
            <v>45444</v>
          </cell>
          <cell r="D1615">
            <v>11014</v>
          </cell>
          <cell r="H1615">
            <v>10882</v>
          </cell>
          <cell r="L1615" t="str">
            <v>LTC: DD Waivers</v>
          </cell>
        </row>
        <row r="1616">
          <cell r="A1616">
            <v>45444</v>
          </cell>
          <cell r="D1616">
            <v>4302</v>
          </cell>
          <cell r="H1616">
            <v>4171</v>
          </cell>
          <cell r="L1616" t="str">
            <v>LTC: DD Waivers</v>
          </cell>
        </row>
        <row r="1617">
          <cell r="A1617">
            <v>45444</v>
          </cell>
          <cell r="D1617">
            <v>247</v>
          </cell>
          <cell r="H1617">
            <v>246</v>
          </cell>
          <cell r="L1617" t="str">
            <v>LTC: DD Waivers</v>
          </cell>
        </row>
        <row r="1618">
          <cell r="A1618">
            <v>45444</v>
          </cell>
          <cell r="D1618">
            <v>1745</v>
          </cell>
          <cell r="H1618">
            <v>0</v>
          </cell>
          <cell r="L1618" t="str">
            <v>LTC: PACE</v>
          </cell>
        </row>
        <row r="1619">
          <cell r="A1619">
            <v>45444</v>
          </cell>
          <cell r="D1619">
            <v>67120</v>
          </cell>
          <cell r="H1619">
            <v>4</v>
          </cell>
          <cell r="L1619" t="str">
            <v xml:space="preserve">QMBs and QIs Limited Benefit </v>
          </cell>
        </row>
        <row r="1620">
          <cell r="A1620">
            <v>45444</v>
          </cell>
          <cell r="D1620">
            <v>142107</v>
          </cell>
          <cell r="H1620">
            <v>140909</v>
          </cell>
          <cell r="L1620" t="str">
            <v>Caretaker Adults</v>
          </cell>
        </row>
        <row r="1621">
          <cell r="A1621">
            <v>45444</v>
          </cell>
          <cell r="D1621">
            <v>28652</v>
          </cell>
          <cell r="H1621">
            <v>27516</v>
          </cell>
          <cell r="L1621" t="str">
            <v>Pregnant Women</v>
          </cell>
        </row>
        <row r="1622">
          <cell r="A1622">
            <v>45444</v>
          </cell>
          <cell r="D1622">
            <v>576140</v>
          </cell>
          <cell r="H1622">
            <v>571560</v>
          </cell>
          <cell r="L1622" t="str">
            <v>Children</v>
          </cell>
        </row>
        <row r="1623">
          <cell r="A1623">
            <v>45444</v>
          </cell>
          <cell r="D1623">
            <v>14683</v>
          </cell>
          <cell r="H1623">
            <v>14175</v>
          </cell>
          <cell r="L1623" t="str">
            <v>Children</v>
          </cell>
        </row>
        <row r="1624">
          <cell r="A1624">
            <v>45444</v>
          </cell>
          <cell r="D1624">
            <v>53162</v>
          </cell>
          <cell r="H1624">
            <v>0</v>
          </cell>
          <cell r="L1624" t="str">
            <v>Family Planning (Limited Benefit)</v>
          </cell>
        </row>
        <row r="1625">
          <cell r="A1625">
            <v>45444</v>
          </cell>
          <cell r="D1625">
            <v>23984</v>
          </cell>
          <cell r="H1625">
            <v>0</v>
          </cell>
          <cell r="L1625" t="str">
            <v>DOC/ Emer Svcs (Limited Benefit)</v>
          </cell>
        </row>
        <row r="1626">
          <cell r="A1626">
            <v>45444</v>
          </cell>
          <cell r="D1626">
            <v>127842</v>
          </cell>
          <cell r="H1626">
            <v>126322</v>
          </cell>
          <cell r="L1626" t="str">
            <v>Caretaker Adults Acute Eligible</v>
          </cell>
        </row>
        <row r="1627">
          <cell r="A1627">
            <v>45444</v>
          </cell>
          <cell r="D1627">
            <v>430802</v>
          </cell>
          <cell r="H1627">
            <v>419992</v>
          </cell>
          <cell r="L1627" t="str">
            <v>Childless Adults Acute Eligible</v>
          </cell>
        </row>
        <row r="1628">
          <cell r="A1628">
            <v>45444</v>
          </cell>
          <cell r="D1628">
            <v>68007</v>
          </cell>
          <cell r="H1628">
            <v>66803</v>
          </cell>
          <cell r="L1628" t="str">
            <v>MLTSS Managed Care</v>
          </cell>
        </row>
        <row r="1629">
          <cell r="A1629">
            <v>45444</v>
          </cell>
          <cell r="D1629">
            <v>37888</v>
          </cell>
          <cell r="H1629">
            <v>0</v>
          </cell>
          <cell r="L1629" t="str">
            <v>ACA DOC/ Emer Svcs (Limited Benefit)</v>
          </cell>
        </row>
        <row r="1630">
          <cell r="A1630">
            <v>45444</v>
          </cell>
          <cell r="D1630">
            <v>92495</v>
          </cell>
          <cell r="H1630">
            <v>91780</v>
          </cell>
          <cell r="L1630" t="str">
            <v>Medicaid Crossover</v>
          </cell>
        </row>
        <row r="1631">
          <cell r="A1631">
            <v>45444</v>
          </cell>
          <cell r="D1631">
            <v>98036</v>
          </cell>
          <cell r="H1631">
            <v>97029</v>
          </cell>
          <cell r="L1631" t="str">
            <v>FAMIS Children</v>
          </cell>
        </row>
        <row r="1632">
          <cell r="A1632">
            <v>45444</v>
          </cell>
          <cell r="D1632">
            <v>3843</v>
          </cell>
          <cell r="H1632">
            <v>3705</v>
          </cell>
          <cell r="L1632" t="str">
            <v>FAMIS MOMS</v>
          </cell>
        </row>
        <row r="1633">
          <cell r="A1633">
            <v>45444</v>
          </cell>
          <cell r="D1633">
            <v>4394</v>
          </cell>
          <cell r="H1633">
            <v>4121</v>
          </cell>
          <cell r="L1633" t="str">
            <v>FAMIS Pre-Natal</v>
          </cell>
        </row>
        <row r="1634">
          <cell r="A1634">
            <v>45474</v>
          </cell>
          <cell r="D1634">
            <v>78984</v>
          </cell>
          <cell r="H1634">
            <v>78053</v>
          </cell>
          <cell r="L1634" t="str">
            <v>Non-LTC</v>
          </cell>
        </row>
        <row r="1635">
          <cell r="A1635">
            <v>45474</v>
          </cell>
          <cell r="D1635">
            <v>71260</v>
          </cell>
          <cell r="H1635">
            <v>69972</v>
          </cell>
          <cell r="L1635" t="str">
            <v>Non-LTC</v>
          </cell>
        </row>
        <row r="1636">
          <cell r="A1636">
            <v>45474</v>
          </cell>
          <cell r="D1636">
            <v>16597</v>
          </cell>
          <cell r="H1636">
            <v>15142</v>
          </cell>
          <cell r="L1636" t="str">
            <v>LTC: 
NF/ICF ID</v>
          </cell>
        </row>
        <row r="1637">
          <cell r="A1637">
            <v>45474</v>
          </cell>
          <cell r="D1637">
            <v>40523</v>
          </cell>
          <cell r="H1637">
            <v>39423</v>
          </cell>
          <cell r="L1637" t="str">
            <v>LTC: HCBS Waiver</v>
          </cell>
        </row>
        <row r="1638">
          <cell r="A1638">
            <v>45474</v>
          </cell>
          <cell r="D1638">
            <v>10967</v>
          </cell>
          <cell r="H1638">
            <v>10827</v>
          </cell>
          <cell r="L1638" t="str">
            <v>LTC: DD Waivers</v>
          </cell>
        </row>
        <row r="1639">
          <cell r="A1639">
            <v>45474</v>
          </cell>
          <cell r="D1639">
            <v>4340</v>
          </cell>
          <cell r="H1639">
            <v>4213</v>
          </cell>
          <cell r="L1639" t="str">
            <v>LTC: DD Waivers</v>
          </cell>
        </row>
        <row r="1640">
          <cell r="A1640">
            <v>45474</v>
          </cell>
          <cell r="D1640">
            <v>244</v>
          </cell>
          <cell r="H1640">
            <v>244</v>
          </cell>
          <cell r="L1640" t="str">
            <v>LTC: DD Waivers</v>
          </cell>
        </row>
        <row r="1641">
          <cell r="A1641">
            <v>45474</v>
          </cell>
          <cell r="D1641">
            <v>1782</v>
          </cell>
          <cell r="H1641">
            <v>0</v>
          </cell>
          <cell r="L1641" t="str">
            <v>LTC: PACE</v>
          </cell>
        </row>
        <row r="1642">
          <cell r="A1642">
            <v>45474</v>
          </cell>
          <cell r="D1642">
            <v>67126</v>
          </cell>
          <cell r="H1642">
            <v>1</v>
          </cell>
          <cell r="L1642" t="str">
            <v xml:space="preserve">QMBs and QIs Limited Benefit </v>
          </cell>
        </row>
        <row r="1643">
          <cell r="A1643">
            <v>45474</v>
          </cell>
          <cell r="D1643">
            <v>141001</v>
          </cell>
          <cell r="H1643">
            <v>140039</v>
          </cell>
          <cell r="L1643" t="str">
            <v>Caretaker Adults</v>
          </cell>
        </row>
        <row r="1644">
          <cell r="A1644">
            <v>45474</v>
          </cell>
          <cell r="D1644">
            <v>29055</v>
          </cell>
          <cell r="H1644">
            <v>28114</v>
          </cell>
          <cell r="L1644" t="str">
            <v>Pregnant Women</v>
          </cell>
        </row>
        <row r="1645">
          <cell r="A1645">
            <v>45474</v>
          </cell>
          <cell r="D1645">
            <v>574840</v>
          </cell>
          <cell r="H1645">
            <v>571219</v>
          </cell>
          <cell r="L1645" t="str">
            <v>Children</v>
          </cell>
        </row>
        <row r="1646">
          <cell r="A1646">
            <v>45474</v>
          </cell>
          <cell r="D1646">
            <v>14548</v>
          </cell>
          <cell r="H1646">
            <v>14062</v>
          </cell>
          <cell r="L1646" t="str">
            <v>Children</v>
          </cell>
        </row>
        <row r="1647">
          <cell r="A1647">
            <v>45474</v>
          </cell>
          <cell r="D1647">
            <v>52532</v>
          </cell>
          <cell r="H1647">
            <v>0</v>
          </cell>
          <cell r="L1647" t="str">
            <v>Family Planning (Limited Benefit)</v>
          </cell>
        </row>
        <row r="1648">
          <cell r="A1648">
            <v>45474</v>
          </cell>
          <cell r="D1648">
            <v>24333</v>
          </cell>
          <cell r="H1648">
            <v>0</v>
          </cell>
          <cell r="L1648" t="str">
            <v>DOC/ Emer Svcs (Limited Benefit)</v>
          </cell>
        </row>
        <row r="1649">
          <cell r="A1649">
            <v>45474</v>
          </cell>
          <cell r="D1649">
            <v>125861</v>
          </cell>
          <cell r="H1649">
            <v>124633</v>
          </cell>
          <cell r="L1649" t="str">
            <v>Caretaker Adults Acute Eligible</v>
          </cell>
        </row>
        <row r="1650">
          <cell r="A1650">
            <v>45474</v>
          </cell>
          <cell r="D1650">
            <v>426326</v>
          </cell>
          <cell r="H1650">
            <v>416959</v>
          </cell>
          <cell r="L1650" t="str">
            <v>Childless Adults Acute Eligible</v>
          </cell>
        </row>
        <row r="1651">
          <cell r="A1651">
            <v>45474</v>
          </cell>
          <cell r="D1651">
            <v>67556</v>
          </cell>
          <cell r="H1651">
            <v>66475</v>
          </cell>
          <cell r="L1651" t="str">
            <v>MLTSS Managed Care</v>
          </cell>
        </row>
        <row r="1652">
          <cell r="A1652">
            <v>45474</v>
          </cell>
          <cell r="D1652">
            <v>38556</v>
          </cell>
          <cell r="H1652">
            <v>0</v>
          </cell>
          <cell r="L1652" t="str">
            <v>ACA DOC/ Emer Svcs (Limited Benefit)</v>
          </cell>
        </row>
        <row r="1653">
          <cell r="A1653">
            <v>45474</v>
          </cell>
          <cell r="D1653">
            <v>93612</v>
          </cell>
          <cell r="H1653">
            <v>93084</v>
          </cell>
          <cell r="L1653" t="str">
            <v>Medicaid Crossover</v>
          </cell>
        </row>
        <row r="1654">
          <cell r="A1654">
            <v>45474</v>
          </cell>
          <cell r="D1654">
            <v>96502</v>
          </cell>
          <cell r="H1654">
            <v>95770</v>
          </cell>
          <cell r="L1654" t="str">
            <v>FAMIS Children</v>
          </cell>
        </row>
        <row r="1655">
          <cell r="A1655">
            <v>45474</v>
          </cell>
          <cell r="D1655">
            <v>3966</v>
          </cell>
          <cell r="H1655">
            <v>3848</v>
          </cell>
          <cell r="L1655" t="str">
            <v>FAMIS MOMS</v>
          </cell>
        </row>
        <row r="1656">
          <cell r="A1656">
            <v>45474</v>
          </cell>
          <cell r="D1656">
            <v>4428</v>
          </cell>
          <cell r="H1656">
            <v>4215</v>
          </cell>
          <cell r="L1656" t="str">
            <v>FAMIS Pre-Natal</v>
          </cell>
        </row>
        <row r="1657">
          <cell r="A1657">
            <v>45505</v>
          </cell>
          <cell r="D1657">
            <v>78885</v>
          </cell>
          <cell r="H1657">
            <v>77840</v>
          </cell>
          <cell r="L1657" t="str">
            <v>Non-LTC</v>
          </cell>
        </row>
        <row r="1658">
          <cell r="A1658">
            <v>45505</v>
          </cell>
          <cell r="D1658">
            <v>71129</v>
          </cell>
          <cell r="H1658">
            <v>69697</v>
          </cell>
          <cell r="L1658" t="str">
            <v>Non-LTC</v>
          </cell>
        </row>
        <row r="1659">
          <cell r="A1659">
            <v>45505</v>
          </cell>
          <cell r="D1659">
            <v>16538</v>
          </cell>
          <cell r="H1659">
            <v>15024</v>
          </cell>
          <cell r="L1659" t="str">
            <v>LTC: 
NF/ICF ID</v>
          </cell>
        </row>
        <row r="1660">
          <cell r="A1660">
            <v>45505</v>
          </cell>
          <cell r="D1660">
            <v>40897</v>
          </cell>
          <cell r="H1660">
            <v>39800</v>
          </cell>
          <cell r="L1660" t="str">
            <v>LTC: HCBS Waiver</v>
          </cell>
        </row>
        <row r="1661">
          <cell r="A1661">
            <v>45505</v>
          </cell>
          <cell r="D1661">
            <v>10994</v>
          </cell>
          <cell r="H1661">
            <v>10830</v>
          </cell>
          <cell r="L1661" t="str">
            <v>LTC: DD Waivers</v>
          </cell>
        </row>
        <row r="1662">
          <cell r="A1662">
            <v>45505</v>
          </cell>
          <cell r="D1662">
            <v>4399</v>
          </cell>
          <cell r="H1662">
            <v>4268</v>
          </cell>
          <cell r="L1662" t="str">
            <v>LTC: DD Waivers</v>
          </cell>
        </row>
        <row r="1663">
          <cell r="A1663">
            <v>45505</v>
          </cell>
          <cell r="D1663">
            <v>243</v>
          </cell>
          <cell r="H1663">
            <v>242</v>
          </cell>
          <cell r="L1663" t="str">
            <v>LTC: DD Waivers</v>
          </cell>
        </row>
        <row r="1664">
          <cell r="A1664">
            <v>45505</v>
          </cell>
          <cell r="D1664">
            <v>1775</v>
          </cell>
          <cell r="H1664">
            <v>0</v>
          </cell>
          <cell r="L1664" t="str">
            <v>LTC: PACE</v>
          </cell>
        </row>
        <row r="1665">
          <cell r="A1665">
            <v>45505</v>
          </cell>
          <cell r="D1665">
            <v>67117</v>
          </cell>
          <cell r="H1665">
            <v>3</v>
          </cell>
          <cell r="L1665" t="str">
            <v xml:space="preserve">QMBs and QIs Limited Benefit </v>
          </cell>
        </row>
        <row r="1666">
          <cell r="A1666">
            <v>45505</v>
          </cell>
          <cell r="D1666">
            <v>140770</v>
          </cell>
          <cell r="H1666">
            <v>139489</v>
          </cell>
          <cell r="L1666" t="str">
            <v>Caretaker Adults</v>
          </cell>
        </row>
        <row r="1667">
          <cell r="A1667">
            <v>45505</v>
          </cell>
          <cell r="D1667">
            <v>28312</v>
          </cell>
          <cell r="H1667">
            <v>27323</v>
          </cell>
          <cell r="L1667" t="str">
            <v>Pregnant Women</v>
          </cell>
        </row>
        <row r="1668">
          <cell r="A1668">
            <v>45505</v>
          </cell>
          <cell r="D1668">
            <v>572970</v>
          </cell>
          <cell r="H1668">
            <v>568521</v>
          </cell>
          <cell r="L1668" t="str">
            <v>Children</v>
          </cell>
        </row>
        <row r="1669">
          <cell r="A1669">
            <v>45505</v>
          </cell>
          <cell r="D1669">
            <v>14459</v>
          </cell>
          <cell r="H1669">
            <v>13986</v>
          </cell>
          <cell r="L1669" t="str">
            <v>Children</v>
          </cell>
        </row>
        <row r="1670">
          <cell r="A1670">
            <v>45505</v>
          </cell>
          <cell r="D1670">
            <v>52109</v>
          </cell>
          <cell r="H1670">
            <v>0</v>
          </cell>
          <cell r="L1670" t="str">
            <v>Family Planning (Limited Benefit)</v>
          </cell>
        </row>
        <row r="1671">
          <cell r="A1671">
            <v>45505</v>
          </cell>
          <cell r="D1671">
            <v>25116</v>
          </cell>
          <cell r="H1671">
            <v>0</v>
          </cell>
          <cell r="L1671" t="str">
            <v>DOC/ Emer Svcs (Limited Benefit)</v>
          </cell>
        </row>
        <row r="1672">
          <cell r="A1672">
            <v>45505</v>
          </cell>
          <cell r="D1672">
            <v>125348</v>
          </cell>
          <cell r="H1672">
            <v>123956</v>
          </cell>
          <cell r="L1672" t="str">
            <v>Caretaker Adults Acute Eligible</v>
          </cell>
        </row>
        <row r="1673">
          <cell r="A1673">
            <v>45505</v>
          </cell>
          <cell r="D1673">
            <v>428394</v>
          </cell>
          <cell r="H1673">
            <v>418675</v>
          </cell>
          <cell r="L1673" t="str">
            <v>Childless Adults Acute Eligible</v>
          </cell>
        </row>
        <row r="1674">
          <cell r="A1674">
            <v>45505</v>
          </cell>
          <cell r="D1674">
            <v>67146</v>
          </cell>
          <cell r="H1674">
            <v>65958</v>
          </cell>
          <cell r="L1674" t="str">
            <v>MLTSS Managed Care</v>
          </cell>
        </row>
        <row r="1675">
          <cell r="A1675">
            <v>45505</v>
          </cell>
          <cell r="D1675">
            <v>39609</v>
          </cell>
          <cell r="H1675">
            <v>0</v>
          </cell>
          <cell r="L1675" t="str">
            <v>ACA DOC/ Emer Svcs (Limited Benefit)</v>
          </cell>
        </row>
        <row r="1676">
          <cell r="A1676">
            <v>45505</v>
          </cell>
          <cell r="D1676">
            <v>94335</v>
          </cell>
          <cell r="H1676">
            <v>93648</v>
          </cell>
          <cell r="L1676" t="str">
            <v>Medicaid Crossover</v>
          </cell>
        </row>
        <row r="1677">
          <cell r="A1677">
            <v>45505</v>
          </cell>
          <cell r="D1677">
            <v>94568</v>
          </cell>
          <cell r="H1677">
            <v>93579</v>
          </cell>
          <cell r="L1677" t="str">
            <v>FAMIS Children</v>
          </cell>
        </row>
        <row r="1678">
          <cell r="A1678">
            <v>45505</v>
          </cell>
          <cell r="D1678">
            <v>3973</v>
          </cell>
          <cell r="H1678">
            <v>3811</v>
          </cell>
          <cell r="L1678" t="str">
            <v>FAMIS MOMS</v>
          </cell>
        </row>
        <row r="1679">
          <cell r="A1679">
            <v>45505</v>
          </cell>
          <cell r="D1679">
            <v>4508</v>
          </cell>
          <cell r="H1679">
            <v>4257</v>
          </cell>
          <cell r="L1679" t="str">
            <v>FAMIS Pre-Natal</v>
          </cell>
        </row>
        <row r="1680">
          <cell r="A1680">
            <v>45536</v>
          </cell>
          <cell r="D1680">
            <v>78795</v>
          </cell>
          <cell r="H1680">
            <v>77685</v>
          </cell>
          <cell r="L1680" t="str">
            <v>Non-LTC</v>
          </cell>
        </row>
        <row r="1681">
          <cell r="A1681">
            <v>45536</v>
          </cell>
          <cell r="D1681">
            <v>70721</v>
          </cell>
          <cell r="H1681">
            <v>69174</v>
          </cell>
          <cell r="L1681" t="str">
            <v>Non-LTC</v>
          </cell>
        </row>
        <row r="1682">
          <cell r="A1682">
            <v>45536</v>
          </cell>
          <cell r="D1682">
            <v>16662</v>
          </cell>
          <cell r="H1682">
            <v>15129</v>
          </cell>
          <cell r="L1682" t="str">
            <v>LTC: 
NF/ICF ID</v>
          </cell>
        </row>
        <row r="1683">
          <cell r="A1683">
            <v>45536</v>
          </cell>
          <cell r="D1683">
            <v>41263</v>
          </cell>
          <cell r="H1683">
            <v>40131</v>
          </cell>
          <cell r="L1683" t="str">
            <v>LTC: HCBS Waiver</v>
          </cell>
        </row>
        <row r="1684">
          <cell r="A1684">
            <v>45536</v>
          </cell>
          <cell r="D1684">
            <v>11040</v>
          </cell>
          <cell r="H1684">
            <v>10893</v>
          </cell>
          <cell r="L1684" t="str">
            <v>LTC: DD Waivers</v>
          </cell>
        </row>
        <row r="1685">
          <cell r="A1685">
            <v>45536</v>
          </cell>
          <cell r="D1685">
            <v>4424</v>
          </cell>
          <cell r="H1685">
            <v>4294</v>
          </cell>
          <cell r="L1685" t="str">
            <v>LTC: DD Waivers</v>
          </cell>
        </row>
        <row r="1686">
          <cell r="A1686">
            <v>45536</v>
          </cell>
          <cell r="D1686">
            <v>237</v>
          </cell>
          <cell r="H1686">
            <v>237</v>
          </cell>
          <cell r="L1686" t="str">
            <v>LTC: DD Waivers</v>
          </cell>
        </row>
        <row r="1687">
          <cell r="A1687">
            <v>45536</v>
          </cell>
          <cell r="D1687">
            <v>1812</v>
          </cell>
          <cell r="H1687">
            <v>0</v>
          </cell>
          <cell r="L1687" t="str">
            <v>LTC: PACE</v>
          </cell>
        </row>
        <row r="1688">
          <cell r="A1688">
            <v>45536</v>
          </cell>
          <cell r="D1688">
            <v>67265</v>
          </cell>
          <cell r="H1688">
            <v>2</v>
          </cell>
          <cell r="L1688" t="str">
            <v xml:space="preserve">QMBs and QIs Limited Benefit </v>
          </cell>
        </row>
        <row r="1689">
          <cell r="A1689">
            <v>45536</v>
          </cell>
          <cell r="D1689">
            <v>140031</v>
          </cell>
          <cell r="H1689">
            <v>138580</v>
          </cell>
          <cell r="L1689" t="str">
            <v>Caretaker Adults</v>
          </cell>
        </row>
        <row r="1690">
          <cell r="A1690">
            <v>45536</v>
          </cell>
          <cell r="D1690">
            <v>28366</v>
          </cell>
          <cell r="H1690">
            <v>27409</v>
          </cell>
          <cell r="L1690" t="str">
            <v>Pregnant Women</v>
          </cell>
        </row>
        <row r="1691">
          <cell r="A1691">
            <v>45536</v>
          </cell>
          <cell r="D1691">
            <v>572127</v>
          </cell>
          <cell r="H1691">
            <v>567118</v>
          </cell>
          <cell r="L1691" t="str">
            <v>Children</v>
          </cell>
        </row>
        <row r="1692">
          <cell r="A1692">
            <v>45536</v>
          </cell>
          <cell r="D1692">
            <v>14418</v>
          </cell>
          <cell r="H1692">
            <v>13927</v>
          </cell>
          <cell r="L1692" t="str">
            <v>Children</v>
          </cell>
        </row>
        <row r="1693">
          <cell r="A1693">
            <v>45536</v>
          </cell>
          <cell r="D1693">
            <v>52346</v>
          </cell>
          <cell r="H1693">
            <v>0</v>
          </cell>
          <cell r="L1693" t="str">
            <v>Family Planning (Limited Benefit)</v>
          </cell>
        </row>
        <row r="1694">
          <cell r="A1694">
            <v>45536</v>
          </cell>
          <cell r="D1694">
            <v>25860</v>
          </cell>
          <cell r="H1694">
            <v>0</v>
          </cell>
          <cell r="L1694" t="str">
            <v>DOC/ Emer Svcs (Limited Benefit)</v>
          </cell>
        </row>
        <row r="1695">
          <cell r="A1695">
            <v>45536</v>
          </cell>
          <cell r="D1695">
            <v>124081</v>
          </cell>
          <cell r="H1695">
            <v>122611</v>
          </cell>
          <cell r="L1695" t="str">
            <v>Caretaker Adults Acute Eligible</v>
          </cell>
        </row>
        <row r="1696">
          <cell r="A1696">
            <v>45536</v>
          </cell>
          <cell r="D1696">
            <v>427713</v>
          </cell>
          <cell r="H1696">
            <v>418020</v>
          </cell>
          <cell r="L1696" t="str">
            <v>Childless Adults Acute Eligible</v>
          </cell>
        </row>
        <row r="1697">
          <cell r="A1697">
            <v>45536</v>
          </cell>
          <cell r="D1697">
            <v>66935</v>
          </cell>
          <cell r="H1697">
            <v>65707</v>
          </cell>
          <cell r="L1697" t="str">
            <v>MLTSS Managed Care</v>
          </cell>
        </row>
        <row r="1698">
          <cell r="A1698">
            <v>45536</v>
          </cell>
          <cell r="D1698">
            <v>41285</v>
          </cell>
          <cell r="H1698">
            <v>0</v>
          </cell>
          <cell r="L1698" t="str">
            <v>ACA DOC/ Emer Svcs (Limited Benefit)</v>
          </cell>
        </row>
        <row r="1699">
          <cell r="A1699">
            <v>45536</v>
          </cell>
          <cell r="D1699">
            <v>95429</v>
          </cell>
          <cell r="H1699">
            <v>94682</v>
          </cell>
          <cell r="L1699" t="str">
            <v>Medicaid Crossover</v>
          </cell>
        </row>
        <row r="1700">
          <cell r="A1700">
            <v>45536</v>
          </cell>
          <cell r="D1700">
            <v>93840</v>
          </cell>
          <cell r="H1700">
            <v>92716</v>
          </cell>
          <cell r="L1700" t="str">
            <v>FAMIS Children</v>
          </cell>
        </row>
        <row r="1701">
          <cell r="A1701">
            <v>45536</v>
          </cell>
          <cell r="D1701">
            <v>4090</v>
          </cell>
          <cell r="H1701">
            <v>3906</v>
          </cell>
          <cell r="L1701" t="str">
            <v>FAMIS MOMS</v>
          </cell>
        </row>
        <row r="1702">
          <cell r="A1702">
            <v>45536</v>
          </cell>
          <cell r="D1702">
            <v>4506</v>
          </cell>
          <cell r="H1702">
            <v>4252</v>
          </cell>
          <cell r="L1702" t="str">
            <v>FAMIS Pre-Natal</v>
          </cell>
        </row>
        <row r="1703">
          <cell r="A1703">
            <v>45566</v>
          </cell>
          <cell r="D1703">
            <v>78603</v>
          </cell>
          <cell r="H1703">
            <v>77634</v>
          </cell>
          <cell r="L1703" t="str">
            <v>Non-LTC</v>
          </cell>
        </row>
        <row r="1704">
          <cell r="A1704">
            <v>45566</v>
          </cell>
          <cell r="D1704">
            <v>70597</v>
          </cell>
          <cell r="H1704">
            <v>69289</v>
          </cell>
          <cell r="L1704" t="str">
            <v>Non-LTC</v>
          </cell>
        </row>
        <row r="1705">
          <cell r="A1705">
            <v>45566</v>
          </cell>
          <cell r="D1705">
            <v>16651</v>
          </cell>
          <cell r="H1705">
            <v>15206</v>
          </cell>
          <cell r="L1705" t="str">
            <v>LTC: 
NF/ICF ID</v>
          </cell>
        </row>
        <row r="1706">
          <cell r="A1706">
            <v>45566</v>
          </cell>
          <cell r="D1706">
            <v>41614</v>
          </cell>
          <cell r="H1706">
            <v>40557</v>
          </cell>
          <cell r="L1706" t="str">
            <v>LTC: HCBS Waiver</v>
          </cell>
        </row>
        <row r="1707">
          <cell r="A1707">
            <v>45566</v>
          </cell>
          <cell r="D1707">
            <v>11000</v>
          </cell>
          <cell r="H1707">
            <v>10867</v>
          </cell>
          <cell r="L1707" t="str">
            <v>LTC: DD Waivers</v>
          </cell>
        </row>
        <row r="1708">
          <cell r="A1708">
            <v>45566</v>
          </cell>
          <cell r="D1708">
            <v>4451</v>
          </cell>
          <cell r="H1708">
            <v>4318</v>
          </cell>
          <cell r="L1708" t="str">
            <v>LTC: DD Waivers</v>
          </cell>
        </row>
        <row r="1709">
          <cell r="A1709">
            <v>45566</v>
          </cell>
          <cell r="D1709">
            <v>242</v>
          </cell>
          <cell r="H1709">
            <v>242</v>
          </cell>
          <cell r="L1709" t="str">
            <v>LTC: DD Waivers</v>
          </cell>
        </row>
        <row r="1710">
          <cell r="A1710">
            <v>45566</v>
          </cell>
          <cell r="D1710">
            <v>1804</v>
          </cell>
          <cell r="H1710">
            <v>0</v>
          </cell>
          <cell r="L1710" t="str">
            <v>LTC: PACE</v>
          </cell>
        </row>
        <row r="1711">
          <cell r="A1711">
            <v>45566</v>
          </cell>
          <cell r="D1711">
            <v>66976</v>
          </cell>
          <cell r="H1711">
            <v>1</v>
          </cell>
          <cell r="L1711" t="str">
            <v xml:space="preserve">QMBs and QIs Limited Benefit </v>
          </cell>
        </row>
        <row r="1712">
          <cell r="A1712">
            <v>45566</v>
          </cell>
          <cell r="D1712">
            <v>138635</v>
          </cell>
          <cell r="H1712">
            <v>137555</v>
          </cell>
          <cell r="L1712" t="str">
            <v>Caretaker Adults</v>
          </cell>
        </row>
        <row r="1713">
          <cell r="A1713">
            <v>45566</v>
          </cell>
          <cell r="D1713">
            <v>28341</v>
          </cell>
          <cell r="H1713">
            <v>27541</v>
          </cell>
          <cell r="L1713" t="str">
            <v>Pregnant Women</v>
          </cell>
        </row>
        <row r="1714">
          <cell r="A1714">
            <v>45566</v>
          </cell>
          <cell r="D1714">
            <v>568182</v>
          </cell>
          <cell r="H1714">
            <v>564326</v>
          </cell>
          <cell r="L1714" t="str">
            <v>Children</v>
          </cell>
        </row>
        <row r="1715">
          <cell r="A1715">
            <v>45566</v>
          </cell>
          <cell r="D1715">
            <v>14199</v>
          </cell>
          <cell r="H1715">
            <v>13747</v>
          </cell>
          <cell r="L1715" t="str">
            <v>Children</v>
          </cell>
        </row>
        <row r="1716">
          <cell r="A1716">
            <v>45566</v>
          </cell>
          <cell r="D1716">
            <v>52402</v>
          </cell>
          <cell r="H1716">
            <v>0</v>
          </cell>
          <cell r="L1716" t="str">
            <v>Family Planning (Limited Benefit)</v>
          </cell>
        </row>
        <row r="1717">
          <cell r="A1717">
            <v>45566</v>
          </cell>
          <cell r="D1717">
            <v>26351</v>
          </cell>
          <cell r="H1717">
            <v>0</v>
          </cell>
          <cell r="L1717" t="str">
            <v>DOC/ Emer Svcs (Limited Benefit)</v>
          </cell>
        </row>
        <row r="1718">
          <cell r="A1718">
            <v>45566</v>
          </cell>
          <cell r="D1718">
            <v>122276</v>
          </cell>
          <cell r="H1718">
            <v>121157</v>
          </cell>
          <cell r="L1718" t="str">
            <v>Caretaker Adults Acute Eligible</v>
          </cell>
        </row>
        <row r="1719">
          <cell r="A1719">
            <v>45566</v>
          </cell>
          <cell r="D1719">
            <v>424395</v>
          </cell>
          <cell r="H1719">
            <v>416400</v>
          </cell>
          <cell r="L1719" t="str">
            <v>Childless Adults Acute Eligible</v>
          </cell>
        </row>
        <row r="1720">
          <cell r="A1720">
            <v>45566</v>
          </cell>
          <cell r="D1720">
            <v>67437</v>
          </cell>
          <cell r="H1720">
            <v>66352</v>
          </cell>
          <cell r="L1720" t="str">
            <v>MLTSS Managed Care</v>
          </cell>
        </row>
        <row r="1721">
          <cell r="A1721">
            <v>45566</v>
          </cell>
          <cell r="D1721">
            <v>42311</v>
          </cell>
          <cell r="H1721">
            <v>0</v>
          </cell>
          <cell r="L1721" t="str">
            <v>ACA DOC/ Emer Svcs (Limited Benefit)</v>
          </cell>
        </row>
        <row r="1722">
          <cell r="A1722">
            <v>45566</v>
          </cell>
          <cell r="D1722">
            <v>96148</v>
          </cell>
          <cell r="H1722">
            <v>95545</v>
          </cell>
          <cell r="L1722" t="str">
            <v>Medicaid Crossover</v>
          </cell>
        </row>
        <row r="1723">
          <cell r="A1723">
            <v>45566</v>
          </cell>
          <cell r="D1723">
            <v>92766</v>
          </cell>
          <cell r="H1723">
            <v>91998</v>
          </cell>
          <cell r="L1723" t="str">
            <v>FAMIS Children</v>
          </cell>
        </row>
        <row r="1724">
          <cell r="A1724">
            <v>45566</v>
          </cell>
          <cell r="D1724">
            <v>4181</v>
          </cell>
          <cell r="H1724">
            <v>4048</v>
          </cell>
          <cell r="L1724" t="str">
            <v>FAMIS MOMS</v>
          </cell>
        </row>
        <row r="1725">
          <cell r="A1725">
            <v>45566</v>
          </cell>
          <cell r="D1725">
            <v>4394</v>
          </cell>
          <cell r="H1725">
            <v>4162</v>
          </cell>
          <cell r="L1725" t="str">
            <v>FAMIS Pre-Natal</v>
          </cell>
        </row>
        <row r="1726">
          <cell r="A1726">
            <v>45597</v>
          </cell>
          <cell r="D1726">
            <v>78650</v>
          </cell>
          <cell r="H1726">
            <v>77636</v>
          </cell>
          <cell r="L1726" t="str">
            <v>Non-LTC</v>
          </cell>
        </row>
        <row r="1727">
          <cell r="A1727">
            <v>45597</v>
          </cell>
          <cell r="D1727">
            <v>70636</v>
          </cell>
          <cell r="H1727">
            <v>69186</v>
          </cell>
          <cell r="L1727" t="str">
            <v>Non-LTC</v>
          </cell>
        </row>
        <row r="1728">
          <cell r="A1728">
            <v>45597</v>
          </cell>
          <cell r="D1728">
            <v>16909</v>
          </cell>
          <cell r="H1728">
            <v>15428</v>
          </cell>
          <cell r="L1728" t="str">
            <v>LTC: 
NF/ICF ID</v>
          </cell>
        </row>
        <row r="1729">
          <cell r="A1729">
            <v>45597</v>
          </cell>
          <cell r="D1729">
            <v>42403</v>
          </cell>
          <cell r="H1729">
            <v>41343</v>
          </cell>
          <cell r="L1729" t="str">
            <v>LTC: HCBS Waiver</v>
          </cell>
        </row>
        <row r="1730">
          <cell r="A1730">
            <v>45597</v>
          </cell>
          <cell r="D1730">
            <v>11109</v>
          </cell>
          <cell r="H1730">
            <v>10970</v>
          </cell>
          <cell r="L1730" t="str">
            <v>LTC: DD Waivers</v>
          </cell>
        </row>
        <row r="1731">
          <cell r="A1731">
            <v>45597</v>
          </cell>
          <cell r="D1731">
            <v>4514</v>
          </cell>
          <cell r="H1731">
            <v>4383</v>
          </cell>
          <cell r="L1731" t="str">
            <v>LTC: DD Waivers</v>
          </cell>
        </row>
        <row r="1732">
          <cell r="A1732">
            <v>45597</v>
          </cell>
          <cell r="D1732">
            <v>243</v>
          </cell>
          <cell r="H1732">
            <v>242</v>
          </cell>
          <cell r="L1732" t="str">
            <v>LTC: DD Waivers</v>
          </cell>
        </row>
        <row r="1733">
          <cell r="A1733">
            <v>45597</v>
          </cell>
          <cell r="D1733">
            <v>1824</v>
          </cell>
          <cell r="H1733">
            <v>0</v>
          </cell>
          <cell r="L1733" t="str">
            <v>LTC: PACE</v>
          </cell>
        </row>
        <row r="1734">
          <cell r="A1734">
            <v>45597</v>
          </cell>
          <cell r="D1734">
            <v>67132</v>
          </cell>
          <cell r="H1734">
            <v>2</v>
          </cell>
          <cell r="L1734" t="str">
            <v xml:space="preserve">QMBs and QIs Limited Benefit </v>
          </cell>
        </row>
        <row r="1735">
          <cell r="A1735">
            <v>45597</v>
          </cell>
          <cell r="D1735">
            <v>137483</v>
          </cell>
          <cell r="H1735">
            <v>136260</v>
          </cell>
          <cell r="L1735" t="str">
            <v>Caretaker Adults</v>
          </cell>
        </row>
        <row r="1736">
          <cell r="A1736">
            <v>45597</v>
          </cell>
          <cell r="D1736">
            <v>28573</v>
          </cell>
          <cell r="H1736">
            <v>27719</v>
          </cell>
          <cell r="L1736" t="str">
            <v>Pregnant Women</v>
          </cell>
        </row>
        <row r="1737">
          <cell r="A1737">
            <v>45597</v>
          </cell>
          <cell r="D1737">
            <v>565282</v>
          </cell>
          <cell r="H1737">
            <v>560819</v>
          </cell>
          <cell r="L1737" t="str">
            <v>Children</v>
          </cell>
        </row>
        <row r="1738">
          <cell r="A1738">
            <v>45597</v>
          </cell>
          <cell r="D1738">
            <v>14264</v>
          </cell>
          <cell r="H1738">
            <v>13798</v>
          </cell>
          <cell r="L1738" t="str">
            <v>Children</v>
          </cell>
        </row>
        <row r="1739">
          <cell r="A1739">
            <v>45597</v>
          </cell>
          <cell r="D1739">
            <v>52890</v>
          </cell>
          <cell r="H1739">
            <v>0</v>
          </cell>
          <cell r="L1739" t="str">
            <v>Family Planning (Limited Benefit)</v>
          </cell>
        </row>
        <row r="1740">
          <cell r="A1740">
            <v>45597</v>
          </cell>
          <cell r="D1740">
            <v>27282</v>
          </cell>
          <cell r="H1740">
            <v>0</v>
          </cell>
          <cell r="L1740" t="str">
            <v>DOC/ Emer Svcs (Limited Benefit)</v>
          </cell>
        </row>
        <row r="1741">
          <cell r="A1741">
            <v>45597</v>
          </cell>
          <cell r="D1741">
            <v>121047</v>
          </cell>
          <cell r="H1741">
            <v>119734</v>
          </cell>
          <cell r="L1741" t="str">
            <v>Caretaker Adults Acute Eligible</v>
          </cell>
        </row>
        <row r="1742">
          <cell r="A1742">
            <v>45597</v>
          </cell>
          <cell r="D1742">
            <v>421940</v>
          </cell>
          <cell r="H1742">
            <v>413450</v>
          </cell>
          <cell r="L1742" t="str">
            <v>Childless Adults Acute Eligible</v>
          </cell>
        </row>
        <row r="1743">
          <cell r="A1743">
            <v>45597</v>
          </cell>
          <cell r="D1743">
            <v>67669</v>
          </cell>
          <cell r="H1743">
            <v>66529</v>
          </cell>
          <cell r="L1743" t="str">
            <v>MLTSS Managed Care</v>
          </cell>
        </row>
        <row r="1744">
          <cell r="A1744">
            <v>45597</v>
          </cell>
          <cell r="D1744">
            <v>43430</v>
          </cell>
          <cell r="H1744">
            <v>0</v>
          </cell>
          <cell r="L1744" t="str">
            <v>ACA DOC/ Emer Svcs (Limited Benefit)</v>
          </cell>
        </row>
        <row r="1745">
          <cell r="A1745">
            <v>45597</v>
          </cell>
          <cell r="D1745">
            <v>96811</v>
          </cell>
          <cell r="H1745">
            <v>96078</v>
          </cell>
          <cell r="L1745" t="str">
            <v>Medicaid Crossover</v>
          </cell>
        </row>
        <row r="1746">
          <cell r="A1746">
            <v>45597</v>
          </cell>
          <cell r="D1746">
            <v>92327</v>
          </cell>
          <cell r="H1746">
            <v>91338</v>
          </cell>
          <cell r="L1746" t="str">
            <v>FAMIS Children</v>
          </cell>
        </row>
        <row r="1747">
          <cell r="A1747">
            <v>45597</v>
          </cell>
          <cell r="D1747">
            <v>4306</v>
          </cell>
          <cell r="H1747">
            <v>4155</v>
          </cell>
          <cell r="L1747" t="str">
            <v>FAMIS MOMS</v>
          </cell>
        </row>
        <row r="1748">
          <cell r="A1748">
            <v>45597</v>
          </cell>
          <cell r="D1748">
            <v>4343</v>
          </cell>
          <cell r="H1748">
            <v>4063</v>
          </cell>
          <cell r="L1748" t="str">
            <v>FAMIS Pre-Natal</v>
          </cell>
        </row>
        <row r="1749">
          <cell r="A1749">
            <v>45627</v>
          </cell>
          <cell r="D1749">
            <v>78537</v>
          </cell>
          <cell r="H1749">
            <v>77644</v>
          </cell>
          <cell r="L1749" t="str">
            <v>Non-LTC</v>
          </cell>
        </row>
        <row r="1750">
          <cell r="A1750">
            <v>45627</v>
          </cell>
          <cell r="D1750">
            <v>70682</v>
          </cell>
          <cell r="H1750">
            <v>69360</v>
          </cell>
          <cell r="L1750" t="str">
            <v>Non-LTC</v>
          </cell>
        </row>
        <row r="1751">
          <cell r="A1751">
            <v>45627</v>
          </cell>
          <cell r="D1751">
            <v>16859</v>
          </cell>
          <cell r="H1751">
            <v>15463</v>
          </cell>
          <cell r="L1751" t="str">
            <v>LTC: 
NF/ICF ID</v>
          </cell>
        </row>
        <row r="1752">
          <cell r="A1752">
            <v>45627</v>
          </cell>
          <cell r="D1752">
            <v>42414</v>
          </cell>
          <cell r="H1752">
            <v>41328</v>
          </cell>
          <cell r="L1752" t="str">
            <v>LTC: HCBS Waiver</v>
          </cell>
        </row>
        <row r="1753">
          <cell r="A1753">
            <v>45627</v>
          </cell>
          <cell r="D1753">
            <v>11115</v>
          </cell>
          <cell r="H1753">
            <v>10981</v>
          </cell>
          <cell r="L1753" t="str">
            <v>LTC: DD Waivers</v>
          </cell>
        </row>
        <row r="1754">
          <cell r="A1754">
            <v>45627</v>
          </cell>
          <cell r="D1754">
            <v>4556</v>
          </cell>
          <cell r="H1754">
            <v>4422</v>
          </cell>
          <cell r="L1754" t="str">
            <v>LTC: DD Waivers</v>
          </cell>
        </row>
        <row r="1755">
          <cell r="A1755">
            <v>45627</v>
          </cell>
          <cell r="D1755">
            <v>246</v>
          </cell>
          <cell r="H1755">
            <v>245</v>
          </cell>
          <cell r="L1755" t="str">
            <v>LTC: DD Waivers</v>
          </cell>
        </row>
        <row r="1756">
          <cell r="A1756">
            <v>45627</v>
          </cell>
          <cell r="D1756">
            <v>1836</v>
          </cell>
          <cell r="H1756">
            <v>0</v>
          </cell>
          <cell r="L1756" t="str">
            <v>LTC: PACE</v>
          </cell>
        </row>
        <row r="1757">
          <cell r="A1757">
            <v>45627</v>
          </cell>
          <cell r="D1757">
            <v>66528</v>
          </cell>
          <cell r="H1757">
            <v>0</v>
          </cell>
          <cell r="L1757" t="str">
            <v xml:space="preserve">QMBs and QIs Limited Benefit </v>
          </cell>
        </row>
        <row r="1758">
          <cell r="A1758">
            <v>45627</v>
          </cell>
          <cell r="D1758">
            <v>135795</v>
          </cell>
          <cell r="H1758">
            <v>134721</v>
          </cell>
          <cell r="L1758" t="str">
            <v>Caretaker Adults</v>
          </cell>
        </row>
        <row r="1759">
          <cell r="A1759">
            <v>45627</v>
          </cell>
          <cell r="D1759">
            <v>28733</v>
          </cell>
          <cell r="H1759">
            <v>28024</v>
          </cell>
          <cell r="L1759" t="str">
            <v>Pregnant Women</v>
          </cell>
        </row>
        <row r="1760">
          <cell r="A1760">
            <v>45627</v>
          </cell>
          <cell r="D1760">
            <v>559794</v>
          </cell>
          <cell r="H1760">
            <v>555880</v>
          </cell>
          <cell r="L1760" t="str">
            <v>Children</v>
          </cell>
        </row>
        <row r="1761">
          <cell r="A1761">
            <v>45627</v>
          </cell>
          <cell r="D1761">
            <v>14285</v>
          </cell>
          <cell r="H1761">
            <v>13835</v>
          </cell>
          <cell r="L1761" t="str">
            <v>Children</v>
          </cell>
        </row>
        <row r="1762">
          <cell r="A1762">
            <v>45627</v>
          </cell>
          <cell r="D1762">
            <v>53038</v>
          </cell>
          <cell r="H1762">
            <v>0</v>
          </cell>
          <cell r="L1762" t="str">
            <v>Family Planning (Limited Benefit)</v>
          </cell>
        </row>
        <row r="1763">
          <cell r="A1763">
            <v>45627</v>
          </cell>
          <cell r="D1763">
            <v>27706</v>
          </cell>
          <cell r="H1763">
            <v>0</v>
          </cell>
          <cell r="L1763" t="str">
            <v>DOC/ Emer Svcs (Limited Benefit)</v>
          </cell>
        </row>
        <row r="1764">
          <cell r="A1764">
            <v>45627</v>
          </cell>
          <cell r="D1764">
            <v>119678</v>
          </cell>
          <cell r="H1764">
            <v>118528</v>
          </cell>
          <cell r="L1764" t="str">
            <v>Caretaker Adults Acute Eligible</v>
          </cell>
        </row>
        <row r="1765">
          <cell r="A1765">
            <v>45627</v>
          </cell>
          <cell r="D1765">
            <v>418668</v>
          </cell>
          <cell r="H1765">
            <v>410661</v>
          </cell>
          <cell r="L1765" t="str">
            <v>Childless Adults Acute Eligible</v>
          </cell>
        </row>
        <row r="1766">
          <cell r="A1766">
            <v>45627</v>
          </cell>
          <cell r="D1766">
            <v>68239</v>
          </cell>
          <cell r="H1766">
            <v>67162</v>
          </cell>
          <cell r="L1766" t="str">
            <v>MLTSS Managed Care</v>
          </cell>
        </row>
        <row r="1767">
          <cell r="A1767">
            <v>45627</v>
          </cell>
          <cell r="D1767">
            <v>44155</v>
          </cell>
          <cell r="H1767">
            <v>0</v>
          </cell>
          <cell r="L1767" t="str">
            <v>ACA DOC/ Emer Svcs (Limited Benefit)</v>
          </cell>
        </row>
        <row r="1768">
          <cell r="A1768">
            <v>45627</v>
          </cell>
          <cell r="D1768">
            <v>97494</v>
          </cell>
          <cell r="H1768">
            <v>96776</v>
          </cell>
          <cell r="L1768" t="str">
            <v>Medicaid Crossover</v>
          </cell>
        </row>
        <row r="1769">
          <cell r="A1769">
            <v>45627</v>
          </cell>
          <cell r="D1769">
            <v>92137</v>
          </cell>
          <cell r="H1769">
            <v>90998</v>
          </cell>
          <cell r="L1769" t="str">
            <v>FAMIS Children</v>
          </cell>
        </row>
        <row r="1770">
          <cell r="A1770">
            <v>45627</v>
          </cell>
          <cell r="D1770">
            <v>4448</v>
          </cell>
          <cell r="H1770">
            <v>4296</v>
          </cell>
          <cell r="L1770" t="str">
            <v>FAMIS MOMS</v>
          </cell>
        </row>
        <row r="1771">
          <cell r="A1771">
            <v>45627</v>
          </cell>
          <cell r="D1771">
            <v>4260</v>
          </cell>
          <cell r="H1771">
            <v>4015</v>
          </cell>
          <cell r="L1771" t="str">
            <v>FAMIS Pre-Natal</v>
          </cell>
        </row>
        <row r="1772">
          <cell r="A1772">
            <v>45658</v>
          </cell>
          <cell r="D1772">
            <v>78629</v>
          </cell>
          <cell r="H1772">
            <v>77765</v>
          </cell>
          <cell r="L1772" t="str">
            <v>Non-LTC</v>
          </cell>
        </row>
        <row r="1773">
          <cell r="A1773">
            <v>45658</v>
          </cell>
          <cell r="D1773">
            <v>70318</v>
          </cell>
          <cell r="H1773">
            <v>69146</v>
          </cell>
          <cell r="L1773" t="str">
            <v>Non-LTC</v>
          </cell>
        </row>
        <row r="1774">
          <cell r="A1774">
            <v>45658</v>
          </cell>
          <cell r="D1774">
            <v>16738</v>
          </cell>
          <cell r="H1774">
            <v>15378</v>
          </cell>
          <cell r="L1774" t="str">
            <v>LTC: 
NF/ICF ID</v>
          </cell>
        </row>
        <row r="1775">
          <cell r="A1775">
            <v>45658</v>
          </cell>
          <cell r="D1775">
            <v>42856</v>
          </cell>
          <cell r="H1775">
            <v>41793</v>
          </cell>
          <cell r="L1775" t="str">
            <v>LTC: HCBS Waiver</v>
          </cell>
        </row>
        <row r="1776">
          <cell r="A1776">
            <v>45658</v>
          </cell>
          <cell r="D1776">
            <v>11132</v>
          </cell>
          <cell r="H1776">
            <v>11009</v>
          </cell>
          <cell r="L1776" t="str">
            <v>LTC: DD Waivers</v>
          </cell>
        </row>
        <row r="1777">
          <cell r="A1777">
            <v>45658</v>
          </cell>
          <cell r="D1777">
            <v>4613</v>
          </cell>
          <cell r="H1777">
            <v>4480</v>
          </cell>
          <cell r="L1777" t="str">
            <v>LTC: DD Waivers</v>
          </cell>
        </row>
        <row r="1778">
          <cell r="A1778">
            <v>45658</v>
          </cell>
          <cell r="D1778">
            <v>240</v>
          </cell>
          <cell r="H1778">
            <v>239</v>
          </cell>
          <cell r="L1778" t="str">
            <v>LTC: DD Waivers</v>
          </cell>
        </row>
        <row r="1779">
          <cell r="A1779">
            <v>45658</v>
          </cell>
          <cell r="D1779">
            <v>1862</v>
          </cell>
          <cell r="H1779">
            <v>0</v>
          </cell>
          <cell r="L1779" t="str">
            <v>LTC: PACE</v>
          </cell>
        </row>
        <row r="1780">
          <cell r="A1780">
            <v>45658</v>
          </cell>
          <cell r="D1780">
            <v>66332</v>
          </cell>
          <cell r="H1780">
            <v>1</v>
          </cell>
          <cell r="L1780" t="str">
            <v xml:space="preserve">QMBs and QIs Limited Benefit </v>
          </cell>
        </row>
        <row r="1781">
          <cell r="A1781">
            <v>45658</v>
          </cell>
          <cell r="D1781">
            <v>134112</v>
          </cell>
          <cell r="H1781">
            <v>133126</v>
          </cell>
          <cell r="L1781" t="str">
            <v>Caretaker Adults</v>
          </cell>
        </row>
        <row r="1782">
          <cell r="A1782">
            <v>45658</v>
          </cell>
          <cell r="D1782">
            <v>28855</v>
          </cell>
          <cell r="H1782">
            <v>28193</v>
          </cell>
          <cell r="L1782" t="str">
            <v>Pregnant Women</v>
          </cell>
        </row>
        <row r="1783">
          <cell r="A1783">
            <v>45658</v>
          </cell>
          <cell r="D1783">
            <v>556746</v>
          </cell>
          <cell r="H1783">
            <v>553238</v>
          </cell>
          <cell r="L1783" t="str">
            <v>Children</v>
          </cell>
        </row>
        <row r="1784">
          <cell r="A1784">
            <v>45658</v>
          </cell>
          <cell r="D1784">
            <v>14270</v>
          </cell>
          <cell r="H1784">
            <v>13818</v>
          </cell>
          <cell r="L1784" t="str">
            <v>Children</v>
          </cell>
        </row>
        <row r="1785">
          <cell r="A1785">
            <v>45658</v>
          </cell>
          <cell r="D1785">
            <v>50905</v>
          </cell>
          <cell r="H1785">
            <v>0</v>
          </cell>
          <cell r="L1785" t="str">
            <v>Family Planning (Limited Benefit)</v>
          </cell>
        </row>
        <row r="1786">
          <cell r="A1786">
            <v>45658</v>
          </cell>
          <cell r="D1786">
            <v>28321</v>
          </cell>
          <cell r="H1786">
            <v>1</v>
          </cell>
          <cell r="L1786" t="str">
            <v>DOC/ Emer Svcs (Limited Benefit)</v>
          </cell>
        </row>
        <row r="1787">
          <cell r="A1787">
            <v>45658</v>
          </cell>
          <cell r="D1787">
            <v>119432</v>
          </cell>
          <cell r="H1787">
            <v>118434</v>
          </cell>
          <cell r="L1787" t="str">
            <v>Caretaker Adults Acute Eligible</v>
          </cell>
        </row>
        <row r="1788">
          <cell r="A1788">
            <v>45658</v>
          </cell>
          <cell r="D1788">
            <v>418798</v>
          </cell>
          <cell r="H1788">
            <v>411380</v>
          </cell>
          <cell r="L1788" t="str">
            <v>Childless Adults Acute Eligible</v>
          </cell>
        </row>
        <row r="1789">
          <cell r="A1789">
            <v>45658</v>
          </cell>
          <cell r="D1789">
            <v>68614</v>
          </cell>
          <cell r="H1789">
            <v>67646</v>
          </cell>
          <cell r="L1789" t="str">
            <v>MLTSS Managed Care</v>
          </cell>
        </row>
        <row r="1790">
          <cell r="A1790">
            <v>45658</v>
          </cell>
          <cell r="D1790">
            <v>45055</v>
          </cell>
          <cell r="H1790">
            <v>0</v>
          </cell>
          <cell r="L1790" t="str">
            <v>ACA DOC/ Emer Svcs (Limited Benefit)</v>
          </cell>
        </row>
        <row r="1791">
          <cell r="A1791">
            <v>45658</v>
          </cell>
          <cell r="D1791">
            <v>98546</v>
          </cell>
          <cell r="H1791">
            <v>97942</v>
          </cell>
          <cell r="L1791" t="str">
            <v>Medicaid Crossover</v>
          </cell>
        </row>
        <row r="1792">
          <cell r="A1792">
            <v>45658</v>
          </cell>
          <cell r="D1792">
            <v>92440</v>
          </cell>
          <cell r="H1792">
            <v>91494</v>
          </cell>
          <cell r="L1792" t="str">
            <v>FAMIS Children</v>
          </cell>
        </row>
        <row r="1793">
          <cell r="A1793">
            <v>45658</v>
          </cell>
          <cell r="D1793">
            <v>4700</v>
          </cell>
          <cell r="H1793">
            <v>4551</v>
          </cell>
          <cell r="L1793" t="str">
            <v>FAMIS MOMS</v>
          </cell>
        </row>
        <row r="1794">
          <cell r="A1794">
            <v>45658</v>
          </cell>
          <cell r="D1794">
            <v>4183</v>
          </cell>
          <cell r="H1794">
            <v>3984</v>
          </cell>
          <cell r="L1794" t="str">
            <v>FAMIS Pre-Natal</v>
          </cell>
        </row>
        <row r="1795">
          <cell r="A1795">
            <v>45689</v>
          </cell>
          <cell r="D1795">
            <v>78836</v>
          </cell>
          <cell r="H1795">
            <v>77760</v>
          </cell>
          <cell r="L1795" t="str">
            <v>Non-LTC</v>
          </cell>
        </row>
        <row r="1796">
          <cell r="A1796">
            <v>45689</v>
          </cell>
          <cell r="D1796">
            <v>70462</v>
          </cell>
          <cell r="H1796">
            <v>68997</v>
          </cell>
          <cell r="L1796" t="str">
            <v>Non-LTC</v>
          </cell>
        </row>
        <row r="1797">
          <cell r="A1797">
            <v>45689</v>
          </cell>
          <cell r="D1797">
            <v>16809</v>
          </cell>
          <cell r="H1797">
            <v>15347</v>
          </cell>
          <cell r="L1797" t="str">
            <v>LTC: 
NF/ICF ID</v>
          </cell>
        </row>
        <row r="1798">
          <cell r="A1798">
            <v>45689</v>
          </cell>
          <cell r="D1798">
            <v>43132</v>
          </cell>
          <cell r="H1798">
            <v>42055</v>
          </cell>
          <cell r="L1798" t="str">
            <v>LTC: HCBS Waiver</v>
          </cell>
        </row>
        <row r="1799">
          <cell r="A1799">
            <v>45689</v>
          </cell>
          <cell r="D1799">
            <v>11171</v>
          </cell>
          <cell r="H1799">
            <v>11039</v>
          </cell>
          <cell r="L1799" t="str">
            <v>LTC: DD Waivers</v>
          </cell>
        </row>
        <row r="1800">
          <cell r="A1800">
            <v>45689</v>
          </cell>
          <cell r="D1800">
            <v>4699</v>
          </cell>
          <cell r="H1800">
            <v>4561</v>
          </cell>
          <cell r="L1800" t="str">
            <v>LTC: DD Waivers</v>
          </cell>
        </row>
        <row r="1801">
          <cell r="A1801">
            <v>45689</v>
          </cell>
          <cell r="D1801">
            <v>241</v>
          </cell>
          <cell r="H1801">
            <v>239</v>
          </cell>
          <cell r="L1801" t="str">
            <v>LTC: DD Waivers</v>
          </cell>
        </row>
        <row r="1802">
          <cell r="A1802">
            <v>45689</v>
          </cell>
          <cell r="D1802">
            <v>1895</v>
          </cell>
          <cell r="H1802">
            <v>0</v>
          </cell>
          <cell r="L1802" t="str">
            <v>LTC: PACE</v>
          </cell>
        </row>
        <row r="1803">
          <cell r="A1803">
            <v>45689</v>
          </cell>
          <cell r="D1803">
            <v>67188</v>
          </cell>
          <cell r="H1803">
            <v>10</v>
          </cell>
          <cell r="L1803" t="str">
            <v xml:space="preserve">QMBs and QIs Limited Benefit </v>
          </cell>
        </row>
        <row r="1804">
          <cell r="A1804">
            <v>45689</v>
          </cell>
          <cell r="D1804">
            <v>133423</v>
          </cell>
          <cell r="H1804">
            <v>132011</v>
          </cell>
          <cell r="L1804" t="str">
            <v>Caretaker Adults</v>
          </cell>
        </row>
        <row r="1805">
          <cell r="A1805">
            <v>45689</v>
          </cell>
          <cell r="D1805">
            <v>29074</v>
          </cell>
          <cell r="H1805">
            <v>28228</v>
          </cell>
          <cell r="L1805" t="str">
            <v>Pregnant Women</v>
          </cell>
        </row>
        <row r="1806">
          <cell r="A1806">
            <v>45689</v>
          </cell>
          <cell r="D1806">
            <v>553776</v>
          </cell>
          <cell r="H1806">
            <v>548756</v>
          </cell>
          <cell r="L1806" t="str">
            <v>Children</v>
          </cell>
        </row>
        <row r="1807">
          <cell r="A1807">
            <v>45689</v>
          </cell>
          <cell r="D1807">
            <v>14286</v>
          </cell>
          <cell r="H1807">
            <v>13825</v>
          </cell>
          <cell r="L1807" t="str">
            <v>Children</v>
          </cell>
        </row>
        <row r="1808">
          <cell r="A1808">
            <v>45689</v>
          </cell>
          <cell r="D1808">
            <v>48673</v>
          </cell>
          <cell r="H1808">
            <v>0</v>
          </cell>
          <cell r="L1808" t="str">
            <v>Family Planning (Limited Benefit)</v>
          </cell>
        </row>
        <row r="1809">
          <cell r="A1809">
            <v>45689</v>
          </cell>
          <cell r="D1809">
            <v>28862</v>
          </cell>
          <cell r="H1809">
            <v>0</v>
          </cell>
          <cell r="L1809" t="str">
            <v>DOC/ Emer Svcs (Limited Benefit)</v>
          </cell>
        </row>
        <row r="1810">
          <cell r="A1810">
            <v>45689</v>
          </cell>
          <cell r="D1810">
            <v>118859</v>
          </cell>
          <cell r="H1810">
            <v>117466</v>
          </cell>
          <cell r="L1810" t="str">
            <v>Caretaker Adults Acute Eligible</v>
          </cell>
        </row>
        <row r="1811">
          <cell r="A1811">
            <v>45689</v>
          </cell>
          <cell r="D1811">
            <v>418481</v>
          </cell>
          <cell r="H1811">
            <v>410117</v>
          </cell>
          <cell r="L1811" t="str">
            <v>Childless Adults Acute Eligible</v>
          </cell>
        </row>
        <row r="1812">
          <cell r="A1812">
            <v>45689</v>
          </cell>
          <cell r="D1812">
            <v>68616</v>
          </cell>
          <cell r="H1812">
            <v>67466</v>
          </cell>
          <cell r="L1812" t="str">
            <v>MLTSS Managed Care</v>
          </cell>
        </row>
        <row r="1813">
          <cell r="A1813">
            <v>45689</v>
          </cell>
          <cell r="D1813">
            <v>45415</v>
          </cell>
          <cell r="H1813">
            <v>0</v>
          </cell>
          <cell r="L1813" t="str">
            <v>ACA DOC/ Emer Svcs (Limited Benefit)</v>
          </cell>
        </row>
        <row r="1814">
          <cell r="A1814">
            <v>45689</v>
          </cell>
          <cell r="D1814">
            <v>99141</v>
          </cell>
          <cell r="H1814">
            <v>98351</v>
          </cell>
          <cell r="L1814" t="str">
            <v>Medicaid Crossover</v>
          </cell>
        </row>
        <row r="1815">
          <cell r="A1815">
            <v>45689</v>
          </cell>
          <cell r="D1815">
            <v>93131</v>
          </cell>
          <cell r="H1815">
            <v>91858</v>
          </cell>
          <cell r="L1815" t="str">
            <v>FAMIS Children</v>
          </cell>
        </row>
        <row r="1816">
          <cell r="A1816">
            <v>45689</v>
          </cell>
          <cell r="D1816">
            <v>4908</v>
          </cell>
          <cell r="H1816">
            <v>4708</v>
          </cell>
          <cell r="L1816" t="str">
            <v>FAMIS MOMS</v>
          </cell>
        </row>
        <row r="1817">
          <cell r="A1817">
            <v>45689</v>
          </cell>
          <cell r="D1817">
            <v>4169</v>
          </cell>
          <cell r="H1817">
            <v>3863</v>
          </cell>
          <cell r="L1817" t="str">
            <v>FAMIS Pre-Natal</v>
          </cell>
        </row>
        <row r="1818">
          <cell r="A1818">
            <v>45717</v>
          </cell>
          <cell r="D1818">
            <v>78933</v>
          </cell>
          <cell r="H1818">
            <v>77796</v>
          </cell>
          <cell r="L1818" t="str">
            <v>Non-LTC</v>
          </cell>
        </row>
        <row r="1819">
          <cell r="A1819">
            <v>45717</v>
          </cell>
          <cell r="D1819">
            <v>70500</v>
          </cell>
          <cell r="H1819">
            <v>69123</v>
          </cell>
          <cell r="L1819" t="str">
            <v>Non-LTC</v>
          </cell>
        </row>
        <row r="1820">
          <cell r="A1820">
            <v>45717</v>
          </cell>
          <cell r="D1820">
            <v>16847</v>
          </cell>
          <cell r="H1820">
            <v>15435</v>
          </cell>
          <cell r="L1820" t="str">
            <v>LTC: 
NF/ICF ID</v>
          </cell>
        </row>
        <row r="1821">
          <cell r="A1821">
            <v>45717</v>
          </cell>
          <cell r="D1821">
            <v>43359</v>
          </cell>
          <cell r="H1821">
            <v>42341</v>
          </cell>
          <cell r="L1821" t="str">
            <v>LTC: HCBS Waiver</v>
          </cell>
        </row>
        <row r="1822">
          <cell r="A1822">
            <v>45717</v>
          </cell>
          <cell r="D1822">
            <v>11183</v>
          </cell>
          <cell r="H1822">
            <v>11070</v>
          </cell>
          <cell r="L1822" t="str">
            <v>LTC: DD Waivers</v>
          </cell>
        </row>
        <row r="1823">
          <cell r="A1823">
            <v>45717</v>
          </cell>
          <cell r="D1823">
            <v>4813</v>
          </cell>
          <cell r="H1823">
            <v>4671</v>
          </cell>
          <cell r="L1823" t="str">
            <v>LTC: DD Waivers</v>
          </cell>
        </row>
        <row r="1824">
          <cell r="A1824">
            <v>45717</v>
          </cell>
          <cell r="D1824">
            <v>241</v>
          </cell>
          <cell r="H1824">
            <v>241</v>
          </cell>
          <cell r="L1824" t="str">
            <v>LTC: DD Waivers</v>
          </cell>
        </row>
        <row r="1825">
          <cell r="A1825">
            <v>45717</v>
          </cell>
          <cell r="D1825">
            <v>1894</v>
          </cell>
          <cell r="H1825">
            <v>0</v>
          </cell>
          <cell r="L1825" t="str">
            <v>LTC: PACE</v>
          </cell>
        </row>
        <row r="1826">
          <cell r="A1826">
            <v>45717</v>
          </cell>
          <cell r="D1826">
            <v>67207</v>
          </cell>
          <cell r="H1826">
            <v>2</v>
          </cell>
          <cell r="L1826" t="str">
            <v xml:space="preserve">QMBs and QIs Limited Benefit </v>
          </cell>
        </row>
        <row r="1827">
          <cell r="A1827">
            <v>45717</v>
          </cell>
          <cell r="D1827">
            <v>131592</v>
          </cell>
          <cell r="H1827">
            <v>130408</v>
          </cell>
          <cell r="L1827" t="str">
            <v>Caretaker Adults</v>
          </cell>
        </row>
        <row r="1828">
          <cell r="A1828">
            <v>45717</v>
          </cell>
          <cell r="D1828">
            <v>29097</v>
          </cell>
          <cell r="H1828">
            <v>28388</v>
          </cell>
          <cell r="L1828" t="str">
            <v>Pregnant Women</v>
          </cell>
        </row>
        <row r="1829">
          <cell r="A1829">
            <v>45717</v>
          </cell>
          <cell r="D1829">
            <v>549038</v>
          </cell>
          <cell r="H1829">
            <v>545043</v>
          </cell>
          <cell r="L1829" t="str">
            <v>Children</v>
          </cell>
        </row>
        <row r="1830">
          <cell r="A1830">
            <v>45717</v>
          </cell>
          <cell r="D1830">
            <v>14283</v>
          </cell>
          <cell r="H1830">
            <v>13802</v>
          </cell>
          <cell r="L1830" t="str">
            <v>Children</v>
          </cell>
        </row>
        <row r="1831">
          <cell r="A1831">
            <v>45717</v>
          </cell>
          <cell r="D1831">
            <v>46202</v>
          </cell>
          <cell r="H1831">
            <v>0</v>
          </cell>
          <cell r="L1831" t="str">
            <v>Family Planning (Limited Benefit)</v>
          </cell>
        </row>
        <row r="1832">
          <cell r="A1832">
            <v>45717</v>
          </cell>
          <cell r="D1832">
            <v>29252</v>
          </cell>
          <cell r="H1832">
            <v>0</v>
          </cell>
          <cell r="L1832" t="str">
            <v>DOC/ Emer Svcs (Limited Benefit)</v>
          </cell>
        </row>
        <row r="1833">
          <cell r="A1833">
            <v>45717</v>
          </cell>
          <cell r="D1833">
            <v>118418</v>
          </cell>
          <cell r="H1833">
            <v>117042</v>
          </cell>
          <cell r="L1833" t="str">
            <v>Caretaker Adults Acute Eligible</v>
          </cell>
        </row>
        <row r="1834">
          <cell r="A1834">
            <v>45717</v>
          </cell>
          <cell r="D1834">
            <v>414626</v>
          </cell>
          <cell r="H1834">
            <v>407335</v>
          </cell>
          <cell r="L1834" t="str">
            <v>Childless Adults Acute Eligible</v>
          </cell>
        </row>
        <row r="1835">
          <cell r="A1835">
            <v>45717</v>
          </cell>
          <cell r="D1835">
            <v>68713</v>
          </cell>
          <cell r="H1835">
            <v>67630</v>
          </cell>
          <cell r="L1835" t="str">
            <v>MLTSS Managed Care</v>
          </cell>
        </row>
        <row r="1836">
          <cell r="A1836">
            <v>45717</v>
          </cell>
          <cell r="D1836">
            <v>45593</v>
          </cell>
          <cell r="H1836">
            <v>0</v>
          </cell>
          <cell r="L1836" t="str">
            <v>ACA DOC/ Emer Svcs (Limited Benefit)</v>
          </cell>
        </row>
        <row r="1837">
          <cell r="A1837">
            <v>45717</v>
          </cell>
          <cell r="D1837">
            <v>98914</v>
          </cell>
          <cell r="H1837">
            <v>98258</v>
          </cell>
          <cell r="L1837" t="str">
            <v>Medicaid Crossover</v>
          </cell>
        </row>
        <row r="1838">
          <cell r="A1838">
            <v>45717</v>
          </cell>
          <cell r="D1838">
            <v>92933</v>
          </cell>
          <cell r="H1838">
            <v>91912</v>
          </cell>
          <cell r="L1838" t="str">
            <v>FAMIS Children</v>
          </cell>
        </row>
        <row r="1839">
          <cell r="A1839">
            <v>45717</v>
          </cell>
          <cell r="D1839">
            <v>4909</v>
          </cell>
          <cell r="H1839">
            <v>4768</v>
          </cell>
          <cell r="L1839" t="str">
            <v>FAMIS MOMS</v>
          </cell>
        </row>
        <row r="1840">
          <cell r="A1840">
            <v>45717</v>
          </cell>
          <cell r="D1840">
            <v>4184</v>
          </cell>
          <cell r="H1840">
            <v>3887</v>
          </cell>
          <cell r="L1840" t="str">
            <v>FAMIS Pre-Natal</v>
          </cell>
        </row>
        <row r="1841">
          <cell r="A1841">
            <v>45748</v>
          </cell>
          <cell r="D1841">
            <v>78647</v>
          </cell>
          <cell r="H1841">
            <v>77636</v>
          </cell>
          <cell r="L1841" t="str">
            <v>Non-LTC</v>
          </cell>
        </row>
        <row r="1842">
          <cell r="A1842">
            <v>45748</v>
          </cell>
          <cell r="D1842">
            <v>70759</v>
          </cell>
          <cell r="H1842">
            <v>69309</v>
          </cell>
          <cell r="L1842" t="str">
            <v>Non-LTC</v>
          </cell>
        </row>
        <row r="1843">
          <cell r="A1843">
            <v>45748</v>
          </cell>
          <cell r="D1843">
            <v>16865</v>
          </cell>
          <cell r="H1843">
            <v>15407</v>
          </cell>
          <cell r="L1843" t="str">
            <v>LTC: 
NF/ICF ID</v>
          </cell>
        </row>
        <row r="1844">
          <cell r="A1844">
            <v>45748</v>
          </cell>
          <cell r="D1844">
            <v>43608</v>
          </cell>
          <cell r="H1844">
            <v>42592</v>
          </cell>
          <cell r="L1844" t="str">
            <v>LTC: HCBS Waiver</v>
          </cell>
        </row>
        <row r="1845">
          <cell r="A1845">
            <v>45748</v>
          </cell>
          <cell r="D1845">
            <v>11204</v>
          </cell>
          <cell r="H1845">
            <v>11074</v>
          </cell>
          <cell r="L1845" t="str">
            <v>LTC: DD Waivers</v>
          </cell>
        </row>
        <row r="1846">
          <cell r="A1846">
            <v>45748</v>
          </cell>
          <cell r="D1846">
            <v>4917</v>
          </cell>
          <cell r="H1846">
            <v>4773</v>
          </cell>
          <cell r="L1846" t="str">
            <v>LTC: DD Waivers</v>
          </cell>
        </row>
        <row r="1847">
          <cell r="A1847">
            <v>45748</v>
          </cell>
          <cell r="D1847">
            <v>239</v>
          </cell>
          <cell r="H1847">
            <v>239</v>
          </cell>
          <cell r="L1847" t="str">
            <v>LTC: DD Waivers</v>
          </cell>
        </row>
        <row r="1848">
          <cell r="A1848">
            <v>45748</v>
          </cell>
          <cell r="D1848">
            <v>1919</v>
          </cell>
          <cell r="H1848">
            <v>0</v>
          </cell>
          <cell r="L1848" t="str">
            <v>LTC: PACE</v>
          </cell>
        </row>
        <row r="1849">
          <cell r="A1849">
            <v>45748</v>
          </cell>
          <cell r="D1849">
            <v>67246</v>
          </cell>
          <cell r="H1849">
            <v>0</v>
          </cell>
          <cell r="L1849" t="str">
            <v xml:space="preserve">QMBs and QIs Limited Benefit </v>
          </cell>
        </row>
        <row r="1850">
          <cell r="A1850">
            <v>45748</v>
          </cell>
          <cell r="D1850">
            <v>130141</v>
          </cell>
          <cell r="H1850">
            <v>128934</v>
          </cell>
          <cell r="L1850" t="str">
            <v>Caretaker Adults</v>
          </cell>
        </row>
        <row r="1851">
          <cell r="A1851">
            <v>45748</v>
          </cell>
          <cell r="D1851">
            <v>29168</v>
          </cell>
          <cell r="H1851">
            <v>28414</v>
          </cell>
          <cell r="L1851" t="str">
            <v>Pregnant Women</v>
          </cell>
        </row>
        <row r="1852">
          <cell r="A1852">
            <v>45748</v>
          </cell>
          <cell r="D1852">
            <v>545315</v>
          </cell>
          <cell r="H1852">
            <v>540641</v>
          </cell>
          <cell r="L1852" t="str">
            <v>Children</v>
          </cell>
        </row>
        <row r="1853">
          <cell r="A1853">
            <v>45748</v>
          </cell>
          <cell r="D1853">
            <v>14336</v>
          </cell>
          <cell r="H1853">
            <v>13855</v>
          </cell>
          <cell r="L1853" t="str">
            <v>Children</v>
          </cell>
        </row>
        <row r="1854">
          <cell r="A1854">
            <v>45748</v>
          </cell>
          <cell r="D1854">
            <v>43833</v>
          </cell>
          <cell r="H1854">
            <v>0</v>
          </cell>
          <cell r="L1854" t="str">
            <v>Family Planning (Limited Benefit)</v>
          </cell>
        </row>
        <row r="1855">
          <cell r="A1855">
            <v>45748</v>
          </cell>
          <cell r="D1855">
            <v>29350</v>
          </cell>
          <cell r="H1855">
            <v>0</v>
          </cell>
          <cell r="L1855" t="str">
            <v>DOC/ Emer Svcs (Limited Benefit)</v>
          </cell>
        </row>
        <row r="1856">
          <cell r="A1856">
            <v>45748</v>
          </cell>
          <cell r="D1856">
            <v>117340</v>
          </cell>
          <cell r="H1856">
            <v>115926</v>
          </cell>
          <cell r="L1856" t="str">
            <v>Caretaker Adults Acute Eligible</v>
          </cell>
        </row>
        <row r="1857">
          <cell r="A1857">
            <v>45748</v>
          </cell>
          <cell r="D1857">
            <v>409416</v>
          </cell>
          <cell r="H1857">
            <v>401852</v>
          </cell>
          <cell r="L1857" t="str">
            <v>Childless Adults Acute Eligible</v>
          </cell>
        </row>
        <row r="1858">
          <cell r="A1858">
            <v>45748</v>
          </cell>
          <cell r="D1858">
            <v>69064</v>
          </cell>
          <cell r="H1858">
            <v>67919</v>
          </cell>
          <cell r="L1858" t="str">
            <v>MLTSS Managed Care</v>
          </cell>
        </row>
        <row r="1859">
          <cell r="A1859">
            <v>45748</v>
          </cell>
          <cell r="D1859">
            <v>45858</v>
          </cell>
          <cell r="H1859">
            <v>0</v>
          </cell>
          <cell r="L1859" t="str">
            <v>ACA DOC/ Emer Svcs (Limited Benefit)</v>
          </cell>
        </row>
        <row r="1860">
          <cell r="A1860">
            <v>45748</v>
          </cell>
          <cell r="D1860">
            <v>97381</v>
          </cell>
          <cell r="H1860">
            <v>96619</v>
          </cell>
          <cell r="L1860" t="str">
            <v>Medicaid Crossover</v>
          </cell>
        </row>
        <row r="1861">
          <cell r="A1861">
            <v>45748</v>
          </cell>
          <cell r="D1861">
            <v>93587</v>
          </cell>
          <cell r="H1861">
            <v>92240</v>
          </cell>
          <cell r="L1861" t="str">
            <v>FAMIS Children</v>
          </cell>
        </row>
        <row r="1862">
          <cell r="A1862">
            <v>45748</v>
          </cell>
          <cell r="D1862">
            <v>5031</v>
          </cell>
          <cell r="H1862">
            <v>4884</v>
          </cell>
          <cell r="L1862" t="str">
            <v>FAMIS MOMS</v>
          </cell>
        </row>
        <row r="1863">
          <cell r="A1863">
            <v>45748</v>
          </cell>
          <cell r="D1863">
            <v>4391</v>
          </cell>
          <cell r="H1863">
            <v>4086</v>
          </cell>
          <cell r="L1863" t="str">
            <v>FAMIS Pre-Natal</v>
          </cell>
        </row>
        <row r="1864">
          <cell r="A1864">
            <v>45778</v>
          </cell>
          <cell r="D1864">
            <v>78420</v>
          </cell>
          <cell r="H1864">
            <v>77446</v>
          </cell>
          <cell r="L1864" t="str">
            <v>Non-LTC</v>
          </cell>
        </row>
        <row r="1865">
          <cell r="A1865">
            <v>45778</v>
          </cell>
          <cell r="D1865">
            <v>70768</v>
          </cell>
          <cell r="H1865">
            <v>69447</v>
          </cell>
          <cell r="L1865" t="str">
            <v>Non-LTC</v>
          </cell>
        </row>
        <row r="1866">
          <cell r="A1866">
            <v>45778</v>
          </cell>
          <cell r="D1866">
            <v>17002</v>
          </cell>
          <cell r="H1866">
            <v>15558</v>
          </cell>
          <cell r="L1866" t="str">
            <v>LTC: 
NF/ICF ID</v>
          </cell>
        </row>
        <row r="1867">
          <cell r="A1867">
            <v>45778</v>
          </cell>
          <cell r="D1867">
            <v>43972</v>
          </cell>
          <cell r="H1867">
            <v>42958</v>
          </cell>
          <cell r="L1867" t="str">
            <v>LTC: HCBS Waiver</v>
          </cell>
        </row>
        <row r="1868">
          <cell r="A1868">
            <v>45778</v>
          </cell>
          <cell r="D1868">
            <v>11241</v>
          </cell>
          <cell r="H1868">
            <v>11122</v>
          </cell>
          <cell r="L1868" t="str">
            <v>LTC: DD Waivers</v>
          </cell>
        </row>
        <row r="1869">
          <cell r="A1869">
            <v>45778</v>
          </cell>
          <cell r="D1869">
            <v>5013</v>
          </cell>
          <cell r="H1869">
            <v>4864</v>
          </cell>
          <cell r="L1869" t="str">
            <v>LTC: DD Waivers</v>
          </cell>
        </row>
        <row r="1870">
          <cell r="A1870">
            <v>45778</v>
          </cell>
          <cell r="D1870">
            <v>235</v>
          </cell>
          <cell r="H1870">
            <v>235</v>
          </cell>
          <cell r="L1870" t="str">
            <v>LTC: DD Waivers</v>
          </cell>
        </row>
        <row r="1871">
          <cell r="A1871">
            <v>45778</v>
          </cell>
          <cell r="D1871">
            <v>1939</v>
          </cell>
          <cell r="H1871">
            <v>0</v>
          </cell>
          <cell r="L1871" t="str">
            <v>LTC: PACE</v>
          </cell>
        </row>
        <row r="1872">
          <cell r="A1872">
            <v>45778</v>
          </cell>
          <cell r="D1872">
            <v>67189</v>
          </cell>
          <cell r="H1872">
            <v>2</v>
          </cell>
          <cell r="L1872" t="str">
            <v xml:space="preserve">QMBs and QIs Limited Benefit </v>
          </cell>
        </row>
        <row r="1873">
          <cell r="A1873">
            <v>45778</v>
          </cell>
          <cell r="D1873">
            <v>126546</v>
          </cell>
          <cell r="H1873">
            <v>125297</v>
          </cell>
          <cell r="L1873" t="str">
            <v>Caretaker Adults</v>
          </cell>
        </row>
        <row r="1874">
          <cell r="A1874">
            <v>45778</v>
          </cell>
          <cell r="D1874">
            <v>29110</v>
          </cell>
          <cell r="H1874">
            <v>28410</v>
          </cell>
          <cell r="L1874" t="str">
            <v>Pregnant Women</v>
          </cell>
        </row>
        <row r="1875">
          <cell r="A1875">
            <v>45778</v>
          </cell>
          <cell r="D1875">
            <v>536691</v>
          </cell>
          <cell r="H1875">
            <v>532547</v>
          </cell>
          <cell r="L1875" t="str">
            <v>Children</v>
          </cell>
        </row>
        <row r="1876">
          <cell r="A1876">
            <v>45778</v>
          </cell>
          <cell r="D1876">
            <v>14322</v>
          </cell>
          <cell r="H1876">
            <v>13855</v>
          </cell>
          <cell r="L1876" t="str">
            <v>Children</v>
          </cell>
        </row>
        <row r="1877">
          <cell r="A1877">
            <v>45778</v>
          </cell>
          <cell r="D1877">
            <v>40613</v>
          </cell>
          <cell r="H1877">
            <v>0</v>
          </cell>
          <cell r="L1877" t="str">
            <v>Family Planning (Limited Benefit)</v>
          </cell>
        </row>
        <row r="1878">
          <cell r="A1878">
            <v>45778</v>
          </cell>
          <cell r="D1878">
            <v>29139</v>
          </cell>
          <cell r="H1878">
            <v>0</v>
          </cell>
          <cell r="L1878" t="str">
            <v>DOC/ Emer Svcs (Limited Benefit)</v>
          </cell>
        </row>
        <row r="1879">
          <cell r="A1879">
            <v>45778</v>
          </cell>
          <cell r="D1879">
            <v>115437</v>
          </cell>
          <cell r="H1879">
            <v>114188</v>
          </cell>
          <cell r="L1879" t="str">
            <v>Caretaker Adults Acute Eligible</v>
          </cell>
        </row>
        <row r="1880">
          <cell r="A1880">
            <v>45778</v>
          </cell>
          <cell r="D1880">
            <v>399970</v>
          </cell>
          <cell r="H1880">
            <v>393297</v>
          </cell>
          <cell r="L1880" t="str">
            <v>Childless Adults Acute Eligible</v>
          </cell>
        </row>
        <row r="1881">
          <cell r="A1881">
            <v>45778</v>
          </cell>
          <cell r="D1881">
            <v>68036</v>
          </cell>
          <cell r="H1881">
            <v>66958</v>
          </cell>
          <cell r="L1881" t="str">
            <v>MLTSS Managed Care</v>
          </cell>
        </row>
        <row r="1882">
          <cell r="A1882">
            <v>45778</v>
          </cell>
          <cell r="D1882">
            <v>45477</v>
          </cell>
          <cell r="H1882">
            <v>0</v>
          </cell>
          <cell r="L1882" t="str">
            <v>ACA DOC/ Emer Svcs (Limited Benefit)</v>
          </cell>
        </row>
        <row r="1883">
          <cell r="A1883">
            <v>45778</v>
          </cell>
          <cell r="D1883">
            <v>95147</v>
          </cell>
          <cell r="H1883">
            <v>94443</v>
          </cell>
          <cell r="L1883" t="str">
            <v>Medicaid Crossover</v>
          </cell>
        </row>
        <row r="1884">
          <cell r="A1884">
            <v>45778</v>
          </cell>
          <cell r="D1884">
            <v>92803</v>
          </cell>
          <cell r="H1884">
            <v>91690</v>
          </cell>
          <cell r="L1884" t="str">
            <v>FAMIS Children</v>
          </cell>
        </row>
        <row r="1885">
          <cell r="A1885">
            <v>45778</v>
          </cell>
          <cell r="D1885">
            <v>4966</v>
          </cell>
          <cell r="H1885">
            <v>4847</v>
          </cell>
          <cell r="L1885" t="str">
            <v>FAMIS MOMS</v>
          </cell>
        </row>
        <row r="1886">
          <cell r="A1886">
            <v>45778</v>
          </cell>
          <cell r="D1886">
            <v>4519</v>
          </cell>
          <cell r="H1886">
            <v>4274</v>
          </cell>
          <cell r="L1886" t="str">
            <v>FAMIS Pre-Natal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14E1F-A4E8-4EF8-87E6-2B9A19B26B26}">
  <sheetPr>
    <pageSetUpPr fitToPage="1"/>
  </sheetPr>
  <dimension ref="A1:AC87"/>
  <sheetViews>
    <sheetView tabSelected="1" workbookViewId="0">
      <pane xSplit="8" ySplit="11" topLeftCell="X82" activePane="bottomRight" state="frozen"/>
      <selection activeCell="Z87" sqref="Z87"/>
      <selection pane="topRight" activeCell="Z87" sqref="Z87"/>
      <selection pane="bottomLeft" activeCell="Z87" sqref="Z87"/>
      <selection pane="bottomRight" activeCell="Z93" sqref="Z93"/>
    </sheetView>
  </sheetViews>
  <sheetFormatPr defaultRowHeight="15" x14ac:dyDescent="0.25"/>
  <cols>
    <col min="1" max="1" width="10.7109375" customWidth="1"/>
    <col min="2" max="7" width="12.42578125" customWidth="1"/>
    <col min="8" max="13" width="13.5703125" customWidth="1"/>
    <col min="14" max="14" width="12.42578125" customWidth="1"/>
    <col min="15" max="19" width="12.5703125" customWidth="1"/>
    <col min="20" max="20" width="12.28515625" customWidth="1"/>
    <col min="21" max="22" width="17.42578125" style="28" customWidth="1"/>
    <col min="23" max="24" width="14" style="28" customWidth="1"/>
    <col min="25" max="25" width="13.28515625" style="28" customWidth="1"/>
    <col min="26" max="26" width="11.5703125" style="28" customWidth="1"/>
  </cols>
  <sheetData>
    <row r="1" spans="1:26" s="2" customFormat="1" ht="18" x14ac:dyDescent="0.25">
      <c r="A1" s="49"/>
      <c r="B1" s="49"/>
      <c r="C1" s="50" t="s">
        <v>0</v>
      </c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1"/>
      <c r="Y1" s="1"/>
      <c r="Z1" s="1"/>
    </row>
    <row r="2" spans="1:26" ht="15" customHeight="1" x14ac:dyDescent="0.25">
      <c r="A2" s="3"/>
      <c r="B2" s="51" t="s">
        <v>1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 t="s">
        <v>2</v>
      </c>
      <c r="V2" s="51"/>
      <c r="W2" s="51"/>
      <c r="X2" s="51"/>
      <c r="Y2" s="51"/>
      <c r="Z2" s="1"/>
    </row>
    <row r="3" spans="1:26" x14ac:dyDescent="0.25">
      <c r="A3" s="4"/>
      <c r="B3" s="52" t="s">
        <v>3</v>
      </c>
      <c r="C3" s="52"/>
      <c r="D3" s="52"/>
      <c r="E3" s="52"/>
      <c r="F3" s="52"/>
      <c r="G3" s="52"/>
      <c r="H3" s="53"/>
      <c r="I3" s="5"/>
      <c r="J3" s="6"/>
      <c r="K3" s="7" t="s">
        <v>4</v>
      </c>
      <c r="L3" s="6"/>
      <c r="M3" s="6"/>
      <c r="N3" s="6"/>
      <c r="O3" s="8"/>
      <c r="P3" s="9"/>
      <c r="Q3" s="10" t="s">
        <v>5</v>
      </c>
      <c r="R3" s="9"/>
      <c r="S3" s="11"/>
      <c r="T3" s="12"/>
      <c r="U3" s="54" t="s">
        <v>6</v>
      </c>
      <c r="V3" s="55"/>
      <c r="W3" s="56" t="s">
        <v>7</v>
      </c>
      <c r="X3" s="57"/>
      <c r="Y3" s="13"/>
      <c r="Z3" s="1"/>
    </row>
    <row r="4" spans="1:26" ht="55.9" customHeight="1" x14ac:dyDescent="0.25">
      <c r="A4" s="14" t="s">
        <v>8</v>
      </c>
      <c r="B4" s="14" t="s">
        <v>9</v>
      </c>
      <c r="C4" s="14" t="s">
        <v>10</v>
      </c>
      <c r="D4" s="14" t="s">
        <v>11</v>
      </c>
      <c r="E4" s="14" t="s">
        <v>12</v>
      </c>
      <c r="F4" s="14" t="s">
        <v>13</v>
      </c>
      <c r="G4" s="15" t="s">
        <v>14</v>
      </c>
      <c r="H4" s="14" t="s">
        <v>15</v>
      </c>
      <c r="I4" s="14" t="s">
        <v>16</v>
      </c>
      <c r="J4" s="14" t="s">
        <v>17</v>
      </c>
      <c r="K4" s="14" t="s">
        <v>6</v>
      </c>
      <c r="L4" s="14" t="s">
        <v>18</v>
      </c>
      <c r="M4" s="14" t="s">
        <v>19</v>
      </c>
      <c r="N4" s="14" t="s">
        <v>20</v>
      </c>
      <c r="O4" s="14" t="s">
        <v>21</v>
      </c>
      <c r="P4" s="14" t="s">
        <v>22</v>
      </c>
      <c r="Q4" s="14" t="s">
        <v>23</v>
      </c>
      <c r="R4" s="14" t="s">
        <v>24</v>
      </c>
      <c r="S4" s="14" t="s">
        <v>25</v>
      </c>
      <c r="T4" s="16" t="s">
        <v>26</v>
      </c>
      <c r="U4" s="14" t="s">
        <v>27</v>
      </c>
      <c r="V4" s="17" t="s">
        <v>28</v>
      </c>
      <c r="W4" s="17" t="s">
        <v>29</v>
      </c>
      <c r="X4" s="17" t="s">
        <v>30</v>
      </c>
      <c r="Y4" s="16" t="s">
        <v>31</v>
      </c>
      <c r="Z4" s="18" t="s">
        <v>32</v>
      </c>
    </row>
    <row r="5" spans="1:26" x14ac:dyDescent="0.25">
      <c r="A5" s="19">
        <v>43282</v>
      </c>
      <c r="B5" s="20">
        <f>'[6]P3 Data from Rob'!D2+'[6]P3 Data from Rob'!D3</f>
        <v>156293</v>
      </c>
      <c r="C5" s="20">
        <f>'[6]P3 Data from Rob'!D4</f>
        <v>18833</v>
      </c>
      <c r="D5" s="20">
        <f>'[6]P3 Data from Rob'!D5</f>
        <v>35325</v>
      </c>
      <c r="E5" s="20">
        <f>'[6]P3 Data from Rob'!D6+'[6]P3 Data from Rob'!D7+'[6]P3 Data from Rob'!D8</f>
        <v>12617</v>
      </c>
      <c r="F5" s="20">
        <f>SUMIFS('[6]P3 Data from Rob'!$D:$D,'[6]P3 Data from Rob'!$A:$A,'Enrollment Report'!$A5,'[6]P3 Data from Rob'!$L:$L,'Enrollment Report'!F$4)</f>
        <v>1341</v>
      </c>
      <c r="G5" s="21">
        <f t="shared" ref="G5:G43" si="0">SUM(B5:F5)</f>
        <v>224409</v>
      </c>
      <c r="H5" s="22">
        <f>SUMIFS('[6]P3 Data from Rob'!$D:$D,'[6]P3 Data from Rob'!$A:$A,'Enrollment Report'!$A5,'[6]P3 Data from Rob'!$L:$L,'Enrollment Report'!H$4)</f>
        <v>61571</v>
      </c>
      <c r="I5" s="20">
        <f>SUMIFS('[6]P3 Data from Rob'!$D:$D,'[6]P3 Data from Rob'!$A:$A,'Enrollment Report'!$A5,'[6]P3 Data from Rob'!$L:$L,'Enrollment Report'!I$4)</f>
        <v>115486</v>
      </c>
      <c r="J5" s="20">
        <f>SUMIFS('[6]P3 Data from Rob'!$D:$D,'[6]P3 Data from Rob'!$A:$A,'Enrollment Report'!$A5,'[6]P3 Data from Rob'!$L:$L,'Enrollment Report'!J$4)</f>
        <v>15901</v>
      </c>
      <c r="K5" s="20">
        <f>SUMIFS('[6]P3 Data from Rob'!$D:$D,'[6]P3 Data from Rob'!$A:$A,'Enrollment Report'!$A5,'[6]P3 Data from Rob'!$L:$L,'Enrollment Report'!K$4)</f>
        <v>503956</v>
      </c>
      <c r="L5" s="20">
        <f>SUMIFS('[6]P3 Data from Rob'!$D:$D,'[6]P3 Data from Rob'!$A:$A,'Enrollment Report'!$A5,'[6]P3 Data from Rob'!$L:$L,'Enrollment Report'!L$4)</f>
        <v>16384</v>
      </c>
      <c r="M5" s="20">
        <f>SUMIFS('[6]P3 Data from Rob'!$D:$D,'[6]P3 Data from Rob'!$A:$A,'Enrollment Report'!$A5,'[6]P3 Data from Rob'!$L:$L,'Enrollment Report'!M$4)</f>
        <v>133601</v>
      </c>
      <c r="N5" s="21">
        <f t="shared" ref="N5:N36" si="1">SUM(I5:M5)</f>
        <v>785328</v>
      </c>
      <c r="O5" s="23">
        <f>SUMIFS('[6]P3 Data from Rob'!$D:$D,'[6]P3 Data from Rob'!$A:$A,'Enrollment Report'!$A5,'[6]P3 Data from Rob'!$L:$L,'Enrollment Report'!O$4)</f>
        <v>0</v>
      </c>
      <c r="P5" s="23">
        <f>SUMIFS('[6]P3 Data from Rob'!$D:$D,'[6]P3 Data from Rob'!$A:$A,'Enrollment Report'!$A5,'[6]P3 Data from Rob'!$L:$L,'Enrollment Report'!P$4)</f>
        <v>0</v>
      </c>
      <c r="Q5" s="23">
        <f>SUMIFS('[6]P3 Data from Rob'!$D:$D,'[6]P3 Data from Rob'!$A:$A,'Enrollment Report'!$A5,'[6]P3 Data from Rob'!$L:$L,'Enrollment Report'!Q$4)</f>
        <v>0</v>
      </c>
      <c r="R5" s="23">
        <f>SUMIFS('[6]P3 Data from Rob'!$D:$D,'[6]P3 Data from Rob'!$A:$A,'Enrollment Report'!$A5,'[6]P3 Data from Rob'!$L:$L,'Enrollment Report'!R$4)</f>
        <v>0</v>
      </c>
      <c r="S5" s="21">
        <f t="shared" ref="S5:S16" si="2">SUM(O5:R5)</f>
        <v>0</v>
      </c>
      <c r="T5" s="21">
        <f t="shared" ref="T5:T68" si="3">SUM(G5,H5,N5,S5)</f>
        <v>1071308</v>
      </c>
      <c r="U5" s="20">
        <f>SUMIFS('[6]P3 Data from Rob'!$D:$D,'[6]P3 Data from Rob'!$A:$A,'Enrollment Report'!$A5,'[6]P3 Data from Rob'!$L:$L,'Enrollment Report'!U$4)</f>
        <v>63813</v>
      </c>
      <c r="V5" s="20">
        <f>SUMIFS('[6]P3 Data from Rob'!$D:$D,'[6]P3 Data from Rob'!$A:$A,'Enrollment Report'!$A5,'[6]P3 Data from Rob'!$L:$L,'Enrollment Report'!V$4)</f>
        <v>70858</v>
      </c>
      <c r="W5" s="20">
        <f>SUMIFS('[6]P3 Data from Rob'!$D:$D,'[6]P3 Data from Rob'!$A:$A,'Enrollment Report'!$A5,'[6]P3 Data from Rob'!$L:$L,'Enrollment Report'!W$4)</f>
        <v>1153</v>
      </c>
      <c r="X5" s="20">
        <f>SUMIFS('[6]P3 Data from Rob'!$D:$D,'[6]P3 Data from Rob'!$A:$A,'Enrollment Report'!$A5,'[6]P3 Data from Rob'!$L:$L,'Enrollment Report'!X$4)</f>
        <v>4</v>
      </c>
      <c r="Y5" s="21">
        <f t="shared" ref="Y5:Y16" si="4">SUM(U5:X5)</f>
        <v>135828</v>
      </c>
      <c r="Z5" s="24">
        <f t="shared" ref="Z5:Z43" si="5">Y5+T5</f>
        <v>1207136</v>
      </c>
    </row>
    <row r="6" spans="1:26" x14ac:dyDescent="0.25">
      <c r="A6" s="19">
        <v>43313</v>
      </c>
      <c r="B6" s="20">
        <f>'[6]P3 Data from Rob'!D22+'[6]P3 Data from Rob'!D23</f>
        <v>156213</v>
      </c>
      <c r="C6" s="20">
        <f>'[6]P3 Data from Rob'!D24</f>
        <v>18600</v>
      </c>
      <c r="D6" s="20">
        <f>'[6]P3 Data from Rob'!D25</f>
        <v>35619</v>
      </c>
      <c r="E6" s="20">
        <f>'[6]P3 Data from Rob'!D26+'[6]P3 Data from Rob'!D27+'[6]P3 Data from Rob'!D28</f>
        <v>12669</v>
      </c>
      <c r="F6" s="20">
        <f>SUMIFS('[6]P3 Data from Rob'!$D:$D,'[6]P3 Data from Rob'!$A:$A,'Enrollment Report'!$A6,'[6]P3 Data from Rob'!$L:$L,'Enrollment Report'!F$4)</f>
        <v>1352</v>
      </c>
      <c r="G6" s="21">
        <f t="shared" si="0"/>
        <v>224453</v>
      </c>
      <c r="H6" s="22">
        <f>SUMIFS('[6]P3 Data from Rob'!$D:$D,'[6]P3 Data from Rob'!$A:$A,'Enrollment Report'!$A6,'[6]P3 Data from Rob'!$L:$L,'Enrollment Report'!H$4)</f>
        <v>61593</v>
      </c>
      <c r="I6" s="20">
        <f>SUMIFS('[6]P3 Data from Rob'!$D:$D,'[6]P3 Data from Rob'!$A:$A,'Enrollment Report'!$A6,'[6]P3 Data from Rob'!$L:$L,'Enrollment Report'!I$4)</f>
        <v>115614</v>
      </c>
      <c r="J6" s="20">
        <f>SUMIFS('[6]P3 Data from Rob'!$D:$D,'[6]P3 Data from Rob'!$A:$A,'Enrollment Report'!$A6,'[6]P3 Data from Rob'!$L:$L,'Enrollment Report'!J$4)</f>
        <v>15849</v>
      </c>
      <c r="K6" s="20">
        <f>SUMIFS('[6]P3 Data from Rob'!$D:$D,'[6]P3 Data from Rob'!$A:$A,'Enrollment Report'!$A6,'[6]P3 Data from Rob'!$L:$L,'Enrollment Report'!K$4)</f>
        <v>503200</v>
      </c>
      <c r="L6" s="20">
        <f>SUMIFS('[6]P3 Data from Rob'!$D:$D,'[6]P3 Data from Rob'!$A:$A,'Enrollment Report'!$A6,'[6]P3 Data from Rob'!$L:$L,'Enrollment Report'!L$4)</f>
        <v>16585</v>
      </c>
      <c r="M6" s="20">
        <f>SUMIFS('[6]P3 Data from Rob'!$D:$D,'[6]P3 Data from Rob'!$A:$A,'Enrollment Report'!$A6,'[6]P3 Data from Rob'!$L:$L,'Enrollment Report'!M$4)</f>
        <v>133610</v>
      </c>
      <c r="N6" s="21">
        <f t="shared" si="1"/>
        <v>784858</v>
      </c>
      <c r="O6" s="23">
        <f>SUMIFS('[6]P3 Data from Rob'!$D:$D,'[6]P3 Data from Rob'!$A:$A,'Enrollment Report'!$A6,'[6]P3 Data from Rob'!$L:$L,'Enrollment Report'!O$4)</f>
        <v>0</v>
      </c>
      <c r="P6" s="23">
        <f>SUMIFS('[6]P3 Data from Rob'!$D:$D,'[6]P3 Data from Rob'!$A:$A,'Enrollment Report'!$A6,'[6]P3 Data from Rob'!$L:$L,'Enrollment Report'!P$4)</f>
        <v>0</v>
      </c>
      <c r="Q6" s="23">
        <f>SUMIFS('[6]P3 Data from Rob'!$D:$D,'[6]P3 Data from Rob'!$A:$A,'Enrollment Report'!$A6,'[6]P3 Data from Rob'!$L:$L,'Enrollment Report'!Q$4)</f>
        <v>0</v>
      </c>
      <c r="R6" s="23">
        <f>SUMIFS('[6]P3 Data from Rob'!$D:$D,'[6]P3 Data from Rob'!$A:$A,'Enrollment Report'!$A6,'[6]P3 Data from Rob'!$L:$L,'Enrollment Report'!R$4)</f>
        <v>0</v>
      </c>
      <c r="S6" s="21">
        <f t="shared" si="2"/>
        <v>0</v>
      </c>
      <c r="T6" s="21">
        <f t="shared" si="3"/>
        <v>1070904</v>
      </c>
      <c r="U6" s="20">
        <f>SUMIFS('[6]P3 Data from Rob'!$D:$D,'[6]P3 Data from Rob'!$A:$A,'Enrollment Report'!$A6,'[6]P3 Data from Rob'!$L:$L,'Enrollment Report'!U$4)</f>
        <v>63529</v>
      </c>
      <c r="V6" s="20">
        <f>SUMIFS('[6]P3 Data from Rob'!$D:$D,'[6]P3 Data from Rob'!$A:$A,'Enrollment Report'!$A6,'[6]P3 Data from Rob'!$L:$L,'Enrollment Report'!V$4)</f>
        <v>70315</v>
      </c>
      <c r="W6" s="20">
        <f>SUMIFS('[6]P3 Data from Rob'!$D:$D,'[6]P3 Data from Rob'!$A:$A,'Enrollment Report'!$A6,'[6]P3 Data from Rob'!$L:$L,'Enrollment Report'!W$4)</f>
        <v>1134</v>
      </c>
      <c r="X6" s="20">
        <f>SUMIFS('[6]P3 Data from Rob'!$D:$D,'[6]P3 Data from Rob'!$A:$A,'Enrollment Report'!$A6,'[6]P3 Data from Rob'!$L:$L,'Enrollment Report'!X$4)</f>
        <v>6</v>
      </c>
      <c r="Y6" s="21">
        <f t="shared" si="4"/>
        <v>134984</v>
      </c>
      <c r="Z6" s="24">
        <f t="shared" si="5"/>
        <v>1205888</v>
      </c>
    </row>
    <row r="7" spans="1:26" x14ac:dyDescent="0.25">
      <c r="A7" s="19">
        <v>43344</v>
      </c>
      <c r="B7" s="20">
        <f>'[6]P3 Data from Rob'!D42+'[6]P3 Data from Rob'!D43</f>
        <v>155996</v>
      </c>
      <c r="C7" s="20">
        <f>'[6]P3 Data from Rob'!D44</f>
        <v>18626</v>
      </c>
      <c r="D7" s="20">
        <f>'[6]P3 Data from Rob'!D45</f>
        <v>35734</v>
      </c>
      <c r="E7" s="20">
        <f>'[6]P3 Data from Rob'!D46+'[6]P3 Data from Rob'!D47+'[6]P3 Data from Rob'!D48</f>
        <v>12706</v>
      </c>
      <c r="F7" s="20">
        <f>SUMIFS('[6]P3 Data from Rob'!$D:$D,'[6]P3 Data from Rob'!$A:$A,'Enrollment Report'!$A7,'[6]P3 Data from Rob'!$L:$L,'Enrollment Report'!F$4)</f>
        <v>1338</v>
      </c>
      <c r="G7" s="21">
        <f t="shared" si="0"/>
        <v>224400</v>
      </c>
      <c r="H7" s="22">
        <f>SUMIFS('[6]P3 Data from Rob'!$D:$D,'[6]P3 Data from Rob'!$A:$A,'Enrollment Report'!$A7,'[6]P3 Data from Rob'!$L:$L,'Enrollment Report'!H$4)</f>
        <v>61810</v>
      </c>
      <c r="I7" s="20">
        <f>SUMIFS('[6]P3 Data from Rob'!$D:$D,'[6]P3 Data from Rob'!$A:$A,'Enrollment Report'!$A7,'[6]P3 Data from Rob'!$L:$L,'Enrollment Report'!I$4)</f>
        <v>115788</v>
      </c>
      <c r="J7" s="20">
        <f>SUMIFS('[6]P3 Data from Rob'!$D:$D,'[6]P3 Data from Rob'!$A:$A,'Enrollment Report'!$A7,'[6]P3 Data from Rob'!$L:$L,'Enrollment Report'!J$4)</f>
        <v>16040</v>
      </c>
      <c r="K7" s="20">
        <f>SUMIFS('[6]P3 Data from Rob'!$D:$D,'[6]P3 Data from Rob'!$A:$A,'Enrollment Report'!$A7,'[6]P3 Data from Rob'!$L:$L,'Enrollment Report'!K$4)</f>
        <v>503591</v>
      </c>
      <c r="L7" s="20">
        <f>SUMIFS('[6]P3 Data from Rob'!$D:$D,'[6]P3 Data from Rob'!$A:$A,'Enrollment Report'!$A7,'[6]P3 Data from Rob'!$L:$L,'Enrollment Report'!L$4)</f>
        <v>16930</v>
      </c>
      <c r="M7" s="20">
        <f>SUMIFS('[6]P3 Data from Rob'!$D:$D,'[6]P3 Data from Rob'!$A:$A,'Enrollment Report'!$A7,'[6]P3 Data from Rob'!$L:$L,'Enrollment Report'!M$4)</f>
        <v>134934</v>
      </c>
      <c r="N7" s="21">
        <f t="shared" si="1"/>
        <v>787283</v>
      </c>
      <c r="O7" s="23">
        <f>SUMIFS('[6]P3 Data from Rob'!$D:$D,'[6]P3 Data from Rob'!$A:$A,'Enrollment Report'!$A7,'[6]P3 Data from Rob'!$L:$L,'Enrollment Report'!O$4)</f>
        <v>0</v>
      </c>
      <c r="P7" s="23">
        <f>SUMIFS('[6]P3 Data from Rob'!$D:$D,'[6]P3 Data from Rob'!$A:$A,'Enrollment Report'!$A7,'[6]P3 Data from Rob'!$L:$L,'Enrollment Report'!P$4)</f>
        <v>0</v>
      </c>
      <c r="Q7" s="23">
        <f>SUMIFS('[6]P3 Data from Rob'!$D:$D,'[6]P3 Data from Rob'!$A:$A,'Enrollment Report'!$A7,'[6]P3 Data from Rob'!$L:$L,'Enrollment Report'!Q$4)</f>
        <v>0</v>
      </c>
      <c r="R7" s="23">
        <f>SUMIFS('[6]P3 Data from Rob'!$D:$D,'[6]P3 Data from Rob'!$A:$A,'Enrollment Report'!$A7,'[6]P3 Data from Rob'!$L:$L,'Enrollment Report'!R$4)</f>
        <v>0</v>
      </c>
      <c r="S7" s="21">
        <f t="shared" si="2"/>
        <v>0</v>
      </c>
      <c r="T7" s="21">
        <f t="shared" si="3"/>
        <v>1073493</v>
      </c>
      <c r="U7" s="20">
        <f>SUMIFS('[6]P3 Data from Rob'!$D:$D,'[6]P3 Data from Rob'!$A:$A,'Enrollment Report'!$A7,'[6]P3 Data from Rob'!$L:$L,'Enrollment Report'!U$4)</f>
        <v>63299</v>
      </c>
      <c r="V7" s="20">
        <f>SUMIFS('[6]P3 Data from Rob'!$D:$D,'[6]P3 Data from Rob'!$A:$A,'Enrollment Report'!$A7,'[6]P3 Data from Rob'!$L:$L,'Enrollment Report'!V$4)</f>
        <v>70393</v>
      </c>
      <c r="W7" s="20">
        <f>SUMIFS('[6]P3 Data from Rob'!$D:$D,'[6]P3 Data from Rob'!$A:$A,'Enrollment Report'!$A7,'[6]P3 Data from Rob'!$L:$L,'Enrollment Report'!W$4)</f>
        <v>1133</v>
      </c>
      <c r="X7" s="20">
        <f>SUMIFS('[6]P3 Data from Rob'!$D:$D,'[6]P3 Data from Rob'!$A:$A,'Enrollment Report'!$A7,'[6]P3 Data from Rob'!$L:$L,'Enrollment Report'!X$4)</f>
        <v>6</v>
      </c>
      <c r="Y7" s="21">
        <f t="shared" si="4"/>
        <v>134831</v>
      </c>
      <c r="Z7" s="24">
        <f t="shared" si="5"/>
        <v>1208324</v>
      </c>
    </row>
    <row r="8" spans="1:26" x14ac:dyDescent="0.25">
      <c r="A8" s="19">
        <v>43374</v>
      </c>
      <c r="B8" s="20">
        <f>'[6]P3 Data from Rob'!D62+'[6]P3 Data from Rob'!D63</f>
        <v>156302</v>
      </c>
      <c r="C8" s="20">
        <f>'[6]P3 Data from Rob'!D64</f>
        <v>18528</v>
      </c>
      <c r="D8" s="20">
        <f>'[6]P3 Data from Rob'!D65</f>
        <v>35064</v>
      </c>
      <c r="E8" s="20">
        <f>'[6]P3 Data from Rob'!D66+'[6]P3 Data from Rob'!D67+'[6]P3 Data from Rob'!D68</f>
        <v>12706</v>
      </c>
      <c r="F8" s="20">
        <f>SUMIFS('[6]P3 Data from Rob'!$D:$D,'[6]P3 Data from Rob'!$A:$A,'Enrollment Report'!$A8,'[6]P3 Data from Rob'!$L:$L,'Enrollment Report'!F$4)</f>
        <v>1332</v>
      </c>
      <c r="G8" s="21">
        <f t="shared" si="0"/>
        <v>223932</v>
      </c>
      <c r="H8" s="22">
        <f>SUMIFS('[6]P3 Data from Rob'!$D:$D,'[6]P3 Data from Rob'!$A:$A,'Enrollment Report'!$A8,'[6]P3 Data from Rob'!$L:$L,'Enrollment Report'!H$4)</f>
        <v>61612</v>
      </c>
      <c r="I8" s="20">
        <f>SUMIFS('[6]P3 Data from Rob'!$D:$D,'[6]P3 Data from Rob'!$A:$A,'Enrollment Report'!$A8,'[6]P3 Data from Rob'!$L:$L,'Enrollment Report'!I$4)</f>
        <v>115913</v>
      </c>
      <c r="J8" s="20">
        <f>SUMIFS('[6]P3 Data from Rob'!$D:$D,'[6]P3 Data from Rob'!$A:$A,'Enrollment Report'!$A8,'[6]P3 Data from Rob'!$L:$L,'Enrollment Report'!J$4)</f>
        <v>15658</v>
      </c>
      <c r="K8" s="20">
        <f>SUMIFS('[6]P3 Data from Rob'!$D:$D,'[6]P3 Data from Rob'!$A:$A,'Enrollment Report'!$A8,'[6]P3 Data from Rob'!$L:$L,'Enrollment Report'!K$4)</f>
        <v>503827</v>
      </c>
      <c r="L8" s="20">
        <f>SUMIFS('[6]P3 Data from Rob'!$D:$D,'[6]P3 Data from Rob'!$A:$A,'Enrollment Report'!$A8,'[6]P3 Data from Rob'!$L:$L,'Enrollment Report'!L$4)</f>
        <v>17281</v>
      </c>
      <c r="M8" s="20">
        <f>SUMIFS('[6]P3 Data from Rob'!$D:$D,'[6]P3 Data from Rob'!$A:$A,'Enrollment Report'!$A8,'[6]P3 Data from Rob'!$L:$L,'Enrollment Report'!M$4)</f>
        <v>136074</v>
      </c>
      <c r="N8" s="21">
        <f t="shared" si="1"/>
        <v>788753</v>
      </c>
      <c r="O8" s="23">
        <f>SUMIFS('[6]P3 Data from Rob'!$D:$D,'[6]P3 Data from Rob'!$A:$A,'Enrollment Report'!$A8,'[6]P3 Data from Rob'!$L:$L,'Enrollment Report'!O$4)</f>
        <v>0</v>
      </c>
      <c r="P8" s="23">
        <f>SUMIFS('[6]P3 Data from Rob'!$D:$D,'[6]P3 Data from Rob'!$A:$A,'Enrollment Report'!$A8,'[6]P3 Data from Rob'!$L:$L,'Enrollment Report'!P$4)</f>
        <v>0</v>
      </c>
      <c r="Q8" s="23">
        <f>SUMIFS('[6]P3 Data from Rob'!$D:$D,'[6]P3 Data from Rob'!$A:$A,'Enrollment Report'!$A8,'[6]P3 Data from Rob'!$L:$L,'Enrollment Report'!Q$4)</f>
        <v>0</v>
      </c>
      <c r="R8" s="23">
        <f>SUMIFS('[6]P3 Data from Rob'!$D:$D,'[6]P3 Data from Rob'!$A:$A,'Enrollment Report'!$A8,'[6]P3 Data from Rob'!$L:$L,'Enrollment Report'!R$4)</f>
        <v>0</v>
      </c>
      <c r="S8" s="21">
        <f t="shared" si="2"/>
        <v>0</v>
      </c>
      <c r="T8" s="21">
        <f t="shared" si="3"/>
        <v>1074297</v>
      </c>
      <c r="U8" s="20">
        <f>SUMIFS('[6]P3 Data from Rob'!$D:$D,'[6]P3 Data from Rob'!$A:$A,'Enrollment Report'!$A8,'[6]P3 Data from Rob'!$L:$L,'Enrollment Report'!U$4)</f>
        <v>63391</v>
      </c>
      <c r="V8" s="20">
        <f>SUMIFS('[6]P3 Data from Rob'!$D:$D,'[6]P3 Data from Rob'!$A:$A,'Enrollment Report'!$A8,'[6]P3 Data from Rob'!$L:$L,'Enrollment Report'!V$4)</f>
        <v>70458</v>
      </c>
      <c r="W8" s="20">
        <f>SUMIFS('[6]P3 Data from Rob'!$D:$D,'[6]P3 Data from Rob'!$A:$A,'Enrollment Report'!$A8,'[6]P3 Data from Rob'!$L:$L,'Enrollment Report'!W$4)</f>
        <v>1118</v>
      </c>
      <c r="X8" s="20">
        <f>SUMIFS('[6]P3 Data from Rob'!$D:$D,'[6]P3 Data from Rob'!$A:$A,'Enrollment Report'!$A8,'[6]P3 Data from Rob'!$L:$L,'Enrollment Report'!X$4)</f>
        <v>6</v>
      </c>
      <c r="Y8" s="21">
        <f t="shared" si="4"/>
        <v>134973</v>
      </c>
      <c r="Z8" s="24">
        <f t="shared" si="5"/>
        <v>1209270</v>
      </c>
    </row>
    <row r="9" spans="1:26" x14ac:dyDescent="0.25">
      <c r="A9" s="19">
        <v>43405</v>
      </c>
      <c r="B9" s="20">
        <f>'[6]P3 Data from Rob'!D82+'[6]P3 Data from Rob'!D83</f>
        <v>156409</v>
      </c>
      <c r="C9" s="20">
        <f>'[6]P3 Data from Rob'!D84</f>
        <v>18652</v>
      </c>
      <c r="D9" s="20">
        <f>'[6]P3 Data from Rob'!D85</f>
        <v>35304</v>
      </c>
      <c r="E9" s="20">
        <f>'[6]P3 Data from Rob'!D86+'[6]P3 Data from Rob'!D87+'[6]P3 Data from Rob'!D88</f>
        <v>12722</v>
      </c>
      <c r="F9" s="20">
        <f>SUMIFS('[6]P3 Data from Rob'!$D:$D,'[6]P3 Data from Rob'!$A:$A,'Enrollment Report'!$A9,'[6]P3 Data from Rob'!$L:$L,'Enrollment Report'!F$4)</f>
        <v>1233</v>
      </c>
      <c r="G9" s="21">
        <f t="shared" si="0"/>
        <v>224320</v>
      </c>
      <c r="H9" s="22">
        <f>SUMIFS('[6]P3 Data from Rob'!$D:$D,'[6]P3 Data from Rob'!$A:$A,'Enrollment Report'!$A9,'[6]P3 Data from Rob'!$L:$L,'Enrollment Report'!H$4)</f>
        <v>61824</v>
      </c>
      <c r="I9" s="20">
        <f>SUMIFS('[6]P3 Data from Rob'!$D:$D,'[6]P3 Data from Rob'!$A:$A,'Enrollment Report'!$A9,'[6]P3 Data from Rob'!$L:$L,'Enrollment Report'!I$4)</f>
        <v>116611</v>
      </c>
      <c r="J9" s="20">
        <f>SUMIFS('[6]P3 Data from Rob'!$D:$D,'[6]P3 Data from Rob'!$A:$A,'Enrollment Report'!$A9,'[6]P3 Data from Rob'!$L:$L,'Enrollment Report'!J$4)</f>
        <v>15413</v>
      </c>
      <c r="K9" s="20">
        <f>SUMIFS('[6]P3 Data from Rob'!$D:$D,'[6]P3 Data from Rob'!$A:$A,'Enrollment Report'!$A9,'[6]P3 Data from Rob'!$L:$L,'Enrollment Report'!K$4)</f>
        <v>504719</v>
      </c>
      <c r="L9" s="20">
        <f>SUMIFS('[6]P3 Data from Rob'!$D:$D,'[6]P3 Data from Rob'!$A:$A,'Enrollment Report'!$A9,'[6]P3 Data from Rob'!$L:$L,'Enrollment Report'!L$4)</f>
        <v>17879</v>
      </c>
      <c r="M9" s="20">
        <f>SUMIFS('[6]P3 Data from Rob'!$D:$D,'[6]P3 Data from Rob'!$A:$A,'Enrollment Report'!$A9,'[6]P3 Data from Rob'!$L:$L,'Enrollment Report'!M$4)</f>
        <v>138144</v>
      </c>
      <c r="N9" s="21">
        <f t="shared" si="1"/>
        <v>792766</v>
      </c>
      <c r="O9" s="23">
        <f>SUMIFS('[6]P3 Data from Rob'!$D:$D,'[6]P3 Data from Rob'!$A:$A,'Enrollment Report'!$A9,'[6]P3 Data from Rob'!$L:$L,'Enrollment Report'!O$4)</f>
        <v>0</v>
      </c>
      <c r="P9" s="23">
        <f>SUMIFS('[6]P3 Data from Rob'!$D:$D,'[6]P3 Data from Rob'!$A:$A,'Enrollment Report'!$A9,'[6]P3 Data from Rob'!$L:$L,'Enrollment Report'!P$4)</f>
        <v>0</v>
      </c>
      <c r="Q9" s="23">
        <f>SUMIFS('[6]P3 Data from Rob'!$D:$D,'[6]P3 Data from Rob'!$A:$A,'Enrollment Report'!$A9,'[6]P3 Data from Rob'!$L:$L,'Enrollment Report'!Q$4)</f>
        <v>0</v>
      </c>
      <c r="R9" s="23">
        <f>SUMIFS('[6]P3 Data from Rob'!$D:$D,'[6]P3 Data from Rob'!$A:$A,'Enrollment Report'!$A9,'[6]P3 Data from Rob'!$L:$L,'Enrollment Report'!R$4)</f>
        <v>0</v>
      </c>
      <c r="S9" s="21">
        <f t="shared" si="2"/>
        <v>0</v>
      </c>
      <c r="T9" s="21">
        <f t="shared" si="3"/>
        <v>1078910</v>
      </c>
      <c r="U9" s="20">
        <f>SUMIFS('[6]P3 Data from Rob'!$D:$D,'[6]P3 Data from Rob'!$A:$A,'Enrollment Report'!$A9,'[6]P3 Data from Rob'!$L:$L,'Enrollment Report'!U$4)</f>
        <v>63746</v>
      </c>
      <c r="V9" s="20">
        <f>SUMIFS('[6]P3 Data from Rob'!$D:$D,'[6]P3 Data from Rob'!$A:$A,'Enrollment Report'!$A9,'[6]P3 Data from Rob'!$L:$L,'Enrollment Report'!V$4)</f>
        <v>70411</v>
      </c>
      <c r="W9" s="20">
        <f>SUMIFS('[6]P3 Data from Rob'!$D:$D,'[6]P3 Data from Rob'!$A:$A,'Enrollment Report'!$A9,'[6]P3 Data from Rob'!$L:$L,'Enrollment Report'!W$4)</f>
        <v>1108</v>
      </c>
      <c r="X9" s="20">
        <f>SUMIFS('[6]P3 Data from Rob'!$D:$D,'[6]P3 Data from Rob'!$A:$A,'Enrollment Report'!$A9,'[6]P3 Data from Rob'!$L:$L,'Enrollment Report'!X$4)</f>
        <v>6</v>
      </c>
      <c r="Y9" s="21">
        <f t="shared" si="4"/>
        <v>135271</v>
      </c>
      <c r="Z9" s="24">
        <f t="shared" si="5"/>
        <v>1214181</v>
      </c>
    </row>
    <row r="10" spans="1:26" x14ac:dyDescent="0.25">
      <c r="A10" s="19">
        <v>43435</v>
      </c>
      <c r="B10" s="20">
        <f>'[6]P3 Data from Rob'!D102+'[6]P3 Data from Rob'!D103</f>
        <v>156204</v>
      </c>
      <c r="C10" s="20">
        <f>'[6]P3 Data from Rob'!D104</f>
        <v>18722</v>
      </c>
      <c r="D10" s="20">
        <f>'[6]P3 Data from Rob'!D105</f>
        <v>35309</v>
      </c>
      <c r="E10" s="20">
        <f>'[6]P3 Data from Rob'!D106+'[6]P3 Data from Rob'!D107+'[6]P3 Data from Rob'!D108</f>
        <v>12751</v>
      </c>
      <c r="F10" s="20">
        <f>SUMIFS('[6]P3 Data from Rob'!$D:$D,'[6]P3 Data from Rob'!$A:$A,'Enrollment Report'!$A10,'[6]P3 Data from Rob'!$L:$L,'Enrollment Report'!F$4)</f>
        <v>1202</v>
      </c>
      <c r="G10" s="21">
        <f t="shared" si="0"/>
        <v>224188</v>
      </c>
      <c r="H10" s="22">
        <f>SUMIFS('[6]P3 Data from Rob'!$D:$D,'[6]P3 Data from Rob'!$A:$A,'Enrollment Report'!$A10,'[6]P3 Data from Rob'!$L:$L,'Enrollment Report'!H$4)</f>
        <v>62014</v>
      </c>
      <c r="I10" s="20">
        <f>SUMIFS('[6]P3 Data from Rob'!$D:$D,'[6]P3 Data from Rob'!$A:$A,'Enrollment Report'!$A10,'[6]P3 Data from Rob'!$L:$L,'Enrollment Report'!I$4)</f>
        <v>117069</v>
      </c>
      <c r="J10" s="20">
        <f>SUMIFS('[6]P3 Data from Rob'!$D:$D,'[6]P3 Data from Rob'!$A:$A,'Enrollment Report'!$A10,'[6]P3 Data from Rob'!$L:$L,'Enrollment Report'!J$4)</f>
        <v>15200</v>
      </c>
      <c r="K10" s="20">
        <f>SUMIFS('[6]P3 Data from Rob'!$D:$D,'[6]P3 Data from Rob'!$A:$A,'Enrollment Report'!$A10,'[6]P3 Data from Rob'!$L:$L,'Enrollment Report'!K$4)</f>
        <v>504961</v>
      </c>
      <c r="L10" s="20">
        <f>SUMIFS('[6]P3 Data from Rob'!$D:$D,'[6]P3 Data from Rob'!$A:$A,'Enrollment Report'!$A10,'[6]P3 Data from Rob'!$L:$L,'Enrollment Report'!L$4)</f>
        <v>18103</v>
      </c>
      <c r="M10" s="20">
        <f>SUMIFS('[6]P3 Data from Rob'!$D:$D,'[6]P3 Data from Rob'!$A:$A,'Enrollment Report'!$A10,'[6]P3 Data from Rob'!$L:$L,'Enrollment Report'!M$4)</f>
        <v>141387</v>
      </c>
      <c r="N10" s="21">
        <f t="shared" si="1"/>
        <v>796720</v>
      </c>
      <c r="O10" s="23">
        <f>SUMIFS('[6]P3 Data from Rob'!$D:$D,'[6]P3 Data from Rob'!$A:$A,'Enrollment Report'!$A10,'[6]P3 Data from Rob'!$L:$L,'Enrollment Report'!O$4)</f>
        <v>0</v>
      </c>
      <c r="P10" s="23">
        <f>SUMIFS('[6]P3 Data from Rob'!$D:$D,'[6]P3 Data from Rob'!$A:$A,'Enrollment Report'!$A10,'[6]P3 Data from Rob'!$L:$L,'Enrollment Report'!P$4)</f>
        <v>0</v>
      </c>
      <c r="Q10" s="23">
        <f>SUMIFS('[6]P3 Data from Rob'!$D:$D,'[6]P3 Data from Rob'!$A:$A,'Enrollment Report'!$A10,'[6]P3 Data from Rob'!$L:$L,'Enrollment Report'!Q$4)</f>
        <v>0</v>
      </c>
      <c r="R10" s="23">
        <f>SUMIFS('[6]P3 Data from Rob'!$D:$D,'[6]P3 Data from Rob'!$A:$A,'Enrollment Report'!$A10,'[6]P3 Data from Rob'!$L:$L,'Enrollment Report'!R$4)</f>
        <v>0</v>
      </c>
      <c r="S10" s="21">
        <f t="shared" si="2"/>
        <v>0</v>
      </c>
      <c r="T10" s="21">
        <f t="shared" si="3"/>
        <v>1082922</v>
      </c>
      <c r="U10" s="20">
        <f>SUMIFS('[6]P3 Data from Rob'!$D:$D,'[6]P3 Data from Rob'!$A:$A,'Enrollment Report'!$A10,'[6]P3 Data from Rob'!$L:$L,'Enrollment Report'!U$4)</f>
        <v>64008</v>
      </c>
      <c r="V10" s="20">
        <f>SUMIFS('[6]P3 Data from Rob'!$D:$D,'[6]P3 Data from Rob'!$A:$A,'Enrollment Report'!$A10,'[6]P3 Data from Rob'!$L:$L,'Enrollment Report'!V$4)</f>
        <v>70995</v>
      </c>
      <c r="W10" s="20">
        <f>SUMIFS('[6]P3 Data from Rob'!$D:$D,'[6]P3 Data from Rob'!$A:$A,'Enrollment Report'!$A10,'[6]P3 Data from Rob'!$L:$L,'Enrollment Report'!W$4)</f>
        <v>1163</v>
      </c>
      <c r="X10" s="20">
        <f>SUMIFS('[6]P3 Data from Rob'!$D:$D,'[6]P3 Data from Rob'!$A:$A,'Enrollment Report'!$A10,'[6]P3 Data from Rob'!$L:$L,'Enrollment Report'!X$4)</f>
        <v>8</v>
      </c>
      <c r="Y10" s="21">
        <f t="shared" si="4"/>
        <v>136174</v>
      </c>
      <c r="Z10" s="24">
        <f t="shared" si="5"/>
        <v>1219096</v>
      </c>
    </row>
    <row r="11" spans="1:26" x14ac:dyDescent="0.25">
      <c r="A11" s="19">
        <v>43466</v>
      </c>
      <c r="B11" s="20">
        <f>'[6]P3 Data from Rob'!D122+'[6]P3 Data from Rob'!D123</f>
        <v>155236</v>
      </c>
      <c r="C11" s="20">
        <f>'[6]P3 Data from Rob'!D124</f>
        <v>18331</v>
      </c>
      <c r="D11" s="20">
        <f>'[6]P3 Data from Rob'!D125</f>
        <v>35268</v>
      </c>
      <c r="E11" s="20">
        <f>'[6]P3 Data from Rob'!D126+'[6]P3 Data from Rob'!D127+'[6]P3 Data from Rob'!D128</f>
        <v>12758</v>
      </c>
      <c r="F11" s="20">
        <f>SUMIFS('[6]P3 Data from Rob'!$D:$D,'[6]P3 Data from Rob'!$A:$A,'Enrollment Report'!$A11,'[6]P3 Data from Rob'!$L:$L,'Enrollment Report'!F$4)</f>
        <v>1206</v>
      </c>
      <c r="G11" s="21">
        <f t="shared" si="0"/>
        <v>222799</v>
      </c>
      <c r="H11" s="22">
        <f>SUMIFS('[6]P3 Data from Rob'!$D:$D,'[6]P3 Data from Rob'!$A:$A,'Enrollment Report'!$A11,'[6]P3 Data from Rob'!$L:$L,'Enrollment Report'!H$4)</f>
        <v>61546</v>
      </c>
      <c r="I11" s="20">
        <f>SUMIFS('[6]P3 Data from Rob'!$D:$D,'[6]P3 Data from Rob'!$A:$A,'Enrollment Report'!$A11,'[6]P3 Data from Rob'!$L:$L,'Enrollment Report'!I$4)</f>
        <v>112077</v>
      </c>
      <c r="J11" s="20">
        <f>SUMIFS('[6]P3 Data from Rob'!$D:$D,'[6]P3 Data from Rob'!$A:$A,'Enrollment Report'!$A11,'[6]P3 Data from Rob'!$L:$L,'Enrollment Report'!J$4)</f>
        <v>14784</v>
      </c>
      <c r="K11" s="20">
        <f>SUMIFS('[6]P3 Data from Rob'!$D:$D,'[6]P3 Data from Rob'!$A:$A,'Enrollment Report'!$A11,'[6]P3 Data from Rob'!$L:$L,'Enrollment Report'!K$4)</f>
        <v>505927</v>
      </c>
      <c r="L11" s="20">
        <f>SUMIFS('[6]P3 Data from Rob'!$D:$D,'[6]P3 Data from Rob'!$A:$A,'Enrollment Report'!$A11,'[6]P3 Data from Rob'!$L:$L,'Enrollment Report'!L$4)</f>
        <v>1101</v>
      </c>
      <c r="M11" s="20">
        <f>SUMIFS('[6]P3 Data from Rob'!$D:$D,'[6]P3 Data from Rob'!$A:$A,'Enrollment Report'!$A11,'[6]P3 Data from Rob'!$L:$L,'Enrollment Report'!M$4)</f>
        <v>41369</v>
      </c>
      <c r="N11" s="21">
        <f t="shared" si="1"/>
        <v>675258</v>
      </c>
      <c r="O11" s="23">
        <f>SUMIFS('[6]P3 Data from Rob'!$D:$D,'[6]P3 Data from Rob'!$A:$A,'Enrollment Report'!$A11,'[6]P3 Data from Rob'!$L:$L,'Enrollment Report'!O$4)</f>
        <v>73534</v>
      </c>
      <c r="P11" s="23">
        <f>SUMIFS('[6]P3 Data from Rob'!$D:$D,'[6]P3 Data from Rob'!$A:$A,'Enrollment Report'!$A11,'[6]P3 Data from Rob'!$L:$L,'Enrollment Report'!P$4)</f>
        <v>100661</v>
      </c>
      <c r="Q11" s="23">
        <f>SUMIFS('[6]P3 Data from Rob'!$D:$D,'[6]P3 Data from Rob'!$A:$A,'Enrollment Report'!$A11,'[6]P3 Data from Rob'!$L:$L,'Enrollment Report'!Q$4)</f>
        <v>23145</v>
      </c>
      <c r="R11" s="23">
        <f>SUMIFS('[6]P3 Data from Rob'!$D:$D,'[6]P3 Data from Rob'!$A:$A,'Enrollment Report'!$A11,'[6]P3 Data from Rob'!$L:$L,'Enrollment Report'!R$4)</f>
        <v>908</v>
      </c>
      <c r="S11" s="21">
        <f t="shared" si="2"/>
        <v>198248</v>
      </c>
      <c r="T11" s="21">
        <f t="shared" si="3"/>
        <v>1157851</v>
      </c>
      <c r="U11" s="20">
        <f>SUMIFS('[6]P3 Data from Rob'!$D:$D,'[6]P3 Data from Rob'!$A:$A,'Enrollment Report'!$A11,'[6]P3 Data from Rob'!$L:$L,'Enrollment Report'!U$4)</f>
        <v>65088</v>
      </c>
      <c r="V11" s="20">
        <f>SUMIFS('[6]P3 Data from Rob'!$D:$D,'[6]P3 Data from Rob'!$A:$A,'Enrollment Report'!$A11,'[6]P3 Data from Rob'!$L:$L,'Enrollment Report'!V$4)</f>
        <v>72457</v>
      </c>
      <c r="W11" s="20">
        <f>SUMIFS('[6]P3 Data from Rob'!$D:$D,'[6]P3 Data from Rob'!$A:$A,'Enrollment Report'!$A11,'[6]P3 Data from Rob'!$L:$L,'Enrollment Report'!W$4)</f>
        <v>1259</v>
      </c>
      <c r="X11" s="20">
        <f>SUMIFS('[6]P3 Data from Rob'!$D:$D,'[6]P3 Data from Rob'!$A:$A,'Enrollment Report'!$A11,'[6]P3 Data from Rob'!$L:$L,'Enrollment Report'!X$4)</f>
        <v>8</v>
      </c>
      <c r="Y11" s="21">
        <f t="shared" si="4"/>
        <v>138812</v>
      </c>
      <c r="Z11" s="24">
        <f t="shared" si="5"/>
        <v>1296663</v>
      </c>
    </row>
    <row r="12" spans="1:26" x14ac:dyDescent="0.25">
      <c r="A12" s="19">
        <v>43497</v>
      </c>
      <c r="B12" s="20">
        <f>'[6]P3 Data from Rob'!D146+'[6]P3 Data from Rob'!D147</f>
        <v>155173</v>
      </c>
      <c r="C12" s="20">
        <f>'[6]P3 Data from Rob'!D148</f>
        <v>18500</v>
      </c>
      <c r="D12" s="20">
        <f>'[6]P3 Data from Rob'!D149</f>
        <v>35184</v>
      </c>
      <c r="E12" s="20">
        <f>'[6]P3 Data from Rob'!D150+'[6]P3 Data from Rob'!D151+'[6]P3 Data from Rob'!D152</f>
        <v>12826</v>
      </c>
      <c r="F12" s="20">
        <f>SUMIFS('[6]P3 Data from Rob'!$D:$D,'[6]P3 Data from Rob'!$A:$A,'Enrollment Report'!$A12,'[6]P3 Data from Rob'!$L:$L,'Enrollment Report'!F$4)</f>
        <v>1195</v>
      </c>
      <c r="G12" s="21">
        <f t="shared" si="0"/>
        <v>222878</v>
      </c>
      <c r="H12" s="22">
        <f>SUMIFS('[6]P3 Data from Rob'!$D:$D,'[6]P3 Data from Rob'!$A:$A,'Enrollment Report'!$A12,'[6]P3 Data from Rob'!$L:$L,'Enrollment Report'!H$4)</f>
        <v>62043</v>
      </c>
      <c r="I12" s="20">
        <f>SUMIFS('[6]P3 Data from Rob'!$D:$D,'[6]P3 Data from Rob'!$A:$A,'Enrollment Report'!$A12,'[6]P3 Data from Rob'!$L:$L,'Enrollment Report'!I$4)</f>
        <v>110393</v>
      </c>
      <c r="J12" s="20">
        <f>SUMIFS('[6]P3 Data from Rob'!$D:$D,'[6]P3 Data from Rob'!$A:$A,'Enrollment Report'!$A12,'[6]P3 Data from Rob'!$L:$L,'Enrollment Report'!J$4)</f>
        <v>14804</v>
      </c>
      <c r="K12" s="20">
        <f>SUMIFS('[6]P3 Data from Rob'!$D:$D,'[6]P3 Data from Rob'!$A:$A,'Enrollment Report'!$A12,'[6]P3 Data from Rob'!$L:$L,'Enrollment Report'!K$4)</f>
        <v>508153</v>
      </c>
      <c r="L12" s="20">
        <f>SUMIFS('[6]P3 Data from Rob'!$D:$D,'[6]P3 Data from Rob'!$A:$A,'Enrollment Report'!$A12,'[6]P3 Data from Rob'!$L:$L,'Enrollment Report'!L$4)</f>
        <v>1114</v>
      </c>
      <c r="M12" s="20">
        <f>SUMIFS('[6]P3 Data from Rob'!$D:$D,'[6]P3 Data from Rob'!$A:$A,'Enrollment Report'!$A12,'[6]P3 Data from Rob'!$L:$L,'Enrollment Report'!M$4)</f>
        <v>41375</v>
      </c>
      <c r="N12" s="21">
        <f t="shared" si="1"/>
        <v>675839</v>
      </c>
      <c r="O12" s="23">
        <f>SUMIFS('[6]P3 Data from Rob'!$D:$D,'[6]P3 Data from Rob'!$A:$A,'Enrollment Report'!$A12,'[6]P3 Data from Rob'!$L:$L,'Enrollment Report'!O$4)</f>
        <v>80953</v>
      </c>
      <c r="P12" s="23">
        <f>SUMIFS('[6]P3 Data from Rob'!$D:$D,'[6]P3 Data from Rob'!$A:$A,'Enrollment Report'!$A12,'[6]P3 Data from Rob'!$L:$L,'Enrollment Report'!P$4)</f>
        <v>114054</v>
      </c>
      <c r="Q12" s="23">
        <f>SUMIFS('[6]P3 Data from Rob'!$D:$D,'[6]P3 Data from Rob'!$A:$A,'Enrollment Report'!$A12,'[6]P3 Data from Rob'!$L:$L,'Enrollment Report'!Q$4)</f>
        <v>24217</v>
      </c>
      <c r="R12" s="23">
        <f>SUMIFS('[6]P3 Data from Rob'!$D:$D,'[6]P3 Data from Rob'!$A:$A,'Enrollment Report'!$A12,'[6]P3 Data from Rob'!$L:$L,'Enrollment Report'!R$4)</f>
        <v>1351</v>
      </c>
      <c r="S12" s="21">
        <f t="shared" si="2"/>
        <v>220575</v>
      </c>
      <c r="T12" s="21">
        <f t="shared" si="3"/>
        <v>1181335</v>
      </c>
      <c r="U12" s="20">
        <f>SUMIFS('[6]P3 Data from Rob'!$D:$D,'[6]P3 Data from Rob'!$A:$A,'Enrollment Report'!$A12,'[6]P3 Data from Rob'!$L:$L,'Enrollment Report'!U$4)</f>
        <v>65522</v>
      </c>
      <c r="V12" s="20">
        <f>SUMIFS('[6]P3 Data from Rob'!$D:$D,'[6]P3 Data from Rob'!$A:$A,'Enrollment Report'!$A12,'[6]P3 Data from Rob'!$L:$L,'Enrollment Report'!V$4)</f>
        <v>72502</v>
      </c>
      <c r="W12" s="20">
        <f>SUMIFS('[6]P3 Data from Rob'!$D:$D,'[6]P3 Data from Rob'!$A:$A,'Enrollment Report'!$A12,'[6]P3 Data from Rob'!$L:$L,'Enrollment Report'!W$4)</f>
        <v>1299</v>
      </c>
      <c r="X12" s="20">
        <f>SUMIFS('[6]P3 Data from Rob'!$D:$D,'[6]P3 Data from Rob'!$A:$A,'Enrollment Report'!$A12,'[6]P3 Data from Rob'!$L:$L,'Enrollment Report'!X$4)</f>
        <v>6</v>
      </c>
      <c r="Y12" s="21">
        <f t="shared" si="4"/>
        <v>139329</v>
      </c>
      <c r="Z12" s="24">
        <f t="shared" si="5"/>
        <v>1320664</v>
      </c>
    </row>
    <row r="13" spans="1:26" x14ac:dyDescent="0.25">
      <c r="A13" s="19">
        <v>43525</v>
      </c>
      <c r="B13" s="20">
        <f>'[6]P3 Data from Rob'!D170+'[6]P3 Data from Rob'!D171</f>
        <v>154725</v>
      </c>
      <c r="C13" s="20">
        <f>'[6]P3 Data from Rob'!D172</f>
        <v>18570</v>
      </c>
      <c r="D13" s="20">
        <f>'[6]P3 Data from Rob'!D173</f>
        <v>35095</v>
      </c>
      <c r="E13" s="20">
        <f>'[6]P3 Data from Rob'!D174+'[6]P3 Data from Rob'!D175+'[6]P3 Data from Rob'!D176</f>
        <v>12879</v>
      </c>
      <c r="F13" s="20">
        <f>SUMIFS('[6]P3 Data from Rob'!$D:$D,'[6]P3 Data from Rob'!$A:$A,'Enrollment Report'!$A13,'[6]P3 Data from Rob'!$L:$L,'Enrollment Report'!F$4)</f>
        <v>1215</v>
      </c>
      <c r="G13" s="21">
        <f t="shared" si="0"/>
        <v>222484</v>
      </c>
      <c r="H13" s="22">
        <f>SUMIFS('[6]P3 Data from Rob'!$D:$D,'[6]P3 Data from Rob'!$A:$A,'Enrollment Report'!$A13,'[6]P3 Data from Rob'!$L:$L,'Enrollment Report'!H$4)</f>
        <v>62284</v>
      </c>
      <c r="I13" s="20">
        <f>SUMIFS('[6]P3 Data from Rob'!$D:$D,'[6]P3 Data from Rob'!$A:$A,'Enrollment Report'!$A13,'[6]P3 Data from Rob'!$L:$L,'Enrollment Report'!I$4)</f>
        <v>108482</v>
      </c>
      <c r="J13" s="20">
        <f>SUMIFS('[6]P3 Data from Rob'!$D:$D,'[6]P3 Data from Rob'!$A:$A,'Enrollment Report'!$A13,'[6]P3 Data from Rob'!$L:$L,'Enrollment Report'!J$4)</f>
        <v>14462</v>
      </c>
      <c r="K13" s="20">
        <f>SUMIFS('[6]P3 Data from Rob'!$D:$D,'[6]P3 Data from Rob'!$A:$A,'Enrollment Report'!$A13,'[6]P3 Data from Rob'!$L:$L,'Enrollment Report'!K$4)</f>
        <v>508063</v>
      </c>
      <c r="L13" s="20">
        <f>SUMIFS('[6]P3 Data from Rob'!$D:$D,'[6]P3 Data from Rob'!$A:$A,'Enrollment Report'!$A13,'[6]P3 Data from Rob'!$L:$L,'Enrollment Report'!L$4)</f>
        <v>1137</v>
      </c>
      <c r="M13" s="20">
        <f>SUMIFS('[6]P3 Data from Rob'!$D:$D,'[6]P3 Data from Rob'!$A:$A,'Enrollment Report'!$A13,'[6]P3 Data from Rob'!$L:$L,'Enrollment Report'!M$4)</f>
        <v>40999</v>
      </c>
      <c r="N13" s="21">
        <f t="shared" si="1"/>
        <v>673143</v>
      </c>
      <c r="O13" s="23">
        <f>SUMIFS('[6]P3 Data from Rob'!$D:$D,'[6]P3 Data from Rob'!$A:$A,'Enrollment Report'!$A13,'[6]P3 Data from Rob'!$L:$L,'Enrollment Report'!O$4)</f>
        <v>85551</v>
      </c>
      <c r="P13" s="23">
        <f>SUMIFS('[6]P3 Data from Rob'!$D:$D,'[6]P3 Data from Rob'!$A:$A,'Enrollment Report'!$A13,'[6]P3 Data from Rob'!$L:$L,'Enrollment Report'!P$4)</f>
        <v>124599</v>
      </c>
      <c r="Q13" s="23">
        <f>SUMIFS('[6]P3 Data from Rob'!$D:$D,'[6]P3 Data from Rob'!$A:$A,'Enrollment Report'!$A13,'[6]P3 Data from Rob'!$L:$L,'Enrollment Report'!Q$4)</f>
        <v>25203</v>
      </c>
      <c r="R13" s="23">
        <f>SUMIFS('[6]P3 Data from Rob'!$D:$D,'[6]P3 Data from Rob'!$A:$A,'Enrollment Report'!$A13,'[6]P3 Data from Rob'!$L:$L,'Enrollment Report'!R$4)</f>
        <v>1810</v>
      </c>
      <c r="S13" s="21">
        <f t="shared" si="2"/>
        <v>237163</v>
      </c>
      <c r="T13" s="21">
        <f t="shared" si="3"/>
        <v>1195074</v>
      </c>
      <c r="U13" s="20">
        <f>SUMIFS('[6]P3 Data from Rob'!$D:$D,'[6]P3 Data from Rob'!$A:$A,'Enrollment Report'!$A13,'[6]P3 Data from Rob'!$L:$L,'Enrollment Report'!U$4)</f>
        <v>65369</v>
      </c>
      <c r="V13" s="20">
        <f>SUMIFS('[6]P3 Data from Rob'!$D:$D,'[6]P3 Data from Rob'!$A:$A,'Enrollment Report'!$A13,'[6]P3 Data from Rob'!$L:$L,'Enrollment Report'!V$4)</f>
        <v>71984</v>
      </c>
      <c r="W13" s="20">
        <f>SUMIFS('[6]P3 Data from Rob'!$D:$D,'[6]P3 Data from Rob'!$A:$A,'Enrollment Report'!$A13,'[6]P3 Data from Rob'!$L:$L,'Enrollment Report'!W$4)</f>
        <v>1263</v>
      </c>
      <c r="X13" s="20">
        <f>SUMIFS('[6]P3 Data from Rob'!$D:$D,'[6]P3 Data from Rob'!$A:$A,'Enrollment Report'!$A13,'[6]P3 Data from Rob'!$L:$L,'Enrollment Report'!X$4)</f>
        <v>6</v>
      </c>
      <c r="Y13" s="21">
        <f t="shared" si="4"/>
        <v>138622</v>
      </c>
      <c r="Z13" s="24">
        <f t="shared" si="5"/>
        <v>1333696</v>
      </c>
    </row>
    <row r="14" spans="1:26" x14ac:dyDescent="0.25">
      <c r="A14" s="19">
        <v>43556</v>
      </c>
      <c r="B14" s="20">
        <f>'[6]P3 Data from Rob'!D194+'[6]P3 Data from Rob'!D195</f>
        <v>154742</v>
      </c>
      <c r="C14" s="20">
        <f>'[6]P3 Data from Rob'!D196</f>
        <v>18655</v>
      </c>
      <c r="D14" s="20">
        <f>'[6]P3 Data from Rob'!D197</f>
        <v>35154</v>
      </c>
      <c r="E14" s="20">
        <f>'[6]P3 Data from Rob'!D198+'[6]P3 Data from Rob'!D199+'[6]P3 Data from Rob'!D200</f>
        <v>12946</v>
      </c>
      <c r="F14" s="20">
        <f>SUMIFS('[6]P3 Data from Rob'!$D:$D,'[6]P3 Data from Rob'!$A:$A,'Enrollment Report'!$A14,'[6]P3 Data from Rob'!$L:$L,'Enrollment Report'!F$4)</f>
        <v>1222</v>
      </c>
      <c r="G14" s="21">
        <f t="shared" si="0"/>
        <v>222719</v>
      </c>
      <c r="H14" s="22">
        <f>SUMIFS('[6]P3 Data from Rob'!$D:$D,'[6]P3 Data from Rob'!$A:$A,'Enrollment Report'!$A14,'[6]P3 Data from Rob'!$L:$L,'Enrollment Report'!H$4)</f>
        <v>62843</v>
      </c>
      <c r="I14" s="20">
        <f>SUMIFS('[6]P3 Data from Rob'!$D:$D,'[6]P3 Data from Rob'!$A:$A,'Enrollment Report'!$A14,'[6]P3 Data from Rob'!$L:$L,'Enrollment Report'!I$4)</f>
        <v>107738</v>
      </c>
      <c r="J14" s="20">
        <f>SUMIFS('[6]P3 Data from Rob'!$D:$D,'[6]P3 Data from Rob'!$A:$A,'Enrollment Report'!$A14,'[6]P3 Data from Rob'!$L:$L,'Enrollment Report'!J$4)</f>
        <v>14292</v>
      </c>
      <c r="K14" s="20">
        <f>SUMIFS('[6]P3 Data from Rob'!$D:$D,'[6]P3 Data from Rob'!$A:$A,'Enrollment Report'!$A14,'[6]P3 Data from Rob'!$L:$L,'Enrollment Report'!K$4)</f>
        <v>510091</v>
      </c>
      <c r="L14" s="20">
        <f>SUMIFS('[6]P3 Data from Rob'!$D:$D,'[6]P3 Data from Rob'!$A:$A,'Enrollment Report'!$A14,'[6]P3 Data from Rob'!$L:$L,'Enrollment Report'!L$4)</f>
        <v>1058</v>
      </c>
      <c r="M14" s="20">
        <f>SUMIFS('[6]P3 Data from Rob'!$D:$D,'[6]P3 Data from Rob'!$A:$A,'Enrollment Report'!$A14,'[6]P3 Data from Rob'!$L:$L,'Enrollment Report'!M$4)</f>
        <v>40909</v>
      </c>
      <c r="N14" s="21">
        <f t="shared" si="1"/>
        <v>674088</v>
      </c>
      <c r="O14" s="23">
        <f>SUMIFS('[6]P3 Data from Rob'!$D:$D,'[6]P3 Data from Rob'!$A:$A,'Enrollment Report'!$A14,'[6]P3 Data from Rob'!$L:$L,'Enrollment Report'!O$4)</f>
        <v>89686</v>
      </c>
      <c r="P14" s="23">
        <f>SUMIFS('[6]P3 Data from Rob'!$D:$D,'[6]P3 Data from Rob'!$A:$A,'Enrollment Report'!$A14,'[6]P3 Data from Rob'!$L:$L,'Enrollment Report'!P$4)</f>
        <v>137172</v>
      </c>
      <c r="Q14" s="23">
        <f>SUMIFS('[6]P3 Data from Rob'!$D:$D,'[6]P3 Data from Rob'!$A:$A,'Enrollment Report'!$A14,'[6]P3 Data from Rob'!$L:$L,'Enrollment Report'!Q$4)</f>
        <v>26531</v>
      </c>
      <c r="R14" s="23">
        <f>SUMIFS('[6]P3 Data from Rob'!$D:$D,'[6]P3 Data from Rob'!$A:$A,'Enrollment Report'!$A14,'[6]P3 Data from Rob'!$L:$L,'Enrollment Report'!R$4)</f>
        <v>2202</v>
      </c>
      <c r="S14" s="21">
        <f t="shared" si="2"/>
        <v>255591</v>
      </c>
      <c r="T14" s="21">
        <f t="shared" si="3"/>
        <v>1215241</v>
      </c>
      <c r="U14" s="20">
        <f>SUMIFS('[6]P3 Data from Rob'!$D:$D,'[6]P3 Data from Rob'!$A:$A,'Enrollment Report'!$A14,'[6]P3 Data from Rob'!$L:$L,'Enrollment Report'!U$4)</f>
        <v>65666</v>
      </c>
      <c r="V14" s="20">
        <f>SUMIFS('[6]P3 Data from Rob'!$D:$D,'[6]P3 Data from Rob'!$A:$A,'Enrollment Report'!$A14,'[6]P3 Data from Rob'!$L:$L,'Enrollment Report'!V$4)</f>
        <v>71649</v>
      </c>
      <c r="W14" s="20">
        <f>SUMIFS('[6]P3 Data from Rob'!$D:$D,'[6]P3 Data from Rob'!$A:$A,'Enrollment Report'!$A14,'[6]P3 Data from Rob'!$L:$L,'Enrollment Report'!W$4)</f>
        <v>1274</v>
      </c>
      <c r="X14" s="20">
        <f>SUMIFS('[6]P3 Data from Rob'!$D:$D,'[6]P3 Data from Rob'!$A:$A,'Enrollment Report'!$A14,'[6]P3 Data from Rob'!$L:$L,'Enrollment Report'!X$4)</f>
        <v>4</v>
      </c>
      <c r="Y14" s="21">
        <f t="shared" si="4"/>
        <v>138593</v>
      </c>
      <c r="Z14" s="24">
        <f t="shared" si="5"/>
        <v>1353834</v>
      </c>
    </row>
    <row r="15" spans="1:26" x14ac:dyDescent="0.25">
      <c r="A15" s="19">
        <v>43586</v>
      </c>
      <c r="B15" s="20">
        <f>'[6]P3 Data from Rob'!D218+'[6]P3 Data from Rob'!D219</f>
        <v>154484</v>
      </c>
      <c r="C15" s="20">
        <f>'[6]P3 Data from Rob'!D220</f>
        <v>18625</v>
      </c>
      <c r="D15" s="20">
        <f>'[6]P3 Data from Rob'!D221</f>
        <v>35202</v>
      </c>
      <c r="E15" s="20">
        <f>'[6]P3 Data from Rob'!D222+'[6]P3 Data from Rob'!D223+'[6]P3 Data from Rob'!D224</f>
        <v>13045</v>
      </c>
      <c r="F15" s="20">
        <f>SUMIFS('[6]P3 Data from Rob'!$D:$D,'[6]P3 Data from Rob'!$A:$A,'Enrollment Report'!$A15,'[6]P3 Data from Rob'!$L:$L,'Enrollment Report'!F$4)</f>
        <v>1244</v>
      </c>
      <c r="G15" s="21">
        <f t="shared" si="0"/>
        <v>222600</v>
      </c>
      <c r="H15" s="22">
        <f>SUMIFS('[6]P3 Data from Rob'!$D:$D,'[6]P3 Data from Rob'!$A:$A,'Enrollment Report'!$A15,'[6]P3 Data from Rob'!$L:$L,'Enrollment Report'!H$4)</f>
        <v>63228</v>
      </c>
      <c r="I15" s="20">
        <f>SUMIFS('[6]P3 Data from Rob'!$D:$D,'[6]P3 Data from Rob'!$A:$A,'Enrollment Report'!$A15,'[6]P3 Data from Rob'!$L:$L,'Enrollment Report'!I$4)</f>
        <v>106329</v>
      </c>
      <c r="J15" s="20">
        <f>SUMIFS('[6]P3 Data from Rob'!$D:$D,'[6]P3 Data from Rob'!$A:$A,'Enrollment Report'!$A15,'[6]P3 Data from Rob'!$L:$L,'Enrollment Report'!J$4)</f>
        <v>14453</v>
      </c>
      <c r="K15" s="20">
        <f>SUMIFS('[6]P3 Data from Rob'!$D:$D,'[6]P3 Data from Rob'!$A:$A,'Enrollment Report'!$A15,'[6]P3 Data from Rob'!$L:$L,'Enrollment Report'!K$4)</f>
        <v>511562</v>
      </c>
      <c r="L15" s="20">
        <f>SUMIFS('[6]P3 Data from Rob'!$D:$D,'[6]P3 Data from Rob'!$A:$A,'Enrollment Report'!$A15,'[6]P3 Data from Rob'!$L:$L,'Enrollment Report'!L$4)</f>
        <v>1066</v>
      </c>
      <c r="M15" s="20">
        <f>SUMIFS('[6]P3 Data from Rob'!$D:$D,'[6]P3 Data from Rob'!$A:$A,'Enrollment Report'!$A15,'[6]P3 Data from Rob'!$L:$L,'Enrollment Report'!M$4)</f>
        <v>41089</v>
      </c>
      <c r="N15" s="21">
        <f t="shared" si="1"/>
        <v>674499</v>
      </c>
      <c r="O15" s="23">
        <f>SUMIFS('[6]P3 Data from Rob'!$D:$D,'[6]P3 Data from Rob'!$A:$A,'Enrollment Report'!$A15,'[6]P3 Data from Rob'!$L:$L,'Enrollment Report'!O$4)</f>
        <v>93937</v>
      </c>
      <c r="P15" s="23">
        <f>SUMIFS('[6]P3 Data from Rob'!$D:$D,'[6]P3 Data from Rob'!$A:$A,'Enrollment Report'!$A15,'[6]P3 Data from Rob'!$L:$L,'Enrollment Report'!P$4)</f>
        <v>147273</v>
      </c>
      <c r="Q15" s="23">
        <f>SUMIFS('[6]P3 Data from Rob'!$D:$D,'[6]P3 Data from Rob'!$A:$A,'Enrollment Report'!$A15,'[6]P3 Data from Rob'!$L:$L,'Enrollment Report'!Q$4)</f>
        <v>26977</v>
      </c>
      <c r="R15" s="23">
        <f>SUMIFS('[6]P3 Data from Rob'!$D:$D,'[6]P3 Data from Rob'!$A:$A,'Enrollment Report'!$A15,'[6]P3 Data from Rob'!$L:$L,'Enrollment Report'!R$4)</f>
        <v>2832</v>
      </c>
      <c r="S15" s="21">
        <f t="shared" si="2"/>
        <v>271019</v>
      </c>
      <c r="T15" s="21">
        <f t="shared" si="3"/>
        <v>1231346</v>
      </c>
      <c r="U15" s="20">
        <f>SUMIFS('[6]P3 Data from Rob'!$D:$D,'[6]P3 Data from Rob'!$A:$A,'Enrollment Report'!$A15,'[6]P3 Data from Rob'!$L:$L,'Enrollment Report'!U$4)</f>
        <v>65969</v>
      </c>
      <c r="V15" s="20">
        <f>SUMIFS('[6]P3 Data from Rob'!$D:$D,'[6]P3 Data from Rob'!$A:$A,'Enrollment Report'!$A15,'[6]P3 Data from Rob'!$L:$L,'Enrollment Report'!V$4)</f>
        <v>71937</v>
      </c>
      <c r="W15" s="20">
        <f>SUMIFS('[6]P3 Data from Rob'!$D:$D,'[6]P3 Data from Rob'!$A:$A,'Enrollment Report'!$A15,'[6]P3 Data from Rob'!$L:$L,'Enrollment Report'!W$4)</f>
        <v>1289</v>
      </c>
      <c r="X15" s="20">
        <f>SUMIFS('[6]P3 Data from Rob'!$D:$D,'[6]P3 Data from Rob'!$A:$A,'Enrollment Report'!$A15,'[6]P3 Data from Rob'!$L:$L,'Enrollment Report'!X$4)</f>
        <v>4</v>
      </c>
      <c r="Y15" s="21">
        <f t="shared" si="4"/>
        <v>139199</v>
      </c>
      <c r="Z15" s="24">
        <f t="shared" si="5"/>
        <v>1370545</v>
      </c>
    </row>
    <row r="16" spans="1:26" x14ac:dyDescent="0.25">
      <c r="A16" s="19">
        <v>43617</v>
      </c>
      <c r="B16" s="20">
        <f>'[6]P3 Data from Rob'!D242+'[6]P3 Data from Rob'!D243</f>
        <v>154364</v>
      </c>
      <c r="C16" s="20">
        <f>'[6]P3 Data from Rob'!D244</f>
        <v>18751</v>
      </c>
      <c r="D16" s="20">
        <f>'[6]P3 Data from Rob'!D245</f>
        <v>35345</v>
      </c>
      <c r="E16" s="20">
        <f>'[6]P3 Data from Rob'!D246+'[6]P3 Data from Rob'!D247+'[6]P3 Data from Rob'!D248</f>
        <v>13082</v>
      </c>
      <c r="F16" s="20">
        <f>SUMIFS('[6]P3 Data from Rob'!$D:$D,'[6]P3 Data from Rob'!$A:$A,'Enrollment Report'!$A16,'[6]P3 Data from Rob'!$L:$L,'Enrollment Report'!F$4)</f>
        <v>1260</v>
      </c>
      <c r="G16" s="21">
        <f t="shared" si="0"/>
        <v>222802</v>
      </c>
      <c r="H16" s="22">
        <f>SUMIFS('[6]P3 Data from Rob'!$D:$D,'[6]P3 Data from Rob'!$A:$A,'Enrollment Report'!$A16,'[6]P3 Data from Rob'!$L:$L,'Enrollment Report'!H$4)</f>
        <v>63809</v>
      </c>
      <c r="I16" s="20">
        <f>SUMIFS('[6]P3 Data from Rob'!$D:$D,'[6]P3 Data from Rob'!$A:$A,'Enrollment Report'!$A16,'[6]P3 Data from Rob'!$L:$L,'Enrollment Report'!I$4)</f>
        <v>105650</v>
      </c>
      <c r="J16" s="20">
        <f>SUMIFS('[6]P3 Data from Rob'!$D:$D,'[6]P3 Data from Rob'!$A:$A,'Enrollment Report'!$A16,'[6]P3 Data from Rob'!$L:$L,'Enrollment Report'!J$4)</f>
        <v>14473</v>
      </c>
      <c r="K16" s="20">
        <f>SUMIFS('[6]P3 Data from Rob'!$D:$D,'[6]P3 Data from Rob'!$A:$A,'Enrollment Report'!$A16,'[6]P3 Data from Rob'!$L:$L,'Enrollment Report'!K$4)</f>
        <v>513683</v>
      </c>
      <c r="L16" s="20">
        <f>SUMIFS('[6]P3 Data from Rob'!$D:$D,'[6]P3 Data from Rob'!$A:$A,'Enrollment Report'!$A16,'[6]P3 Data from Rob'!$L:$L,'Enrollment Report'!L$4)</f>
        <v>1075</v>
      </c>
      <c r="M16" s="20">
        <f>SUMIFS('[6]P3 Data from Rob'!$D:$D,'[6]P3 Data from Rob'!$A:$A,'Enrollment Report'!$A16,'[6]P3 Data from Rob'!$L:$L,'Enrollment Report'!M$4)</f>
        <v>41289</v>
      </c>
      <c r="N16" s="21">
        <f t="shared" si="1"/>
        <v>676170</v>
      </c>
      <c r="O16" s="23">
        <f>SUMIFS('[6]P3 Data from Rob'!$D:$D,'[6]P3 Data from Rob'!$A:$A,'Enrollment Report'!$A16,'[6]P3 Data from Rob'!$L:$L,'Enrollment Report'!O$4)</f>
        <v>97356</v>
      </c>
      <c r="P16" s="23">
        <f>SUMIFS('[6]P3 Data from Rob'!$D:$D,'[6]P3 Data from Rob'!$A:$A,'Enrollment Report'!$A16,'[6]P3 Data from Rob'!$L:$L,'Enrollment Report'!P$4)</f>
        <v>155863</v>
      </c>
      <c r="Q16" s="23">
        <f>SUMIFS('[6]P3 Data from Rob'!$D:$D,'[6]P3 Data from Rob'!$A:$A,'Enrollment Report'!$A16,'[6]P3 Data from Rob'!$L:$L,'Enrollment Report'!Q$4)</f>
        <v>27567</v>
      </c>
      <c r="R16" s="23">
        <f>SUMIFS('[6]P3 Data from Rob'!$D:$D,'[6]P3 Data from Rob'!$A:$A,'Enrollment Report'!$A16,'[6]P3 Data from Rob'!$L:$L,'Enrollment Report'!R$4)</f>
        <v>3676</v>
      </c>
      <c r="S16" s="21">
        <f t="shared" si="2"/>
        <v>284462</v>
      </c>
      <c r="T16" s="21">
        <f t="shared" si="3"/>
        <v>1247243</v>
      </c>
      <c r="U16" s="20">
        <f>SUMIFS('[6]P3 Data from Rob'!$D:$D,'[6]P3 Data from Rob'!$A:$A,'Enrollment Report'!$A16,'[6]P3 Data from Rob'!$L:$L,'Enrollment Report'!U$4)</f>
        <v>66297</v>
      </c>
      <c r="V16" s="20">
        <f>SUMIFS('[6]P3 Data from Rob'!$D:$D,'[6]P3 Data from Rob'!$A:$A,'Enrollment Report'!$A16,'[6]P3 Data from Rob'!$L:$L,'Enrollment Report'!V$4)</f>
        <v>71936</v>
      </c>
      <c r="W16" s="20">
        <f>SUMIFS('[6]P3 Data from Rob'!$D:$D,'[6]P3 Data from Rob'!$A:$A,'Enrollment Report'!$A16,'[6]P3 Data from Rob'!$L:$L,'Enrollment Report'!W$4)</f>
        <v>1365</v>
      </c>
      <c r="X16" s="20">
        <f>SUMIFS('[6]P3 Data from Rob'!$D:$D,'[6]P3 Data from Rob'!$A:$A,'Enrollment Report'!$A16,'[6]P3 Data from Rob'!$L:$L,'Enrollment Report'!X$4)</f>
        <v>2</v>
      </c>
      <c r="Y16" s="21">
        <f t="shared" si="4"/>
        <v>139600</v>
      </c>
      <c r="Z16" s="24">
        <f t="shared" si="5"/>
        <v>1386843</v>
      </c>
    </row>
    <row r="17" spans="1:26" x14ac:dyDescent="0.25">
      <c r="A17" s="19">
        <v>43647</v>
      </c>
      <c r="B17" s="20">
        <v>153959</v>
      </c>
      <c r="C17" s="20">
        <v>18816</v>
      </c>
      <c r="D17" s="20">
        <v>35390</v>
      </c>
      <c r="E17" s="20">
        <v>13128</v>
      </c>
      <c r="F17" s="20">
        <f>SUMIFS('[6]P3 Data from Rob'!$D:$D,'[6]P3 Data from Rob'!$A:$A,'Enrollment Report'!$A17,'[6]P3 Data from Rob'!$L:$L,'Enrollment Report'!F$4)</f>
        <v>1277</v>
      </c>
      <c r="G17" s="21">
        <f t="shared" si="0"/>
        <v>222570</v>
      </c>
      <c r="H17" s="22">
        <v>63999</v>
      </c>
      <c r="I17" s="20">
        <v>105045</v>
      </c>
      <c r="J17" s="20">
        <v>14269</v>
      </c>
      <c r="K17" s="20">
        <v>513533</v>
      </c>
      <c r="L17" s="23">
        <v>1111</v>
      </c>
      <c r="M17" s="20">
        <v>41514</v>
      </c>
      <c r="N17" s="21">
        <f t="shared" si="1"/>
        <v>675472</v>
      </c>
      <c r="O17" s="23">
        <v>99026</v>
      </c>
      <c r="P17" s="23">
        <v>162240</v>
      </c>
      <c r="Q17" s="23">
        <v>28001</v>
      </c>
      <c r="R17" s="23">
        <v>4296</v>
      </c>
      <c r="S17" s="21">
        <f t="shared" ref="S17:S52" si="6">SUM(O17:R17)</f>
        <v>293563</v>
      </c>
      <c r="T17" s="21">
        <f t="shared" si="3"/>
        <v>1255604</v>
      </c>
      <c r="U17" s="23">
        <v>66476</v>
      </c>
      <c r="V17" s="23">
        <v>72196</v>
      </c>
      <c r="W17" s="23">
        <v>1411</v>
      </c>
      <c r="X17" s="20">
        <v>1</v>
      </c>
      <c r="Y17" s="21">
        <f t="shared" ref="Y17:Y67" si="7">SUM(U17:X17)</f>
        <v>140084</v>
      </c>
      <c r="Z17" s="24">
        <f t="shared" si="5"/>
        <v>1395688</v>
      </c>
    </row>
    <row r="18" spans="1:26" x14ac:dyDescent="0.25">
      <c r="A18" s="19">
        <v>43678</v>
      </c>
      <c r="B18" s="20">
        <v>153771</v>
      </c>
      <c r="C18" s="20">
        <v>18529</v>
      </c>
      <c r="D18" s="20">
        <v>35534</v>
      </c>
      <c r="E18" s="20">
        <v>13165</v>
      </c>
      <c r="F18" s="20">
        <v>1304</v>
      </c>
      <c r="G18" s="21">
        <f t="shared" si="0"/>
        <v>222303</v>
      </c>
      <c r="H18" s="22">
        <v>64210</v>
      </c>
      <c r="I18" s="20">
        <v>105097</v>
      </c>
      <c r="J18" s="20">
        <v>14174</v>
      </c>
      <c r="K18" s="20">
        <v>513577</v>
      </c>
      <c r="L18" s="23">
        <v>1131</v>
      </c>
      <c r="M18" s="20">
        <v>41556</v>
      </c>
      <c r="N18" s="21">
        <f t="shared" si="1"/>
        <v>675535</v>
      </c>
      <c r="O18" s="23">
        <v>100532</v>
      </c>
      <c r="P18" s="23">
        <v>168993</v>
      </c>
      <c r="Q18" s="23">
        <v>29071</v>
      </c>
      <c r="R18" s="23">
        <v>4558</v>
      </c>
      <c r="S18" s="21">
        <f t="shared" si="6"/>
        <v>303154</v>
      </c>
      <c r="T18" s="21">
        <f t="shared" si="3"/>
        <v>1265202</v>
      </c>
      <c r="U18" s="23">
        <v>66530</v>
      </c>
      <c r="V18" s="23">
        <v>72648</v>
      </c>
      <c r="W18" s="23">
        <v>1425</v>
      </c>
      <c r="X18" s="20">
        <v>1</v>
      </c>
      <c r="Y18" s="21">
        <f t="shared" si="7"/>
        <v>140604</v>
      </c>
      <c r="Z18" s="24">
        <f t="shared" si="5"/>
        <v>1405806</v>
      </c>
    </row>
    <row r="19" spans="1:26" x14ac:dyDescent="0.25">
      <c r="A19" s="19">
        <v>43709</v>
      </c>
      <c r="B19" s="20">
        <v>153793</v>
      </c>
      <c r="C19" s="20">
        <v>18493</v>
      </c>
      <c r="D19" s="20">
        <v>35704</v>
      </c>
      <c r="E19" s="20">
        <v>13208</v>
      </c>
      <c r="F19" s="20">
        <v>1320</v>
      </c>
      <c r="G19" s="21">
        <f t="shared" si="0"/>
        <v>222518</v>
      </c>
      <c r="H19" s="22">
        <v>64436</v>
      </c>
      <c r="I19" s="20">
        <v>105481</v>
      </c>
      <c r="J19" s="20">
        <v>14259</v>
      </c>
      <c r="K19" s="20">
        <v>513822</v>
      </c>
      <c r="L19" s="23">
        <v>1062</v>
      </c>
      <c r="M19" s="20">
        <v>41634</v>
      </c>
      <c r="N19" s="21">
        <f t="shared" si="1"/>
        <v>676258</v>
      </c>
      <c r="O19" s="23">
        <v>101843</v>
      </c>
      <c r="P19" s="23">
        <v>175594</v>
      </c>
      <c r="Q19" s="23">
        <v>29750</v>
      </c>
      <c r="R19" s="23">
        <v>5432</v>
      </c>
      <c r="S19" s="21">
        <f t="shared" si="6"/>
        <v>312619</v>
      </c>
      <c r="T19" s="21">
        <f t="shared" si="3"/>
        <v>1275831</v>
      </c>
      <c r="U19" s="23">
        <v>66658</v>
      </c>
      <c r="V19" s="23">
        <v>73737</v>
      </c>
      <c r="W19" s="23">
        <v>1454</v>
      </c>
      <c r="X19" s="20">
        <v>2</v>
      </c>
      <c r="Y19" s="21">
        <f t="shared" si="7"/>
        <v>141851</v>
      </c>
      <c r="Z19" s="24">
        <f t="shared" si="5"/>
        <v>1417682</v>
      </c>
    </row>
    <row r="20" spans="1:26" x14ac:dyDescent="0.25">
      <c r="A20" s="19">
        <v>43739</v>
      </c>
      <c r="B20" s="20">
        <v>153720</v>
      </c>
      <c r="C20" s="20">
        <v>18487</v>
      </c>
      <c r="D20" s="20">
        <v>35892</v>
      </c>
      <c r="E20" s="20">
        <v>13207</v>
      </c>
      <c r="F20" s="20">
        <v>1328</v>
      </c>
      <c r="G20" s="21">
        <f t="shared" si="0"/>
        <v>222634</v>
      </c>
      <c r="H20" s="22">
        <v>64475</v>
      </c>
      <c r="I20" s="20">
        <v>106533</v>
      </c>
      <c r="J20" s="20">
        <v>13930</v>
      </c>
      <c r="K20" s="20">
        <v>514274</v>
      </c>
      <c r="L20" s="23">
        <v>1148</v>
      </c>
      <c r="M20" s="20">
        <v>42114</v>
      </c>
      <c r="N20" s="21">
        <f t="shared" si="1"/>
        <v>677999</v>
      </c>
      <c r="O20" s="23">
        <v>104101</v>
      </c>
      <c r="P20" s="23">
        <v>184031</v>
      </c>
      <c r="Q20" s="23">
        <v>27851</v>
      </c>
      <c r="R20" s="23">
        <v>7030</v>
      </c>
      <c r="S20" s="21">
        <f t="shared" si="6"/>
        <v>323013</v>
      </c>
      <c r="T20" s="21">
        <f t="shared" si="3"/>
        <v>1288121</v>
      </c>
      <c r="U20" s="23">
        <v>67165</v>
      </c>
      <c r="V20" s="23">
        <v>74393</v>
      </c>
      <c r="W20" s="23">
        <v>1465</v>
      </c>
      <c r="X20" s="20">
        <v>2</v>
      </c>
      <c r="Y20" s="21">
        <f t="shared" si="7"/>
        <v>143025</v>
      </c>
      <c r="Z20" s="24">
        <f t="shared" si="5"/>
        <v>1431146</v>
      </c>
    </row>
    <row r="21" spans="1:26" x14ac:dyDescent="0.25">
      <c r="A21" s="19">
        <v>43770</v>
      </c>
      <c r="B21" s="20">
        <v>153430</v>
      </c>
      <c r="C21" s="20">
        <v>18530</v>
      </c>
      <c r="D21" s="20">
        <v>35903</v>
      </c>
      <c r="E21" s="20">
        <v>13331</v>
      </c>
      <c r="F21" s="20">
        <v>1340</v>
      </c>
      <c r="G21" s="21">
        <f t="shared" si="0"/>
        <v>222534</v>
      </c>
      <c r="H21" s="22">
        <v>64777</v>
      </c>
      <c r="I21" s="20">
        <v>107145</v>
      </c>
      <c r="J21" s="20">
        <v>13669</v>
      </c>
      <c r="K21" s="20">
        <v>515210</v>
      </c>
      <c r="L21" s="23">
        <v>1289</v>
      </c>
      <c r="M21" s="20">
        <v>42962</v>
      </c>
      <c r="N21" s="21">
        <f t="shared" si="1"/>
        <v>680275</v>
      </c>
      <c r="O21" s="23">
        <v>104830</v>
      </c>
      <c r="P21" s="23">
        <v>185129</v>
      </c>
      <c r="Q21" s="23">
        <v>27672</v>
      </c>
      <c r="R21" s="23">
        <v>9235</v>
      </c>
      <c r="S21" s="21">
        <f t="shared" si="6"/>
        <v>326866</v>
      </c>
      <c r="T21" s="21">
        <f t="shared" si="3"/>
        <v>1294452</v>
      </c>
      <c r="U21" s="23">
        <v>67404</v>
      </c>
      <c r="V21" s="23">
        <v>74571</v>
      </c>
      <c r="W21" s="23">
        <v>1464</v>
      </c>
      <c r="X21" s="20">
        <v>2</v>
      </c>
      <c r="Y21" s="21">
        <f t="shared" si="7"/>
        <v>143441</v>
      </c>
      <c r="Z21" s="24">
        <f t="shared" si="5"/>
        <v>1437893</v>
      </c>
    </row>
    <row r="22" spans="1:26" x14ac:dyDescent="0.25">
      <c r="A22" s="19">
        <v>43800</v>
      </c>
      <c r="B22" s="20">
        <v>153289</v>
      </c>
      <c r="C22" s="20">
        <v>18541</v>
      </c>
      <c r="D22" s="20">
        <v>35919</v>
      </c>
      <c r="E22" s="20">
        <v>13472</v>
      </c>
      <c r="F22" s="20">
        <v>1342</v>
      </c>
      <c r="G22" s="21">
        <f t="shared" si="0"/>
        <v>222563</v>
      </c>
      <c r="H22" s="22">
        <v>64949</v>
      </c>
      <c r="I22" s="20">
        <v>107325</v>
      </c>
      <c r="J22" s="20">
        <v>13359</v>
      </c>
      <c r="K22" s="20">
        <v>517140</v>
      </c>
      <c r="L22" s="23">
        <v>1378</v>
      </c>
      <c r="M22" s="20">
        <v>43646</v>
      </c>
      <c r="N22" s="21">
        <f t="shared" si="1"/>
        <v>682848</v>
      </c>
      <c r="O22" s="23">
        <v>108426</v>
      </c>
      <c r="P22" s="23">
        <v>195125</v>
      </c>
      <c r="Q22" s="23">
        <v>28090</v>
      </c>
      <c r="R22" s="23">
        <v>11402</v>
      </c>
      <c r="S22" s="21">
        <f t="shared" si="6"/>
        <v>343043</v>
      </c>
      <c r="T22" s="21">
        <f t="shared" si="3"/>
        <v>1313403</v>
      </c>
      <c r="U22" s="23">
        <v>70767</v>
      </c>
      <c r="V22" s="23">
        <v>74314</v>
      </c>
      <c r="W22" s="23">
        <v>1587</v>
      </c>
      <c r="X22" s="20">
        <v>4</v>
      </c>
      <c r="Y22" s="21">
        <f t="shared" si="7"/>
        <v>146672</v>
      </c>
      <c r="Z22" s="24">
        <f t="shared" si="5"/>
        <v>1460075</v>
      </c>
    </row>
    <row r="23" spans="1:26" x14ac:dyDescent="0.25">
      <c r="A23" s="19">
        <v>43831</v>
      </c>
      <c r="B23" s="20">
        <v>152861</v>
      </c>
      <c r="C23" s="20">
        <v>18409</v>
      </c>
      <c r="D23" s="20">
        <v>35824</v>
      </c>
      <c r="E23" s="20">
        <v>13530</v>
      </c>
      <c r="F23" s="20">
        <v>1319</v>
      </c>
      <c r="G23" s="21">
        <f t="shared" si="0"/>
        <v>221943</v>
      </c>
      <c r="H23" s="22">
        <v>64794</v>
      </c>
      <c r="I23" s="20">
        <v>108002</v>
      </c>
      <c r="J23" s="20">
        <v>13158</v>
      </c>
      <c r="K23" s="20">
        <v>521198</v>
      </c>
      <c r="L23" s="23">
        <v>1484</v>
      </c>
      <c r="M23" s="20">
        <v>44140</v>
      </c>
      <c r="N23" s="21">
        <f t="shared" si="1"/>
        <v>687982</v>
      </c>
      <c r="O23" s="23">
        <v>113726</v>
      </c>
      <c r="P23" s="23">
        <v>214311</v>
      </c>
      <c r="Q23" s="23">
        <v>29379</v>
      </c>
      <c r="R23" s="23">
        <v>14680</v>
      </c>
      <c r="S23" s="21">
        <f t="shared" si="6"/>
        <v>372096</v>
      </c>
      <c r="T23" s="21">
        <f t="shared" si="3"/>
        <v>1346815</v>
      </c>
      <c r="U23" s="23">
        <v>75187</v>
      </c>
      <c r="V23" s="23">
        <v>74349</v>
      </c>
      <c r="W23" s="23">
        <v>1716</v>
      </c>
      <c r="X23" s="20">
        <v>3</v>
      </c>
      <c r="Y23" s="21">
        <f t="shared" si="7"/>
        <v>151255</v>
      </c>
      <c r="Z23" s="24">
        <f t="shared" si="5"/>
        <v>1498070</v>
      </c>
    </row>
    <row r="24" spans="1:26" ht="15" customHeight="1" x14ac:dyDescent="0.25">
      <c r="A24" s="19">
        <v>43862</v>
      </c>
      <c r="B24" s="20">
        <v>152424</v>
      </c>
      <c r="C24" s="20">
        <v>18289</v>
      </c>
      <c r="D24" s="20">
        <v>35798</v>
      </c>
      <c r="E24" s="20">
        <v>13631</v>
      </c>
      <c r="F24" s="20">
        <v>1323</v>
      </c>
      <c r="G24" s="21">
        <f t="shared" si="0"/>
        <v>221465</v>
      </c>
      <c r="H24" s="22">
        <v>64551</v>
      </c>
      <c r="I24" s="20">
        <v>107903</v>
      </c>
      <c r="J24" s="20">
        <v>13274</v>
      </c>
      <c r="K24" s="20">
        <v>521129</v>
      </c>
      <c r="L24" s="23">
        <v>1610</v>
      </c>
      <c r="M24" s="20">
        <v>45215</v>
      </c>
      <c r="N24" s="21">
        <f t="shared" si="1"/>
        <v>689131</v>
      </c>
      <c r="O24" s="23">
        <v>114698</v>
      </c>
      <c r="P24" s="23">
        <v>219087</v>
      </c>
      <c r="Q24" s="23">
        <v>29933</v>
      </c>
      <c r="R24" s="23">
        <v>18205</v>
      </c>
      <c r="S24" s="21">
        <f t="shared" si="6"/>
        <v>381923</v>
      </c>
      <c r="T24" s="21">
        <f t="shared" si="3"/>
        <v>1357070</v>
      </c>
      <c r="U24" s="23">
        <v>75211</v>
      </c>
      <c r="V24" s="23">
        <v>74943</v>
      </c>
      <c r="W24" s="23">
        <v>1685</v>
      </c>
      <c r="X24" s="20">
        <v>2</v>
      </c>
      <c r="Y24" s="21">
        <f t="shared" si="7"/>
        <v>151841</v>
      </c>
      <c r="Z24" s="24">
        <f t="shared" si="5"/>
        <v>1508911</v>
      </c>
    </row>
    <row r="25" spans="1:26" ht="15" customHeight="1" x14ac:dyDescent="0.25">
      <c r="A25" s="19">
        <v>43891</v>
      </c>
      <c r="B25" s="20">
        <v>152405</v>
      </c>
      <c r="C25" s="20">
        <v>18318</v>
      </c>
      <c r="D25" s="20">
        <v>35710</v>
      </c>
      <c r="E25" s="20">
        <v>13685</v>
      </c>
      <c r="F25" s="20">
        <v>1316</v>
      </c>
      <c r="G25" s="21">
        <f t="shared" si="0"/>
        <v>221434</v>
      </c>
      <c r="H25" s="22">
        <v>64343</v>
      </c>
      <c r="I25" s="20">
        <v>108366</v>
      </c>
      <c r="J25" s="20">
        <v>13166</v>
      </c>
      <c r="K25" s="20">
        <v>521898</v>
      </c>
      <c r="L25" s="23">
        <v>1638</v>
      </c>
      <c r="M25" s="20">
        <v>45893</v>
      </c>
      <c r="N25" s="21">
        <f t="shared" si="1"/>
        <v>690961</v>
      </c>
      <c r="O25" s="23">
        <v>115189</v>
      </c>
      <c r="P25" s="23">
        <v>223232</v>
      </c>
      <c r="Q25" s="23">
        <v>30141</v>
      </c>
      <c r="R25" s="23">
        <v>18420</v>
      </c>
      <c r="S25" s="21">
        <f t="shared" si="6"/>
        <v>386982</v>
      </c>
      <c r="T25" s="21">
        <f t="shared" si="3"/>
        <v>1363720</v>
      </c>
      <c r="U25" s="23">
        <v>75329</v>
      </c>
      <c r="V25" s="23">
        <v>75296</v>
      </c>
      <c r="W25" s="23">
        <v>1562</v>
      </c>
      <c r="X25" s="20">
        <v>1</v>
      </c>
      <c r="Y25" s="21">
        <f t="shared" si="7"/>
        <v>152188</v>
      </c>
      <c r="Z25" s="24">
        <f t="shared" si="5"/>
        <v>1515908</v>
      </c>
    </row>
    <row r="26" spans="1:26" ht="15" customHeight="1" x14ac:dyDescent="0.25">
      <c r="A26" s="19">
        <v>43922</v>
      </c>
      <c r="B26" s="20">
        <v>152981</v>
      </c>
      <c r="C26" s="20">
        <v>18497</v>
      </c>
      <c r="D26" s="20">
        <v>35856</v>
      </c>
      <c r="E26" s="20">
        <v>13820</v>
      </c>
      <c r="F26" s="20">
        <v>1336</v>
      </c>
      <c r="G26" s="21">
        <f t="shared" si="0"/>
        <v>222490</v>
      </c>
      <c r="H26" s="22">
        <v>64712</v>
      </c>
      <c r="I26" s="20">
        <v>109407</v>
      </c>
      <c r="J26" s="20">
        <v>13740</v>
      </c>
      <c r="K26" s="20">
        <v>525736</v>
      </c>
      <c r="L26" s="23">
        <v>1743</v>
      </c>
      <c r="M26" s="20">
        <v>46521</v>
      </c>
      <c r="N26" s="21">
        <f t="shared" si="1"/>
        <v>697147</v>
      </c>
      <c r="O26" s="23">
        <v>115978</v>
      </c>
      <c r="P26" s="23">
        <v>230027</v>
      </c>
      <c r="Q26" s="23">
        <v>30835</v>
      </c>
      <c r="R26" s="23">
        <v>19780</v>
      </c>
      <c r="S26" s="21">
        <f t="shared" si="6"/>
        <v>396620</v>
      </c>
      <c r="T26" s="21">
        <f t="shared" si="3"/>
        <v>1380969</v>
      </c>
      <c r="U26" s="23">
        <v>75897</v>
      </c>
      <c r="V26" s="23">
        <v>76074</v>
      </c>
      <c r="W26" s="23">
        <v>1641</v>
      </c>
      <c r="X26" s="20">
        <v>1</v>
      </c>
      <c r="Y26" s="21">
        <f t="shared" si="7"/>
        <v>153613</v>
      </c>
      <c r="Z26" s="24">
        <f t="shared" si="5"/>
        <v>1534582</v>
      </c>
    </row>
    <row r="27" spans="1:26" ht="15" customHeight="1" x14ac:dyDescent="0.25">
      <c r="A27" s="19">
        <v>43952</v>
      </c>
      <c r="B27" s="20">
        <v>155898</v>
      </c>
      <c r="C27" s="20">
        <v>18887</v>
      </c>
      <c r="D27" s="20">
        <v>36360</v>
      </c>
      <c r="E27" s="20">
        <v>13950</v>
      </c>
      <c r="F27" s="20">
        <v>1390</v>
      </c>
      <c r="G27" s="21">
        <f t="shared" si="0"/>
        <v>226485</v>
      </c>
      <c r="H27" s="22">
        <v>66251</v>
      </c>
      <c r="I27" s="20">
        <v>115764</v>
      </c>
      <c r="J27" s="20">
        <v>15770</v>
      </c>
      <c r="K27" s="20">
        <v>542608</v>
      </c>
      <c r="L27" s="23">
        <v>1720</v>
      </c>
      <c r="M27" s="20">
        <v>45224</v>
      </c>
      <c r="N27" s="21">
        <f t="shared" si="1"/>
        <v>721086</v>
      </c>
      <c r="O27" s="23">
        <v>119548</v>
      </c>
      <c r="P27" s="23">
        <v>244763</v>
      </c>
      <c r="Q27" s="23">
        <v>32566</v>
      </c>
      <c r="R27" s="23">
        <v>19613</v>
      </c>
      <c r="S27" s="21">
        <f t="shared" si="6"/>
        <v>416490</v>
      </c>
      <c r="T27" s="21">
        <f t="shared" si="3"/>
        <v>1430312</v>
      </c>
      <c r="U27" s="23">
        <v>76873</v>
      </c>
      <c r="V27" s="23">
        <v>76837</v>
      </c>
      <c r="W27" s="23">
        <v>1771</v>
      </c>
      <c r="X27" s="20">
        <v>1</v>
      </c>
      <c r="Y27" s="21">
        <f t="shared" si="7"/>
        <v>155482</v>
      </c>
      <c r="Z27" s="24">
        <f t="shared" si="5"/>
        <v>1585794</v>
      </c>
    </row>
    <row r="28" spans="1:26" ht="15" customHeight="1" x14ac:dyDescent="0.25">
      <c r="A28" s="19">
        <v>43983</v>
      </c>
      <c r="B28" s="20">
        <v>156586</v>
      </c>
      <c r="C28" s="20">
        <v>18834</v>
      </c>
      <c r="D28" s="20">
        <v>36611</v>
      </c>
      <c r="E28" s="20">
        <v>13990</v>
      </c>
      <c r="F28" s="20">
        <v>1406</v>
      </c>
      <c r="G28" s="21">
        <f t="shared" si="0"/>
        <v>227427</v>
      </c>
      <c r="H28" s="22">
        <v>66549</v>
      </c>
      <c r="I28" s="20">
        <v>118305</v>
      </c>
      <c r="J28" s="20">
        <v>16939</v>
      </c>
      <c r="K28" s="20">
        <v>549695</v>
      </c>
      <c r="L28" s="23">
        <v>1679</v>
      </c>
      <c r="M28" s="20">
        <v>45026</v>
      </c>
      <c r="N28" s="21">
        <f t="shared" si="1"/>
        <v>731644</v>
      </c>
      <c r="O28" s="23">
        <v>121092</v>
      </c>
      <c r="P28" s="23">
        <v>252157</v>
      </c>
      <c r="Q28" s="23">
        <v>33499</v>
      </c>
      <c r="R28" s="23">
        <v>19352</v>
      </c>
      <c r="S28" s="21">
        <f t="shared" si="6"/>
        <v>426100</v>
      </c>
      <c r="T28" s="21">
        <f t="shared" si="3"/>
        <v>1451720</v>
      </c>
      <c r="U28" s="23">
        <v>77418</v>
      </c>
      <c r="V28" s="23">
        <v>76671</v>
      </c>
      <c r="W28" s="23">
        <v>1840</v>
      </c>
      <c r="X28" s="20">
        <v>1</v>
      </c>
      <c r="Y28" s="21">
        <f t="shared" si="7"/>
        <v>155930</v>
      </c>
      <c r="Z28" s="24">
        <f t="shared" si="5"/>
        <v>1607650</v>
      </c>
    </row>
    <row r="29" spans="1:26" ht="15" customHeight="1" x14ac:dyDescent="0.25">
      <c r="A29" s="19">
        <v>44013</v>
      </c>
      <c r="B29" s="20">
        <v>157213</v>
      </c>
      <c r="C29" s="20">
        <v>18710</v>
      </c>
      <c r="D29" s="20">
        <v>36851</v>
      </c>
      <c r="E29" s="20">
        <v>14033</v>
      </c>
      <c r="F29" s="20">
        <v>1414</v>
      </c>
      <c r="G29" s="21">
        <f t="shared" si="0"/>
        <v>228221</v>
      </c>
      <c r="H29" s="22">
        <v>66750</v>
      </c>
      <c r="I29" s="20">
        <v>120531</v>
      </c>
      <c r="J29" s="20">
        <v>18011</v>
      </c>
      <c r="K29" s="20">
        <v>556989</v>
      </c>
      <c r="L29" s="23">
        <v>1634</v>
      </c>
      <c r="M29" s="20">
        <v>44946</v>
      </c>
      <c r="N29" s="21">
        <f t="shared" si="1"/>
        <v>742111</v>
      </c>
      <c r="O29" s="23">
        <v>122536</v>
      </c>
      <c r="P29" s="23">
        <v>259894</v>
      </c>
      <c r="Q29" s="23">
        <v>34572</v>
      </c>
      <c r="R29" s="23">
        <v>19178</v>
      </c>
      <c r="S29" s="21">
        <f t="shared" si="6"/>
        <v>436180</v>
      </c>
      <c r="T29" s="21">
        <f t="shared" si="3"/>
        <v>1473262</v>
      </c>
      <c r="U29" s="23">
        <v>77996</v>
      </c>
      <c r="V29" s="23">
        <v>76574</v>
      </c>
      <c r="W29" s="23">
        <v>1936</v>
      </c>
      <c r="X29" s="20">
        <v>0</v>
      </c>
      <c r="Y29" s="21">
        <f t="shared" si="7"/>
        <v>156506</v>
      </c>
      <c r="Z29" s="24">
        <f t="shared" si="5"/>
        <v>1629768</v>
      </c>
    </row>
    <row r="30" spans="1:26" x14ac:dyDescent="0.25">
      <c r="A30" s="19">
        <v>44044</v>
      </c>
      <c r="B30" s="20">
        <v>158150</v>
      </c>
      <c r="C30" s="20">
        <v>18641</v>
      </c>
      <c r="D30" s="20">
        <v>36942</v>
      </c>
      <c r="E30" s="20">
        <v>14083</v>
      </c>
      <c r="F30" s="20">
        <v>1403</v>
      </c>
      <c r="G30" s="21">
        <f t="shared" si="0"/>
        <v>229219</v>
      </c>
      <c r="H30" s="22">
        <v>66964</v>
      </c>
      <c r="I30" s="20">
        <v>122705</v>
      </c>
      <c r="J30" s="20">
        <v>18737</v>
      </c>
      <c r="K30" s="20">
        <v>560998</v>
      </c>
      <c r="L30" s="23">
        <v>1625</v>
      </c>
      <c r="M30" s="20">
        <v>45371</v>
      </c>
      <c r="N30" s="21">
        <f t="shared" si="1"/>
        <v>749436</v>
      </c>
      <c r="O30" s="23">
        <v>123874</v>
      </c>
      <c r="P30" s="23">
        <v>269639</v>
      </c>
      <c r="Q30" s="23">
        <v>35770</v>
      </c>
      <c r="R30" s="23">
        <v>18956</v>
      </c>
      <c r="S30" s="21">
        <f t="shared" si="6"/>
        <v>448239</v>
      </c>
      <c r="T30" s="21">
        <f t="shared" si="3"/>
        <v>1493858</v>
      </c>
      <c r="U30" s="23">
        <v>78089</v>
      </c>
      <c r="V30" s="23">
        <v>77112</v>
      </c>
      <c r="W30" s="23">
        <v>1739</v>
      </c>
      <c r="X30" s="20">
        <v>0</v>
      </c>
      <c r="Y30" s="21">
        <f t="shared" si="7"/>
        <v>156940</v>
      </c>
      <c r="Z30" s="24">
        <f t="shared" si="5"/>
        <v>1650798</v>
      </c>
    </row>
    <row r="31" spans="1:26" x14ac:dyDescent="0.25">
      <c r="A31" s="19">
        <v>44075</v>
      </c>
      <c r="B31" s="20">
        <v>158353</v>
      </c>
      <c r="C31" s="20">
        <v>18534</v>
      </c>
      <c r="D31" s="20">
        <v>37135</v>
      </c>
      <c r="E31" s="20">
        <v>14083</v>
      </c>
      <c r="F31" s="20">
        <v>1442</v>
      </c>
      <c r="G31" s="21">
        <f t="shared" si="0"/>
        <v>229547</v>
      </c>
      <c r="H31" s="22">
        <v>66991</v>
      </c>
      <c r="I31" s="20">
        <v>124593</v>
      </c>
      <c r="J31" s="20">
        <v>18917</v>
      </c>
      <c r="K31" s="20">
        <v>566633</v>
      </c>
      <c r="L31" s="23">
        <v>1638</v>
      </c>
      <c r="M31" s="20">
        <v>45731</v>
      </c>
      <c r="N31" s="21">
        <f t="shared" si="1"/>
        <v>757512</v>
      </c>
      <c r="O31" s="23">
        <v>125430</v>
      </c>
      <c r="P31" s="23">
        <v>277133</v>
      </c>
      <c r="Q31" s="23">
        <v>37186</v>
      </c>
      <c r="R31" s="23">
        <v>18816</v>
      </c>
      <c r="S31" s="21">
        <f t="shared" si="6"/>
        <v>458565</v>
      </c>
      <c r="T31" s="21">
        <f t="shared" si="3"/>
        <v>1512615</v>
      </c>
      <c r="U31" s="23">
        <v>78261</v>
      </c>
      <c r="V31" s="23">
        <v>77063</v>
      </c>
      <c r="W31" s="23">
        <v>1567</v>
      </c>
      <c r="X31" s="20">
        <v>0</v>
      </c>
      <c r="Y31" s="21">
        <f t="shared" si="7"/>
        <v>156891</v>
      </c>
      <c r="Z31" s="24">
        <f t="shared" si="5"/>
        <v>1669506</v>
      </c>
    </row>
    <row r="32" spans="1:26" x14ac:dyDescent="0.25">
      <c r="A32" s="19">
        <v>44105</v>
      </c>
      <c r="B32" s="20">
        <v>158924</v>
      </c>
      <c r="C32" s="20">
        <v>18398</v>
      </c>
      <c r="D32" s="20">
        <v>37263</v>
      </c>
      <c r="E32" s="20">
        <v>14091</v>
      </c>
      <c r="F32" s="20">
        <v>1441</v>
      </c>
      <c r="G32" s="21">
        <f t="shared" si="0"/>
        <v>230117</v>
      </c>
      <c r="H32" s="22">
        <v>66977</v>
      </c>
      <c r="I32" s="20">
        <v>126845</v>
      </c>
      <c r="J32" s="20">
        <v>19504</v>
      </c>
      <c r="K32" s="20">
        <v>573038</v>
      </c>
      <c r="L32" s="23">
        <v>1636</v>
      </c>
      <c r="M32" s="20">
        <v>45406</v>
      </c>
      <c r="N32" s="21">
        <f t="shared" si="1"/>
        <v>766429</v>
      </c>
      <c r="O32" s="23">
        <v>126879</v>
      </c>
      <c r="P32" s="23">
        <v>285937</v>
      </c>
      <c r="Q32" s="23">
        <v>38165</v>
      </c>
      <c r="R32" s="23">
        <v>18711</v>
      </c>
      <c r="S32" s="21">
        <f t="shared" si="6"/>
        <v>469692</v>
      </c>
      <c r="T32" s="21">
        <f t="shared" si="3"/>
        <v>1533215</v>
      </c>
      <c r="U32" s="23">
        <v>78176</v>
      </c>
      <c r="V32" s="23">
        <v>77375</v>
      </c>
      <c r="W32" s="23">
        <v>1505</v>
      </c>
      <c r="X32" s="20">
        <v>0</v>
      </c>
      <c r="Y32" s="21">
        <f t="shared" si="7"/>
        <v>157056</v>
      </c>
      <c r="Z32" s="24">
        <f t="shared" si="5"/>
        <v>1690271</v>
      </c>
    </row>
    <row r="33" spans="1:29" x14ac:dyDescent="0.25">
      <c r="A33" s="19">
        <v>44136</v>
      </c>
      <c r="B33" s="20">
        <v>159421</v>
      </c>
      <c r="C33" s="20">
        <v>18257</v>
      </c>
      <c r="D33" s="20">
        <v>37459</v>
      </c>
      <c r="E33" s="20">
        <v>14129</v>
      </c>
      <c r="F33" s="20">
        <v>1446</v>
      </c>
      <c r="G33" s="21">
        <f t="shared" si="0"/>
        <v>230712</v>
      </c>
      <c r="H33" s="22">
        <v>67045</v>
      </c>
      <c r="I33" s="20">
        <v>128483</v>
      </c>
      <c r="J33" s="20">
        <v>20214</v>
      </c>
      <c r="K33" s="20">
        <v>578467</v>
      </c>
      <c r="L33" s="23">
        <v>1653</v>
      </c>
      <c r="M33" s="20">
        <v>45195</v>
      </c>
      <c r="N33" s="21">
        <f t="shared" si="1"/>
        <v>774012</v>
      </c>
      <c r="O33" s="23">
        <v>128521</v>
      </c>
      <c r="P33" s="23">
        <v>293634</v>
      </c>
      <c r="Q33" s="23">
        <v>39171</v>
      </c>
      <c r="R33" s="23">
        <v>18505</v>
      </c>
      <c r="S33" s="21">
        <f t="shared" si="6"/>
        <v>479831</v>
      </c>
      <c r="T33" s="21">
        <f t="shared" si="3"/>
        <v>1551600</v>
      </c>
      <c r="U33" s="23">
        <v>78244</v>
      </c>
      <c r="V33" s="23">
        <v>77987</v>
      </c>
      <c r="W33" s="23">
        <v>1495</v>
      </c>
      <c r="X33" s="20">
        <v>0</v>
      </c>
      <c r="Y33" s="21">
        <f t="shared" si="7"/>
        <v>157726</v>
      </c>
      <c r="Z33" s="24">
        <f t="shared" si="5"/>
        <v>1709326</v>
      </c>
    </row>
    <row r="34" spans="1:29" x14ac:dyDescent="0.25">
      <c r="A34" s="19">
        <v>44166</v>
      </c>
      <c r="B34" s="20">
        <v>159928</v>
      </c>
      <c r="C34" s="20">
        <v>18132</v>
      </c>
      <c r="D34" s="20">
        <v>37624</v>
      </c>
      <c r="E34" s="20">
        <v>14212</v>
      </c>
      <c r="F34" s="20">
        <v>1459</v>
      </c>
      <c r="G34" s="21">
        <f t="shared" si="0"/>
        <v>231355</v>
      </c>
      <c r="H34" s="22">
        <v>67080</v>
      </c>
      <c r="I34" s="20">
        <v>130387</v>
      </c>
      <c r="J34" s="20">
        <v>20563</v>
      </c>
      <c r="K34" s="20">
        <v>583360</v>
      </c>
      <c r="L34" s="23">
        <v>1652</v>
      </c>
      <c r="M34" s="20">
        <v>45421</v>
      </c>
      <c r="N34" s="21">
        <f t="shared" si="1"/>
        <v>781383</v>
      </c>
      <c r="O34" s="23">
        <v>130431</v>
      </c>
      <c r="P34" s="23">
        <v>305378</v>
      </c>
      <c r="Q34" s="23">
        <v>40038</v>
      </c>
      <c r="R34" s="23">
        <v>18393</v>
      </c>
      <c r="S34" s="21">
        <f t="shared" si="6"/>
        <v>494240</v>
      </c>
      <c r="T34" s="21">
        <f t="shared" si="3"/>
        <v>1574058</v>
      </c>
      <c r="U34" s="23">
        <v>78999</v>
      </c>
      <c r="V34" s="23">
        <v>78769</v>
      </c>
      <c r="W34" s="23">
        <v>1529</v>
      </c>
      <c r="X34" s="20">
        <v>0</v>
      </c>
      <c r="Y34" s="21">
        <f t="shared" si="7"/>
        <v>159297</v>
      </c>
      <c r="Z34" s="24">
        <f t="shared" si="5"/>
        <v>1733355</v>
      </c>
    </row>
    <row r="35" spans="1:29" x14ac:dyDescent="0.25">
      <c r="A35" s="19">
        <v>44197</v>
      </c>
      <c r="B35" s="20">
        <v>160436</v>
      </c>
      <c r="C35" s="20">
        <v>17721</v>
      </c>
      <c r="D35" s="20">
        <v>37621</v>
      </c>
      <c r="E35" s="20">
        <v>14346</v>
      </c>
      <c r="F35" s="20">
        <v>1460</v>
      </c>
      <c r="G35" s="21">
        <f t="shared" si="0"/>
        <v>231584</v>
      </c>
      <c r="H35" s="22">
        <v>66964</v>
      </c>
      <c r="I35" s="20">
        <v>132413</v>
      </c>
      <c r="J35" s="20">
        <v>20961</v>
      </c>
      <c r="K35" s="20">
        <v>588885</v>
      </c>
      <c r="L35" s="23">
        <v>1621</v>
      </c>
      <c r="M35" s="20">
        <v>45743</v>
      </c>
      <c r="N35" s="21">
        <f t="shared" si="1"/>
        <v>789623</v>
      </c>
      <c r="O35" s="23">
        <v>132410</v>
      </c>
      <c r="P35" s="23">
        <v>319010</v>
      </c>
      <c r="Q35" s="23">
        <v>41486</v>
      </c>
      <c r="R35" s="23">
        <v>18213</v>
      </c>
      <c r="S35" s="21">
        <f t="shared" si="6"/>
        <v>511119</v>
      </c>
      <c r="T35" s="21">
        <f t="shared" si="3"/>
        <v>1599290</v>
      </c>
      <c r="U35" s="23">
        <v>79937</v>
      </c>
      <c r="V35" s="23">
        <v>79598</v>
      </c>
      <c r="W35" s="23">
        <v>1572</v>
      </c>
      <c r="X35" s="20">
        <v>0</v>
      </c>
      <c r="Y35" s="21">
        <f t="shared" si="7"/>
        <v>161107</v>
      </c>
      <c r="Z35" s="24">
        <f t="shared" si="5"/>
        <v>1760397</v>
      </c>
    </row>
    <row r="36" spans="1:29" x14ac:dyDescent="0.25">
      <c r="A36" s="19">
        <v>44228</v>
      </c>
      <c r="B36" s="20">
        <v>160720</v>
      </c>
      <c r="C36" s="20">
        <v>17384</v>
      </c>
      <c r="D36" s="20">
        <v>37578</v>
      </c>
      <c r="E36" s="20">
        <v>14411</v>
      </c>
      <c r="F36" s="20">
        <v>1460</v>
      </c>
      <c r="G36" s="21">
        <f t="shared" si="0"/>
        <v>231553</v>
      </c>
      <c r="H36" s="22">
        <v>66934</v>
      </c>
      <c r="I36" s="20">
        <v>133945</v>
      </c>
      <c r="J36" s="20">
        <v>21344</v>
      </c>
      <c r="K36" s="20">
        <v>592839</v>
      </c>
      <c r="L36" s="23">
        <v>1612</v>
      </c>
      <c r="M36" s="20">
        <v>45853</v>
      </c>
      <c r="N36" s="21">
        <f t="shared" si="1"/>
        <v>795593</v>
      </c>
      <c r="O36" s="23">
        <v>133822</v>
      </c>
      <c r="P36" s="23">
        <v>326497</v>
      </c>
      <c r="Q36" s="23">
        <v>42365</v>
      </c>
      <c r="R36" s="23">
        <v>18027</v>
      </c>
      <c r="S36" s="21">
        <f t="shared" si="6"/>
        <v>520711</v>
      </c>
      <c r="T36" s="21">
        <f t="shared" si="3"/>
        <v>1614791</v>
      </c>
      <c r="U36" s="23">
        <v>80362</v>
      </c>
      <c r="V36" s="23">
        <v>80087</v>
      </c>
      <c r="W36" s="23">
        <v>1629</v>
      </c>
      <c r="X36" s="20">
        <v>0</v>
      </c>
      <c r="Y36" s="21">
        <f t="shared" si="7"/>
        <v>162078</v>
      </c>
      <c r="Z36" s="24">
        <f t="shared" si="5"/>
        <v>1776869</v>
      </c>
    </row>
    <row r="37" spans="1:29" x14ac:dyDescent="0.25">
      <c r="A37" s="19">
        <v>44256</v>
      </c>
      <c r="B37" s="20">
        <v>161167</v>
      </c>
      <c r="C37" s="20">
        <v>17228</v>
      </c>
      <c r="D37" s="20">
        <v>37513</v>
      </c>
      <c r="E37" s="20">
        <v>14492</v>
      </c>
      <c r="F37" s="20">
        <v>1459</v>
      </c>
      <c r="G37" s="21">
        <f t="shared" si="0"/>
        <v>231859</v>
      </c>
      <c r="H37" s="22">
        <v>66874</v>
      </c>
      <c r="I37" s="20">
        <v>135657</v>
      </c>
      <c r="J37" s="20">
        <v>21493</v>
      </c>
      <c r="K37" s="20">
        <v>596152</v>
      </c>
      <c r="L37" s="23">
        <v>1606</v>
      </c>
      <c r="M37" s="20">
        <v>45928</v>
      </c>
      <c r="N37" s="21">
        <f t="shared" ref="N37:N80" si="8">SUM(I37:M37)</f>
        <v>800836</v>
      </c>
      <c r="O37" s="23">
        <v>134868</v>
      </c>
      <c r="P37" s="23">
        <v>332157</v>
      </c>
      <c r="Q37" s="23">
        <v>44048</v>
      </c>
      <c r="R37" s="23">
        <v>17928</v>
      </c>
      <c r="S37" s="21">
        <f t="shared" si="6"/>
        <v>529001</v>
      </c>
      <c r="T37" s="21">
        <f t="shared" si="3"/>
        <v>1628570</v>
      </c>
      <c r="U37" s="23">
        <v>80762</v>
      </c>
      <c r="V37" s="23">
        <v>80505</v>
      </c>
      <c r="W37" s="23">
        <v>1624</v>
      </c>
      <c r="X37" s="20">
        <v>0</v>
      </c>
      <c r="Y37" s="21">
        <f t="shared" si="7"/>
        <v>162891</v>
      </c>
      <c r="Z37" s="24">
        <f t="shared" si="5"/>
        <v>1791461</v>
      </c>
    </row>
    <row r="38" spans="1:29" x14ac:dyDescent="0.25">
      <c r="A38" s="19">
        <v>44287</v>
      </c>
      <c r="B38" s="20">
        <v>161865</v>
      </c>
      <c r="C38" s="20">
        <v>17357</v>
      </c>
      <c r="D38" s="20">
        <v>37442</v>
      </c>
      <c r="E38" s="20">
        <v>14571</v>
      </c>
      <c r="F38" s="20">
        <v>1472</v>
      </c>
      <c r="G38" s="21">
        <f t="shared" si="0"/>
        <v>232707</v>
      </c>
      <c r="H38" s="22">
        <v>66925</v>
      </c>
      <c r="I38" s="20">
        <v>136984</v>
      </c>
      <c r="J38" s="20">
        <v>21895</v>
      </c>
      <c r="K38" s="20">
        <v>600276</v>
      </c>
      <c r="L38" s="23">
        <v>1581</v>
      </c>
      <c r="M38" s="20">
        <v>46178</v>
      </c>
      <c r="N38" s="21">
        <f t="shared" si="8"/>
        <v>806914</v>
      </c>
      <c r="O38" s="23">
        <v>136301</v>
      </c>
      <c r="P38" s="23">
        <v>339090</v>
      </c>
      <c r="Q38" s="23">
        <v>45526</v>
      </c>
      <c r="R38" s="23">
        <v>17742</v>
      </c>
      <c r="S38" s="21">
        <f t="shared" si="6"/>
        <v>538659</v>
      </c>
      <c r="T38" s="21">
        <f t="shared" si="3"/>
        <v>1645205</v>
      </c>
      <c r="U38" s="23">
        <v>81284</v>
      </c>
      <c r="V38" s="23">
        <v>80811</v>
      </c>
      <c r="W38" s="23">
        <v>1636</v>
      </c>
      <c r="X38" s="20">
        <v>0</v>
      </c>
      <c r="Y38" s="21">
        <f t="shared" si="7"/>
        <v>163731</v>
      </c>
      <c r="Z38" s="24">
        <f t="shared" si="5"/>
        <v>1808936</v>
      </c>
    </row>
    <row r="39" spans="1:29" x14ac:dyDescent="0.25">
      <c r="A39" s="19">
        <v>44317</v>
      </c>
      <c r="B39" s="20">
        <v>162331</v>
      </c>
      <c r="C39" s="20">
        <v>17473</v>
      </c>
      <c r="D39" s="20">
        <v>37460</v>
      </c>
      <c r="E39" s="20">
        <v>14621</v>
      </c>
      <c r="F39" s="20">
        <v>1478</v>
      </c>
      <c r="G39" s="21">
        <f t="shared" si="0"/>
        <v>233363</v>
      </c>
      <c r="H39" s="22">
        <v>66842</v>
      </c>
      <c r="I39" s="20">
        <v>138173</v>
      </c>
      <c r="J39" s="20">
        <v>22308</v>
      </c>
      <c r="K39" s="20">
        <v>603634</v>
      </c>
      <c r="L39" s="23">
        <v>1570</v>
      </c>
      <c r="M39" s="20">
        <v>46349</v>
      </c>
      <c r="N39" s="21">
        <f t="shared" si="8"/>
        <v>812034</v>
      </c>
      <c r="O39" s="23">
        <v>137735</v>
      </c>
      <c r="P39" s="23">
        <v>345615</v>
      </c>
      <c r="Q39" s="23">
        <v>46658</v>
      </c>
      <c r="R39" s="23">
        <v>17630</v>
      </c>
      <c r="S39" s="21">
        <f t="shared" si="6"/>
        <v>547638</v>
      </c>
      <c r="T39" s="21">
        <f t="shared" si="3"/>
        <v>1659877</v>
      </c>
      <c r="U39" s="23">
        <v>81897</v>
      </c>
      <c r="V39" s="23">
        <v>80826</v>
      </c>
      <c r="W39" s="23">
        <v>1682</v>
      </c>
      <c r="X39" s="20">
        <v>0</v>
      </c>
      <c r="Y39" s="21">
        <f t="shared" si="7"/>
        <v>164405</v>
      </c>
      <c r="Z39" s="24">
        <f t="shared" si="5"/>
        <v>1824282</v>
      </c>
    </row>
    <row r="40" spans="1:29" x14ac:dyDescent="0.25">
      <c r="A40" s="19">
        <v>44348</v>
      </c>
      <c r="B40" s="20">
        <v>162548</v>
      </c>
      <c r="C40" s="20">
        <v>17596</v>
      </c>
      <c r="D40" s="20">
        <v>37474</v>
      </c>
      <c r="E40" s="20">
        <v>14652</v>
      </c>
      <c r="F40" s="20">
        <v>1477</v>
      </c>
      <c r="G40" s="21">
        <f t="shared" si="0"/>
        <v>233747</v>
      </c>
      <c r="H40" s="22">
        <v>66764</v>
      </c>
      <c r="I40" s="20">
        <v>139512</v>
      </c>
      <c r="J40" s="20">
        <v>22760</v>
      </c>
      <c r="K40" s="20">
        <v>607400</v>
      </c>
      <c r="L40" s="23">
        <v>1552</v>
      </c>
      <c r="M40" s="20">
        <v>46728</v>
      </c>
      <c r="N40" s="21">
        <f t="shared" si="8"/>
        <v>817952</v>
      </c>
      <c r="O40" s="23">
        <v>138813</v>
      </c>
      <c r="P40" s="23">
        <v>351121</v>
      </c>
      <c r="Q40" s="23">
        <v>47830</v>
      </c>
      <c r="R40" s="23">
        <v>17458</v>
      </c>
      <c r="S40" s="21">
        <f t="shared" si="6"/>
        <v>555222</v>
      </c>
      <c r="T40" s="21">
        <f t="shared" si="3"/>
        <v>1673685</v>
      </c>
      <c r="U40" s="23">
        <v>82630</v>
      </c>
      <c r="V40" s="23">
        <v>80759</v>
      </c>
      <c r="W40" s="23">
        <v>1701</v>
      </c>
      <c r="X40" s="20">
        <v>0</v>
      </c>
      <c r="Y40" s="21">
        <f t="shared" si="7"/>
        <v>165090</v>
      </c>
      <c r="Z40" s="24">
        <f t="shared" si="5"/>
        <v>1838775</v>
      </c>
    </row>
    <row r="41" spans="1:29" x14ac:dyDescent="0.25">
      <c r="A41" s="19">
        <v>44378</v>
      </c>
      <c r="B41" s="20">
        <v>162239</v>
      </c>
      <c r="C41" s="20">
        <v>17635</v>
      </c>
      <c r="D41" s="20">
        <v>37449</v>
      </c>
      <c r="E41" s="20">
        <v>14647</v>
      </c>
      <c r="F41" s="20">
        <v>1490</v>
      </c>
      <c r="G41" s="21">
        <f t="shared" si="0"/>
        <v>233460</v>
      </c>
      <c r="H41" s="22">
        <v>66405</v>
      </c>
      <c r="I41" s="20">
        <v>140888</v>
      </c>
      <c r="J41" s="20">
        <v>23298</v>
      </c>
      <c r="K41" s="20">
        <v>611749</v>
      </c>
      <c r="L41" s="23">
        <v>1550</v>
      </c>
      <c r="M41" s="20">
        <v>47101</v>
      </c>
      <c r="N41" s="21">
        <f t="shared" si="8"/>
        <v>824586</v>
      </c>
      <c r="O41" s="23">
        <v>139785</v>
      </c>
      <c r="P41" s="23">
        <v>356543</v>
      </c>
      <c r="Q41" s="23">
        <v>48812</v>
      </c>
      <c r="R41" s="23">
        <v>17408</v>
      </c>
      <c r="S41" s="21">
        <f t="shared" si="6"/>
        <v>562548</v>
      </c>
      <c r="T41" s="21">
        <f t="shared" si="3"/>
        <v>1686999</v>
      </c>
      <c r="U41" s="23">
        <v>83237</v>
      </c>
      <c r="V41" s="23">
        <v>80556</v>
      </c>
      <c r="W41" s="23">
        <v>1717</v>
      </c>
      <c r="X41" s="20">
        <v>20</v>
      </c>
      <c r="Y41" s="21">
        <f t="shared" si="7"/>
        <v>165530</v>
      </c>
      <c r="Z41" s="24">
        <f t="shared" si="5"/>
        <v>1852529</v>
      </c>
    </row>
    <row r="42" spans="1:29" x14ac:dyDescent="0.25">
      <c r="A42" s="19">
        <v>44409</v>
      </c>
      <c r="B42" s="20">
        <v>162536</v>
      </c>
      <c r="C42" s="20">
        <v>17614</v>
      </c>
      <c r="D42" s="20">
        <v>37505</v>
      </c>
      <c r="E42" s="20">
        <v>14648</v>
      </c>
      <c r="F42" s="20">
        <v>1500</v>
      </c>
      <c r="G42" s="21">
        <f t="shared" si="0"/>
        <v>233803</v>
      </c>
      <c r="H42" s="22">
        <v>66267</v>
      </c>
      <c r="I42" s="20">
        <v>142669</v>
      </c>
      <c r="J42" s="20">
        <v>23875</v>
      </c>
      <c r="K42" s="20">
        <v>616895</v>
      </c>
      <c r="L42" s="23">
        <v>1555</v>
      </c>
      <c r="M42" s="20">
        <v>47276</v>
      </c>
      <c r="N42" s="21">
        <f t="shared" si="8"/>
        <v>832270</v>
      </c>
      <c r="O42" s="23">
        <v>140797</v>
      </c>
      <c r="P42" s="23">
        <v>362710</v>
      </c>
      <c r="Q42" s="23">
        <v>50138</v>
      </c>
      <c r="R42" s="23">
        <v>17268</v>
      </c>
      <c r="S42" s="21">
        <f t="shared" si="6"/>
        <v>570913</v>
      </c>
      <c r="T42" s="21">
        <f t="shared" si="3"/>
        <v>1703253</v>
      </c>
      <c r="U42" s="23">
        <v>84122</v>
      </c>
      <c r="V42" s="23">
        <v>80650</v>
      </c>
      <c r="W42" s="23">
        <v>1785</v>
      </c>
      <c r="X42" s="20">
        <v>544</v>
      </c>
      <c r="Y42" s="21">
        <f t="shared" si="7"/>
        <v>167101</v>
      </c>
      <c r="Z42" s="24">
        <f t="shared" si="5"/>
        <v>1870354</v>
      </c>
      <c r="AA42" s="25"/>
    </row>
    <row r="43" spans="1:29" x14ac:dyDescent="0.25">
      <c r="A43" s="19">
        <v>44440</v>
      </c>
      <c r="B43" s="20">
        <v>162816</v>
      </c>
      <c r="C43" s="20">
        <v>17659</v>
      </c>
      <c r="D43" s="20">
        <v>37622</v>
      </c>
      <c r="E43" s="20">
        <v>14662</v>
      </c>
      <c r="F43" s="20">
        <v>1512</v>
      </c>
      <c r="G43" s="21">
        <f t="shared" si="0"/>
        <v>234271</v>
      </c>
      <c r="H43" s="22">
        <v>66267</v>
      </c>
      <c r="I43" s="20">
        <v>144347</v>
      </c>
      <c r="J43" s="20">
        <v>24239</v>
      </c>
      <c r="K43" s="20">
        <v>621841</v>
      </c>
      <c r="L43" s="23">
        <v>1549</v>
      </c>
      <c r="M43" s="20">
        <v>47616</v>
      </c>
      <c r="N43" s="21">
        <f t="shared" si="8"/>
        <v>839592</v>
      </c>
      <c r="O43" s="23">
        <v>142064</v>
      </c>
      <c r="P43" s="23">
        <v>370880</v>
      </c>
      <c r="Q43" s="23">
        <v>51202</v>
      </c>
      <c r="R43" s="23">
        <v>17134</v>
      </c>
      <c r="S43" s="21">
        <f t="shared" si="6"/>
        <v>581280</v>
      </c>
      <c r="T43" s="21">
        <f t="shared" si="3"/>
        <v>1721410</v>
      </c>
      <c r="U43" s="23">
        <v>85275</v>
      </c>
      <c r="V43" s="23">
        <v>80400</v>
      </c>
      <c r="W43" s="23">
        <v>1820</v>
      </c>
      <c r="X43" s="20">
        <v>1319</v>
      </c>
      <c r="Y43" s="21">
        <f t="shared" si="7"/>
        <v>168814</v>
      </c>
      <c r="Z43" s="24">
        <f t="shared" si="5"/>
        <v>1890224</v>
      </c>
      <c r="AA43" s="25"/>
    </row>
    <row r="44" spans="1:29" x14ac:dyDescent="0.25">
      <c r="A44" s="19">
        <v>44470</v>
      </c>
      <c r="B44" s="20">
        <v>163387</v>
      </c>
      <c r="C44" s="20">
        <v>17686</v>
      </c>
      <c r="D44" s="20">
        <v>37651</v>
      </c>
      <c r="E44" s="20">
        <v>14675</v>
      </c>
      <c r="F44" s="20">
        <v>1509</v>
      </c>
      <c r="G44" s="21">
        <f t="shared" ref="G44:G80" si="9">SUM(B44:F44)</f>
        <v>234908</v>
      </c>
      <c r="H44" s="22">
        <v>66235</v>
      </c>
      <c r="I44" s="20">
        <v>145838</v>
      </c>
      <c r="J44" s="20">
        <v>24551</v>
      </c>
      <c r="K44" s="20">
        <v>626504</v>
      </c>
      <c r="L44" s="23">
        <v>1587</v>
      </c>
      <c r="M44" s="20">
        <v>47913</v>
      </c>
      <c r="N44" s="21">
        <f t="shared" si="8"/>
        <v>846393</v>
      </c>
      <c r="O44" s="23">
        <v>143138</v>
      </c>
      <c r="P44" s="23">
        <v>377725</v>
      </c>
      <c r="Q44" s="23">
        <v>52295</v>
      </c>
      <c r="R44" s="23">
        <v>17008</v>
      </c>
      <c r="S44" s="21">
        <f t="shared" si="6"/>
        <v>590166</v>
      </c>
      <c r="T44" s="21">
        <f t="shared" si="3"/>
        <v>1737702</v>
      </c>
      <c r="U44" s="23">
        <v>86358</v>
      </c>
      <c r="V44" s="23">
        <v>80181</v>
      </c>
      <c r="W44" s="23">
        <v>1838</v>
      </c>
      <c r="X44" s="20">
        <v>1885</v>
      </c>
      <c r="Y44" s="21">
        <f t="shared" si="7"/>
        <v>170262</v>
      </c>
      <c r="Z44" s="24">
        <f t="shared" ref="Z44:Z80" si="10">T44+Y44</f>
        <v>1907964</v>
      </c>
      <c r="AA44" s="25"/>
    </row>
    <row r="45" spans="1:29" x14ac:dyDescent="0.25">
      <c r="A45" s="19">
        <v>44501</v>
      </c>
      <c r="B45" s="20">
        <v>163736</v>
      </c>
      <c r="C45" s="20">
        <v>17711</v>
      </c>
      <c r="D45" s="20">
        <v>37882</v>
      </c>
      <c r="E45" s="20">
        <v>14664</v>
      </c>
      <c r="F45" s="20">
        <v>1505</v>
      </c>
      <c r="G45" s="21">
        <f t="shared" si="9"/>
        <v>235498</v>
      </c>
      <c r="H45" s="22">
        <v>66238</v>
      </c>
      <c r="I45" s="20">
        <v>147274</v>
      </c>
      <c r="J45" s="20">
        <v>24836</v>
      </c>
      <c r="K45" s="20">
        <v>629824</v>
      </c>
      <c r="L45" s="23">
        <v>1613</v>
      </c>
      <c r="M45" s="20">
        <v>48089</v>
      </c>
      <c r="N45" s="21">
        <f t="shared" si="8"/>
        <v>851636</v>
      </c>
      <c r="O45" s="23">
        <v>143852</v>
      </c>
      <c r="P45" s="23">
        <v>383607</v>
      </c>
      <c r="Q45" s="23">
        <v>53369</v>
      </c>
      <c r="R45" s="23">
        <v>16856</v>
      </c>
      <c r="S45" s="21">
        <f t="shared" si="6"/>
        <v>597684</v>
      </c>
      <c r="T45" s="21">
        <f t="shared" si="3"/>
        <v>1751056</v>
      </c>
      <c r="U45" s="23">
        <v>87473</v>
      </c>
      <c r="V45" s="23">
        <v>80102</v>
      </c>
      <c r="W45" s="23">
        <v>1834</v>
      </c>
      <c r="X45" s="20">
        <v>2347</v>
      </c>
      <c r="Y45" s="21">
        <f t="shared" si="7"/>
        <v>171756</v>
      </c>
      <c r="Z45" s="24">
        <f t="shared" si="10"/>
        <v>1922812</v>
      </c>
      <c r="AA45" s="25"/>
      <c r="AC45" s="26"/>
    </row>
    <row r="46" spans="1:29" x14ac:dyDescent="0.25">
      <c r="A46" s="19">
        <v>44531</v>
      </c>
      <c r="B46" s="20">
        <v>163957</v>
      </c>
      <c r="C46" s="20">
        <v>17641</v>
      </c>
      <c r="D46" s="20">
        <v>37994</v>
      </c>
      <c r="E46" s="20">
        <v>14670</v>
      </c>
      <c r="F46" s="20">
        <v>1520</v>
      </c>
      <c r="G46" s="21">
        <f t="shared" si="9"/>
        <v>235782</v>
      </c>
      <c r="H46" s="22">
        <v>66158</v>
      </c>
      <c r="I46" s="20">
        <v>150345</v>
      </c>
      <c r="J46" s="20">
        <v>21600</v>
      </c>
      <c r="K46" s="20">
        <v>633806</v>
      </c>
      <c r="L46" s="23">
        <v>1744</v>
      </c>
      <c r="M46" s="20">
        <v>48308</v>
      </c>
      <c r="N46" s="21">
        <f t="shared" si="8"/>
        <v>855803</v>
      </c>
      <c r="O46" s="23">
        <v>146936</v>
      </c>
      <c r="P46" s="23">
        <v>392520</v>
      </c>
      <c r="Q46" s="23">
        <v>54544</v>
      </c>
      <c r="R46" s="23">
        <v>16729</v>
      </c>
      <c r="S46" s="21">
        <f t="shared" si="6"/>
        <v>610729</v>
      </c>
      <c r="T46" s="21">
        <f t="shared" si="3"/>
        <v>1768472</v>
      </c>
      <c r="U46" s="23">
        <v>88547</v>
      </c>
      <c r="V46" s="23">
        <v>80070</v>
      </c>
      <c r="W46" s="23">
        <v>1884</v>
      </c>
      <c r="X46" s="20">
        <v>2611</v>
      </c>
      <c r="Y46" s="21">
        <f t="shared" si="7"/>
        <v>173112</v>
      </c>
      <c r="Z46" s="24">
        <f t="shared" si="10"/>
        <v>1941584</v>
      </c>
      <c r="AA46" s="25"/>
    </row>
    <row r="47" spans="1:29" x14ac:dyDescent="0.25">
      <c r="A47" s="19">
        <v>44562</v>
      </c>
      <c r="B47" s="20">
        <v>164311</v>
      </c>
      <c r="C47" s="20">
        <v>17623</v>
      </c>
      <c r="D47" s="20">
        <v>38063</v>
      </c>
      <c r="E47" s="20">
        <v>14657</v>
      </c>
      <c r="F47" s="20">
        <v>1528</v>
      </c>
      <c r="G47" s="21">
        <f t="shared" si="9"/>
        <v>236182</v>
      </c>
      <c r="H47" s="22">
        <v>66197</v>
      </c>
      <c r="I47" s="20">
        <v>152218</v>
      </c>
      <c r="J47" s="20">
        <v>22075</v>
      </c>
      <c r="K47" s="20">
        <v>638922</v>
      </c>
      <c r="L47" s="23">
        <v>1801</v>
      </c>
      <c r="M47" s="20">
        <v>48732</v>
      </c>
      <c r="N47" s="21">
        <f t="shared" si="8"/>
        <v>863748</v>
      </c>
      <c r="O47" s="23">
        <v>148196</v>
      </c>
      <c r="P47" s="23">
        <v>401101</v>
      </c>
      <c r="Q47" s="23">
        <v>55889</v>
      </c>
      <c r="R47" s="23">
        <v>16613</v>
      </c>
      <c r="S47" s="21">
        <f t="shared" si="6"/>
        <v>621799</v>
      </c>
      <c r="T47" s="21">
        <f t="shared" si="3"/>
        <v>1787926</v>
      </c>
      <c r="U47" s="23">
        <v>90111</v>
      </c>
      <c r="V47" s="23">
        <v>80160</v>
      </c>
      <c r="W47" s="23">
        <v>1962</v>
      </c>
      <c r="X47" s="20">
        <v>2840</v>
      </c>
      <c r="Y47" s="21">
        <f t="shared" si="7"/>
        <v>175073</v>
      </c>
      <c r="Z47" s="24">
        <f t="shared" si="10"/>
        <v>1962999</v>
      </c>
      <c r="AA47" s="25"/>
    </row>
    <row r="48" spans="1:29" x14ac:dyDescent="0.25">
      <c r="A48" s="19">
        <v>44593</v>
      </c>
      <c r="B48" s="20">
        <v>163784</v>
      </c>
      <c r="C48" s="20">
        <v>17468</v>
      </c>
      <c r="D48" s="20">
        <v>37945</v>
      </c>
      <c r="E48" s="20">
        <v>14649</v>
      </c>
      <c r="F48" s="20">
        <v>1501</v>
      </c>
      <c r="G48" s="21">
        <f t="shared" si="9"/>
        <v>235347</v>
      </c>
      <c r="H48" s="22">
        <v>66106</v>
      </c>
      <c r="I48" s="20">
        <v>153804</v>
      </c>
      <c r="J48" s="20">
        <v>21810</v>
      </c>
      <c r="K48" s="20">
        <v>643386</v>
      </c>
      <c r="L48" s="23">
        <v>1772</v>
      </c>
      <c r="M48" s="20">
        <v>49213</v>
      </c>
      <c r="N48" s="21">
        <f t="shared" si="8"/>
        <v>869985</v>
      </c>
      <c r="O48" s="23">
        <v>149622</v>
      </c>
      <c r="P48" s="23">
        <v>408341</v>
      </c>
      <c r="Q48" s="23">
        <v>56613</v>
      </c>
      <c r="R48" s="23">
        <v>16441</v>
      </c>
      <c r="S48" s="21">
        <f t="shared" si="6"/>
        <v>631017</v>
      </c>
      <c r="T48" s="21">
        <f t="shared" si="3"/>
        <v>1802455</v>
      </c>
      <c r="U48" s="23">
        <v>91219</v>
      </c>
      <c r="V48" s="23">
        <v>80399</v>
      </c>
      <c r="W48" s="23">
        <v>2008</v>
      </c>
      <c r="X48" s="20">
        <v>2994</v>
      </c>
      <c r="Y48" s="21">
        <f t="shared" si="7"/>
        <v>176620</v>
      </c>
      <c r="Z48" s="24">
        <f t="shared" si="10"/>
        <v>1979075</v>
      </c>
      <c r="AA48" s="25"/>
      <c r="AB48" s="26"/>
      <c r="AC48" s="26"/>
    </row>
    <row r="49" spans="1:27" x14ac:dyDescent="0.25">
      <c r="A49" s="19">
        <v>44621</v>
      </c>
      <c r="B49" s="20">
        <v>165029</v>
      </c>
      <c r="C49" s="20">
        <v>17509</v>
      </c>
      <c r="D49" s="20">
        <v>38011</v>
      </c>
      <c r="E49" s="20">
        <v>14619</v>
      </c>
      <c r="F49" s="20">
        <v>1520</v>
      </c>
      <c r="G49" s="21">
        <f t="shared" si="9"/>
        <v>236688</v>
      </c>
      <c r="H49" s="22">
        <v>65939</v>
      </c>
      <c r="I49" s="20">
        <v>155161</v>
      </c>
      <c r="J49" s="20">
        <v>21645</v>
      </c>
      <c r="K49" s="20">
        <v>646777</v>
      </c>
      <c r="L49" s="23">
        <v>1747</v>
      </c>
      <c r="M49" s="20">
        <v>49484</v>
      </c>
      <c r="N49" s="21">
        <f t="shared" si="8"/>
        <v>874814</v>
      </c>
      <c r="O49" s="23">
        <v>150635</v>
      </c>
      <c r="P49" s="23">
        <v>412356</v>
      </c>
      <c r="Q49" s="23">
        <v>58018</v>
      </c>
      <c r="R49" s="23">
        <v>16430</v>
      </c>
      <c r="S49" s="21">
        <f t="shared" si="6"/>
        <v>637439</v>
      </c>
      <c r="T49" s="21">
        <f t="shared" si="3"/>
        <v>1814880</v>
      </c>
      <c r="U49" s="23">
        <v>92160</v>
      </c>
      <c r="V49" s="23">
        <v>80461</v>
      </c>
      <c r="W49" s="23">
        <v>1996</v>
      </c>
      <c r="X49" s="20">
        <v>3195</v>
      </c>
      <c r="Y49" s="21">
        <f t="shared" si="7"/>
        <v>177812</v>
      </c>
      <c r="Z49" s="24">
        <f t="shared" si="10"/>
        <v>1992692</v>
      </c>
      <c r="AA49" s="25"/>
    </row>
    <row r="50" spans="1:27" x14ac:dyDescent="0.25">
      <c r="A50" s="19">
        <v>44652</v>
      </c>
      <c r="B50" s="20">
        <v>165236</v>
      </c>
      <c r="C50" s="20">
        <v>17561</v>
      </c>
      <c r="D50" s="20">
        <v>38120</v>
      </c>
      <c r="E50" s="20">
        <v>14611</v>
      </c>
      <c r="F50" s="20">
        <v>1515</v>
      </c>
      <c r="G50" s="21">
        <f t="shared" si="9"/>
        <v>237043</v>
      </c>
      <c r="H50" s="22">
        <v>65835</v>
      </c>
      <c r="I50" s="20">
        <v>156601</v>
      </c>
      <c r="J50" s="20">
        <v>21495</v>
      </c>
      <c r="K50" s="20">
        <v>650816</v>
      </c>
      <c r="L50" s="23">
        <v>1633</v>
      </c>
      <c r="M50" s="20">
        <v>49821</v>
      </c>
      <c r="N50" s="21">
        <f t="shared" si="8"/>
        <v>880366</v>
      </c>
      <c r="O50" s="23">
        <v>151967</v>
      </c>
      <c r="P50" s="23">
        <v>419818</v>
      </c>
      <c r="Q50" s="23">
        <v>59153</v>
      </c>
      <c r="R50" s="23">
        <v>16243</v>
      </c>
      <c r="S50" s="21">
        <f t="shared" si="6"/>
        <v>647181</v>
      </c>
      <c r="T50" s="21">
        <f t="shared" si="3"/>
        <v>1830425</v>
      </c>
      <c r="U50" s="23">
        <v>93112</v>
      </c>
      <c r="V50" s="23">
        <v>80640</v>
      </c>
      <c r="W50" s="23">
        <v>2045</v>
      </c>
      <c r="X50" s="20">
        <v>3425</v>
      </c>
      <c r="Y50" s="21">
        <f t="shared" si="7"/>
        <v>179222</v>
      </c>
      <c r="Z50" s="24">
        <f t="shared" si="10"/>
        <v>2009647</v>
      </c>
      <c r="AA50" s="25"/>
    </row>
    <row r="51" spans="1:27" x14ac:dyDescent="0.25">
      <c r="A51" s="19">
        <v>44682</v>
      </c>
      <c r="B51" s="20">
        <v>165736</v>
      </c>
      <c r="C51" s="20">
        <v>17467</v>
      </c>
      <c r="D51" s="20">
        <v>38319</v>
      </c>
      <c r="E51" s="20">
        <v>14637</v>
      </c>
      <c r="F51" s="20">
        <v>1520</v>
      </c>
      <c r="G51" s="21">
        <f t="shared" si="9"/>
        <v>237679</v>
      </c>
      <c r="H51" s="22">
        <v>65780</v>
      </c>
      <c r="I51" s="20">
        <v>157454</v>
      </c>
      <c r="J51" s="20">
        <v>21488</v>
      </c>
      <c r="K51" s="20">
        <v>653181</v>
      </c>
      <c r="L51" s="23">
        <v>1576</v>
      </c>
      <c r="M51" s="20">
        <v>49272</v>
      </c>
      <c r="N51" s="21">
        <f t="shared" si="8"/>
        <v>882971</v>
      </c>
      <c r="O51" s="23">
        <v>153424</v>
      </c>
      <c r="P51" s="23">
        <v>428085</v>
      </c>
      <c r="Q51" s="23">
        <v>60129</v>
      </c>
      <c r="R51" s="23">
        <v>16311</v>
      </c>
      <c r="S51" s="21">
        <f t="shared" si="6"/>
        <v>657949</v>
      </c>
      <c r="T51" s="21">
        <f t="shared" si="3"/>
        <v>1844379</v>
      </c>
      <c r="U51" s="23">
        <v>94061</v>
      </c>
      <c r="V51" s="23">
        <v>79681</v>
      </c>
      <c r="W51" s="23">
        <v>2082</v>
      </c>
      <c r="X51" s="20">
        <v>3826</v>
      </c>
      <c r="Y51" s="21">
        <f t="shared" si="7"/>
        <v>179650</v>
      </c>
      <c r="Z51" s="24">
        <f t="shared" si="10"/>
        <v>2024029</v>
      </c>
      <c r="AA51" s="25"/>
    </row>
    <row r="52" spans="1:27" x14ac:dyDescent="0.25">
      <c r="A52" s="19">
        <v>44713</v>
      </c>
      <c r="B52" s="20">
        <v>165823</v>
      </c>
      <c r="C52" s="20">
        <v>17430</v>
      </c>
      <c r="D52" s="20">
        <v>38411</v>
      </c>
      <c r="E52" s="20">
        <v>14719</v>
      </c>
      <c r="F52" s="20">
        <v>1523</v>
      </c>
      <c r="G52" s="21">
        <f t="shared" si="9"/>
        <v>237906</v>
      </c>
      <c r="H52" s="22">
        <v>65665</v>
      </c>
      <c r="I52" s="20">
        <v>157980</v>
      </c>
      <c r="J52" s="20">
        <v>21220</v>
      </c>
      <c r="K52" s="20">
        <v>655384</v>
      </c>
      <c r="L52" s="23">
        <v>1599</v>
      </c>
      <c r="M52" s="20">
        <v>48927</v>
      </c>
      <c r="N52" s="21">
        <f t="shared" si="8"/>
        <v>885110</v>
      </c>
      <c r="O52" s="23">
        <v>154468</v>
      </c>
      <c r="P52" s="23">
        <v>432937</v>
      </c>
      <c r="Q52" s="23">
        <v>61293</v>
      </c>
      <c r="R52" s="23">
        <v>16455</v>
      </c>
      <c r="S52" s="21">
        <f t="shared" si="6"/>
        <v>665153</v>
      </c>
      <c r="T52" s="21">
        <f t="shared" si="3"/>
        <v>1853834</v>
      </c>
      <c r="U52" s="23">
        <v>94733</v>
      </c>
      <c r="V52" s="23">
        <v>78707</v>
      </c>
      <c r="W52" s="23">
        <v>2071</v>
      </c>
      <c r="X52" s="20">
        <v>4024</v>
      </c>
      <c r="Y52" s="21">
        <f t="shared" si="7"/>
        <v>179535</v>
      </c>
      <c r="Z52" s="24">
        <f t="shared" si="10"/>
        <v>2033369</v>
      </c>
      <c r="AA52" s="25"/>
    </row>
    <row r="53" spans="1:27" x14ac:dyDescent="0.25">
      <c r="A53" s="19">
        <v>44743</v>
      </c>
      <c r="B53" s="20">
        <v>166326</v>
      </c>
      <c r="C53" s="20">
        <v>17465</v>
      </c>
      <c r="D53" s="20">
        <v>38448</v>
      </c>
      <c r="E53" s="20">
        <v>14800</v>
      </c>
      <c r="F53" s="20">
        <v>1556</v>
      </c>
      <c r="G53" s="21">
        <f t="shared" si="9"/>
        <v>238595</v>
      </c>
      <c r="H53" s="22">
        <v>65606</v>
      </c>
      <c r="I53" s="20">
        <v>159473</v>
      </c>
      <c r="J53" s="20">
        <v>21365</v>
      </c>
      <c r="K53" s="20">
        <v>659334</v>
      </c>
      <c r="L53" s="23">
        <v>1605</v>
      </c>
      <c r="M53" s="20">
        <v>49305</v>
      </c>
      <c r="N53" s="21">
        <f t="shared" si="8"/>
        <v>891082</v>
      </c>
      <c r="O53" s="23">
        <v>155309</v>
      </c>
      <c r="P53" s="23">
        <v>437141</v>
      </c>
      <c r="Q53" s="23">
        <v>62411</v>
      </c>
      <c r="R53" s="23">
        <v>16482</v>
      </c>
      <c r="S53" s="21">
        <f>SUM(O53:R53)</f>
        <v>671343</v>
      </c>
      <c r="T53" s="21">
        <f t="shared" si="3"/>
        <v>1866626</v>
      </c>
      <c r="U53" s="23">
        <v>95450</v>
      </c>
      <c r="V53" s="23">
        <v>78850</v>
      </c>
      <c r="W53" s="23">
        <v>2097</v>
      </c>
      <c r="X53" s="20">
        <v>4211</v>
      </c>
      <c r="Y53" s="21">
        <f t="shared" si="7"/>
        <v>180608</v>
      </c>
      <c r="Z53" s="24">
        <f t="shared" si="10"/>
        <v>2047234</v>
      </c>
      <c r="AA53" s="25"/>
    </row>
    <row r="54" spans="1:27" x14ac:dyDescent="0.25">
      <c r="A54" s="19">
        <v>44774</v>
      </c>
      <c r="B54" s="20">
        <v>166663</v>
      </c>
      <c r="C54" s="20">
        <v>17552</v>
      </c>
      <c r="D54" s="20">
        <v>38536</v>
      </c>
      <c r="E54" s="20">
        <v>14866</v>
      </c>
      <c r="F54" s="20">
        <v>1560</v>
      </c>
      <c r="G54" s="21">
        <f t="shared" si="9"/>
        <v>239177</v>
      </c>
      <c r="H54" s="22">
        <v>65508</v>
      </c>
      <c r="I54" s="20">
        <v>160533</v>
      </c>
      <c r="J54" s="20">
        <v>22318</v>
      </c>
      <c r="K54" s="20">
        <v>662866</v>
      </c>
      <c r="L54" s="23">
        <v>2151</v>
      </c>
      <c r="M54" s="20">
        <v>49329</v>
      </c>
      <c r="N54" s="21">
        <f t="shared" si="8"/>
        <v>897197</v>
      </c>
      <c r="O54" s="23">
        <v>155828</v>
      </c>
      <c r="P54" s="23">
        <v>442172</v>
      </c>
      <c r="Q54" s="23">
        <v>63295</v>
      </c>
      <c r="R54" s="23">
        <v>16725</v>
      </c>
      <c r="S54" s="21">
        <f t="shared" ref="S54:S80" si="11">SUM(O54:R54)</f>
        <v>678020</v>
      </c>
      <c r="T54" s="27">
        <f t="shared" si="3"/>
        <v>1879902</v>
      </c>
      <c r="U54" s="23">
        <v>96294</v>
      </c>
      <c r="V54" s="23">
        <v>79051</v>
      </c>
      <c r="W54" s="23">
        <v>2358</v>
      </c>
      <c r="X54" s="20">
        <v>4371</v>
      </c>
      <c r="Y54" s="21">
        <f t="shared" si="7"/>
        <v>182074</v>
      </c>
      <c r="Z54" s="24">
        <f t="shared" si="10"/>
        <v>2061976</v>
      </c>
      <c r="AA54" s="25"/>
    </row>
    <row r="55" spans="1:27" x14ac:dyDescent="0.25">
      <c r="A55" s="19">
        <v>44805</v>
      </c>
      <c r="B55" s="20">
        <v>166237</v>
      </c>
      <c r="C55" s="20">
        <v>17583</v>
      </c>
      <c r="D55" s="20">
        <v>38657</v>
      </c>
      <c r="E55" s="20">
        <v>14957</v>
      </c>
      <c r="F55" s="20">
        <v>1566</v>
      </c>
      <c r="G55" s="21">
        <f t="shared" si="9"/>
        <v>239000</v>
      </c>
      <c r="H55" s="22">
        <v>65196</v>
      </c>
      <c r="I55" s="20">
        <v>160419</v>
      </c>
      <c r="J55" s="20">
        <v>22604</v>
      </c>
      <c r="K55" s="20">
        <v>664630</v>
      </c>
      <c r="L55" s="23">
        <v>3847</v>
      </c>
      <c r="M55" s="20">
        <v>49427</v>
      </c>
      <c r="N55" s="21">
        <f t="shared" si="8"/>
        <v>900927</v>
      </c>
      <c r="O55" s="23">
        <v>155919</v>
      </c>
      <c r="P55" s="23">
        <v>447661</v>
      </c>
      <c r="Q55" s="23">
        <v>64339</v>
      </c>
      <c r="R55" s="23">
        <v>17482</v>
      </c>
      <c r="S55" s="21">
        <f>SUM(O55:R55)</f>
        <v>685401</v>
      </c>
      <c r="T55" s="21">
        <f t="shared" si="3"/>
        <v>1890524</v>
      </c>
      <c r="U55" s="23">
        <v>97236</v>
      </c>
      <c r="V55" s="23">
        <v>79441</v>
      </c>
      <c r="W55" s="23">
        <v>2477</v>
      </c>
      <c r="X55" s="20">
        <v>4470</v>
      </c>
      <c r="Y55" s="21">
        <f t="shared" si="7"/>
        <v>183624</v>
      </c>
      <c r="Z55" s="24">
        <f t="shared" si="10"/>
        <v>2074148</v>
      </c>
      <c r="AA55" s="25"/>
    </row>
    <row r="56" spans="1:27" x14ac:dyDescent="0.25">
      <c r="A56" s="19">
        <v>44835</v>
      </c>
      <c r="B56" s="20">
        <v>166074</v>
      </c>
      <c r="C56" s="20">
        <v>17568</v>
      </c>
      <c r="D56" s="20">
        <v>38789</v>
      </c>
      <c r="E56" s="20">
        <v>15021</v>
      </c>
      <c r="F56" s="20">
        <v>1557</v>
      </c>
      <c r="G56" s="21">
        <f t="shared" si="9"/>
        <v>239009</v>
      </c>
      <c r="H56" s="22">
        <v>65015</v>
      </c>
      <c r="I56" s="20">
        <v>160232</v>
      </c>
      <c r="J56" s="20">
        <v>23401</v>
      </c>
      <c r="K56" s="20">
        <v>665594</v>
      </c>
      <c r="L56" s="23">
        <v>5095</v>
      </c>
      <c r="M56" s="20">
        <v>49156</v>
      </c>
      <c r="N56" s="21">
        <f t="shared" si="8"/>
        <v>903478</v>
      </c>
      <c r="O56" s="23">
        <v>156172</v>
      </c>
      <c r="P56" s="23">
        <v>451475</v>
      </c>
      <c r="Q56" s="23">
        <v>65733</v>
      </c>
      <c r="R56" s="23">
        <v>18312</v>
      </c>
      <c r="S56" s="21">
        <f t="shared" si="11"/>
        <v>691692</v>
      </c>
      <c r="T56" s="21">
        <f t="shared" si="3"/>
        <v>1899194</v>
      </c>
      <c r="U56" s="23">
        <v>98069</v>
      </c>
      <c r="V56" s="23">
        <v>80000</v>
      </c>
      <c r="W56" s="23">
        <v>2569</v>
      </c>
      <c r="X56" s="20">
        <v>4650</v>
      </c>
      <c r="Y56" s="21">
        <f t="shared" si="7"/>
        <v>185288</v>
      </c>
      <c r="Z56" s="24">
        <f t="shared" si="10"/>
        <v>2084482</v>
      </c>
      <c r="AA56" s="25"/>
    </row>
    <row r="57" spans="1:27" x14ac:dyDescent="0.25">
      <c r="A57" s="19">
        <v>44866</v>
      </c>
      <c r="B57" s="20">
        <v>165991</v>
      </c>
      <c r="C57" s="20">
        <v>17640</v>
      </c>
      <c r="D57" s="20">
        <v>38954</v>
      </c>
      <c r="E57" s="20">
        <v>15073</v>
      </c>
      <c r="F57" s="20">
        <v>1583</v>
      </c>
      <c r="G57" s="21">
        <f t="shared" si="9"/>
        <v>239241</v>
      </c>
      <c r="H57" s="22">
        <v>64908</v>
      </c>
      <c r="I57" s="20">
        <v>160461</v>
      </c>
      <c r="J57" s="20">
        <v>24231</v>
      </c>
      <c r="K57" s="20">
        <v>668084</v>
      </c>
      <c r="L57" s="23">
        <v>6273</v>
      </c>
      <c r="M57" s="20">
        <v>49227</v>
      </c>
      <c r="N57" s="21">
        <f t="shared" si="8"/>
        <v>908276</v>
      </c>
      <c r="O57" s="23">
        <v>156687</v>
      </c>
      <c r="P57" s="23">
        <v>456247</v>
      </c>
      <c r="Q57" s="23">
        <v>66944</v>
      </c>
      <c r="R57" s="23">
        <v>19378</v>
      </c>
      <c r="S57" s="21">
        <f t="shared" si="11"/>
        <v>699256</v>
      </c>
      <c r="T57" s="21">
        <f t="shared" si="3"/>
        <v>1911681</v>
      </c>
      <c r="U57" s="23">
        <v>99009</v>
      </c>
      <c r="V57" s="23">
        <v>80580</v>
      </c>
      <c r="W57" s="23">
        <v>2677</v>
      </c>
      <c r="X57" s="20">
        <v>4560</v>
      </c>
      <c r="Y57" s="21">
        <f t="shared" si="7"/>
        <v>186826</v>
      </c>
      <c r="Z57" s="24">
        <f t="shared" si="10"/>
        <v>2098507</v>
      </c>
      <c r="AA57" s="25"/>
    </row>
    <row r="58" spans="1:27" x14ac:dyDescent="0.25">
      <c r="A58" s="19">
        <v>44896</v>
      </c>
      <c r="B58" s="20">
        <v>166218</v>
      </c>
      <c r="C58" s="20">
        <v>17664</v>
      </c>
      <c r="D58" s="20">
        <v>39141</v>
      </c>
      <c r="E58" s="20">
        <v>15124</v>
      </c>
      <c r="F58" s="20">
        <v>1609</v>
      </c>
      <c r="G58" s="21">
        <f t="shared" si="9"/>
        <v>239756</v>
      </c>
      <c r="H58" s="22">
        <v>64829</v>
      </c>
      <c r="I58" s="20">
        <v>160831</v>
      </c>
      <c r="J58" s="20">
        <v>25149</v>
      </c>
      <c r="K58" s="20">
        <v>670599</v>
      </c>
      <c r="L58" s="23">
        <v>7217</v>
      </c>
      <c r="M58" s="20">
        <v>49561</v>
      </c>
      <c r="N58" s="21">
        <f t="shared" si="8"/>
        <v>913357</v>
      </c>
      <c r="O58" s="23">
        <v>157678</v>
      </c>
      <c r="P58" s="23">
        <v>463919</v>
      </c>
      <c r="Q58" s="23">
        <v>68244</v>
      </c>
      <c r="R58" s="23">
        <v>20458</v>
      </c>
      <c r="S58" s="21">
        <f t="shared" si="11"/>
        <v>710299</v>
      </c>
      <c r="T58" s="21">
        <f t="shared" si="3"/>
        <v>1928241</v>
      </c>
      <c r="U58" s="23">
        <v>100602</v>
      </c>
      <c r="V58" s="23">
        <v>81227</v>
      </c>
      <c r="W58" s="23">
        <v>2805</v>
      </c>
      <c r="X58" s="20">
        <v>4509</v>
      </c>
      <c r="Y58" s="21">
        <f t="shared" si="7"/>
        <v>189143</v>
      </c>
      <c r="Z58" s="24">
        <f t="shared" si="10"/>
        <v>2117384</v>
      </c>
      <c r="AA58" s="25"/>
    </row>
    <row r="59" spans="1:27" x14ac:dyDescent="0.25">
      <c r="A59" s="19">
        <v>44927</v>
      </c>
      <c r="B59" s="20">
        <v>166452</v>
      </c>
      <c r="C59" s="20">
        <v>17626</v>
      </c>
      <c r="D59" s="20">
        <v>39217</v>
      </c>
      <c r="E59" s="20">
        <v>15164</v>
      </c>
      <c r="F59" s="20">
        <v>1627</v>
      </c>
      <c r="G59" s="21">
        <f t="shared" si="9"/>
        <v>240086</v>
      </c>
      <c r="H59" s="22">
        <v>64821</v>
      </c>
      <c r="I59" s="20">
        <v>161475</v>
      </c>
      <c r="J59" s="20">
        <v>25937</v>
      </c>
      <c r="K59" s="20">
        <v>673759</v>
      </c>
      <c r="L59" s="23">
        <v>8373</v>
      </c>
      <c r="M59" s="20">
        <v>49994</v>
      </c>
      <c r="N59" s="21">
        <f t="shared" si="8"/>
        <v>919538</v>
      </c>
      <c r="O59" s="23">
        <v>158988</v>
      </c>
      <c r="P59" s="23">
        <v>473537</v>
      </c>
      <c r="Q59" s="23">
        <v>68919</v>
      </c>
      <c r="R59" s="23">
        <v>21586</v>
      </c>
      <c r="S59" s="21">
        <f t="shared" si="11"/>
        <v>723030</v>
      </c>
      <c r="T59" s="21">
        <f t="shared" si="3"/>
        <v>1947475</v>
      </c>
      <c r="U59" s="23">
        <v>102578</v>
      </c>
      <c r="V59" s="23">
        <v>81595</v>
      </c>
      <c r="W59" s="23">
        <v>2917</v>
      </c>
      <c r="X59" s="20">
        <v>4543</v>
      </c>
      <c r="Y59" s="21">
        <f t="shared" si="7"/>
        <v>191633</v>
      </c>
      <c r="Z59" s="24">
        <f t="shared" si="10"/>
        <v>2139108</v>
      </c>
      <c r="AA59" s="25"/>
    </row>
    <row r="60" spans="1:27" x14ac:dyDescent="0.25">
      <c r="A60" s="19">
        <v>44958</v>
      </c>
      <c r="B60" s="20">
        <v>166430</v>
      </c>
      <c r="C60" s="20">
        <v>17661</v>
      </c>
      <c r="D60" s="20">
        <v>39319</v>
      </c>
      <c r="E60" s="20">
        <v>15176</v>
      </c>
      <c r="F60" s="20">
        <v>1624</v>
      </c>
      <c r="G60" s="21">
        <f t="shared" si="9"/>
        <v>240210</v>
      </c>
      <c r="H60" s="22">
        <v>64664</v>
      </c>
      <c r="I60" s="20">
        <v>162323</v>
      </c>
      <c r="J60" s="20">
        <v>26806</v>
      </c>
      <c r="K60" s="20">
        <v>677758</v>
      </c>
      <c r="L60" s="23">
        <v>9436</v>
      </c>
      <c r="M60" s="20">
        <v>50352</v>
      </c>
      <c r="N60" s="21">
        <f t="shared" si="8"/>
        <v>926675</v>
      </c>
      <c r="O60" s="23">
        <v>159937</v>
      </c>
      <c r="P60" s="23">
        <v>480096</v>
      </c>
      <c r="Q60" s="23">
        <v>69604</v>
      </c>
      <c r="R60" s="23">
        <v>22772</v>
      </c>
      <c r="S60" s="21">
        <f t="shared" si="11"/>
        <v>732409</v>
      </c>
      <c r="T60" s="21">
        <f t="shared" si="3"/>
        <v>1963958</v>
      </c>
      <c r="U60" s="23">
        <v>103611</v>
      </c>
      <c r="V60" s="23">
        <v>82372</v>
      </c>
      <c r="W60" s="23">
        <v>3085</v>
      </c>
      <c r="X60" s="20">
        <v>4674</v>
      </c>
      <c r="Y60" s="21">
        <f t="shared" si="7"/>
        <v>193742</v>
      </c>
      <c r="Z60" s="24">
        <f t="shared" si="10"/>
        <v>2157700</v>
      </c>
      <c r="AA60" s="25"/>
    </row>
    <row r="61" spans="1:27" x14ac:dyDescent="0.25">
      <c r="A61" s="19">
        <v>44986</v>
      </c>
      <c r="B61" s="20">
        <v>166571</v>
      </c>
      <c r="C61" s="20">
        <v>17764</v>
      </c>
      <c r="D61" s="20">
        <v>39620</v>
      </c>
      <c r="E61" s="20">
        <v>15205</v>
      </c>
      <c r="F61" s="20">
        <v>1652</v>
      </c>
      <c r="G61" s="21">
        <f t="shared" si="9"/>
        <v>240812</v>
      </c>
      <c r="H61" s="22">
        <v>64616</v>
      </c>
      <c r="I61" s="20">
        <v>162349</v>
      </c>
      <c r="J61" s="20">
        <v>27623</v>
      </c>
      <c r="K61" s="20">
        <v>680124</v>
      </c>
      <c r="L61" s="23">
        <v>10773</v>
      </c>
      <c r="M61" s="20">
        <v>50573</v>
      </c>
      <c r="N61" s="21">
        <f t="shared" si="8"/>
        <v>931442</v>
      </c>
      <c r="O61" s="23">
        <v>160657</v>
      </c>
      <c r="P61" s="23">
        <v>483450</v>
      </c>
      <c r="Q61" s="23">
        <v>70452</v>
      </c>
      <c r="R61" s="23">
        <v>23659</v>
      </c>
      <c r="S61" s="21">
        <f t="shared" si="11"/>
        <v>738218</v>
      </c>
      <c r="T61" s="21">
        <f t="shared" si="3"/>
        <v>1975088</v>
      </c>
      <c r="U61" s="23">
        <v>104316</v>
      </c>
      <c r="V61" s="23">
        <v>82750</v>
      </c>
      <c r="W61" s="23">
        <v>3126</v>
      </c>
      <c r="X61" s="20">
        <v>4590</v>
      </c>
      <c r="Y61" s="21">
        <f t="shared" si="7"/>
        <v>194782</v>
      </c>
      <c r="Z61" s="24">
        <f t="shared" si="10"/>
        <v>2169870</v>
      </c>
      <c r="AA61" s="25"/>
    </row>
    <row r="62" spans="1:27" x14ac:dyDescent="0.25">
      <c r="A62" s="19">
        <v>45017</v>
      </c>
      <c r="B62" s="20">
        <v>166681</v>
      </c>
      <c r="C62" s="20">
        <v>17877</v>
      </c>
      <c r="D62" s="20">
        <v>39911</v>
      </c>
      <c r="E62" s="20">
        <v>15208</v>
      </c>
      <c r="F62" s="20">
        <v>1653</v>
      </c>
      <c r="G62" s="21">
        <f t="shared" si="9"/>
        <v>241330</v>
      </c>
      <c r="H62" s="22">
        <v>64629</v>
      </c>
      <c r="I62" s="20">
        <v>162738</v>
      </c>
      <c r="J62" s="20">
        <v>28214</v>
      </c>
      <c r="K62" s="20">
        <v>683586</v>
      </c>
      <c r="L62" s="23">
        <v>11921</v>
      </c>
      <c r="M62" s="20">
        <v>50612</v>
      </c>
      <c r="N62" s="21">
        <f t="shared" si="8"/>
        <v>937071</v>
      </c>
      <c r="O62" s="23">
        <v>161566</v>
      </c>
      <c r="P62" s="23">
        <v>487142</v>
      </c>
      <c r="Q62" s="23">
        <v>72448</v>
      </c>
      <c r="R62" s="23">
        <v>24757</v>
      </c>
      <c r="S62" s="21">
        <f t="shared" si="11"/>
        <v>745913</v>
      </c>
      <c r="T62" s="21">
        <f t="shared" si="3"/>
        <v>1988943</v>
      </c>
      <c r="U62" s="23">
        <v>105034</v>
      </c>
      <c r="V62" s="23">
        <v>83384</v>
      </c>
      <c r="W62" s="23">
        <v>3202</v>
      </c>
      <c r="X62" s="20">
        <v>4688</v>
      </c>
      <c r="Y62" s="21">
        <f t="shared" si="7"/>
        <v>196308</v>
      </c>
      <c r="Z62" s="24">
        <f t="shared" si="10"/>
        <v>2185251</v>
      </c>
      <c r="AA62" s="25"/>
    </row>
    <row r="63" spans="1:27" x14ac:dyDescent="0.25">
      <c r="A63" s="19">
        <v>45047</v>
      </c>
      <c r="B63" s="20">
        <v>165246</v>
      </c>
      <c r="C63" s="20">
        <v>17681</v>
      </c>
      <c r="D63" s="20">
        <v>40082</v>
      </c>
      <c r="E63" s="20">
        <v>15218</v>
      </c>
      <c r="F63" s="20">
        <v>1674</v>
      </c>
      <c r="G63" s="21">
        <f t="shared" si="9"/>
        <v>239901</v>
      </c>
      <c r="H63" s="22">
        <v>64413</v>
      </c>
      <c r="I63" s="20">
        <v>160748</v>
      </c>
      <c r="J63" s="20">
        <v>29044</v>
      </c>
      <c r="K63" s="20">
        <v>682708</v>
      </c>
      <c r="L63" s="23">
        <v>12766</v>
      </c>
      <c r="M63" s="20">
        <v>51153</v>
      </c>
      <c r="N63" s="21">
        <f t="shared" si="8"/>
        <v>936419</v>
      </c>
      <c r="O63" s="23">
        <v>162150</v>
      </c>
      <c r="P63" s="23">
        <v>490605</v>
      </c>
      <c r="Q63" s="23">
        <v>72865</v>
      </c>
      <c r="R63" s="23">
        <v>25608</v>
      </c>
      <c r="S63" s="21">
        <f t="shared" si="11"/>
        <v>751228</v>
      </c>
      <c r="T63" s="21">
        <f t="shared" si="3"/>
        <v>1991961</v>
      </c>
      <c r="U63" s="23">
        <v>105539</v>
      </c>
      <c r="V63" s="23">
        <v>83090</v>
      </c>
      <c r="W63" s="23">
        <v>3212</v>
      </c>
      <c r="X63" s="20">
        <v>4732</v>
      </c>
      <c r="Y63" s="21">
        <f t="shared" si="7"/>
        <v>196573</v>
      </c>
      <c r="Z63" s="24">
        <f t="shared" si="10"/>
        <v>2188534</v>
      </c>
      <c r="AA63" s="25"/>
    </row>
    <row r="64" spans="1:27" x14ac:dyDescent="0.25">
      <c r="A64" s="19">
        <v>45078</v>
      </c>
      <c r="B64" s="20">
        <v>164650</v>
      </c>
      <c r="C64" s="20">
        <v>17700</v>
      </c>
      <c r="D64" s="20">
        <v>40292</v>
      </c>
      <c r="E64" s="20">
        <v>15218</v>
      </c>
      <c r="F64" s="20">
        <v>1697</v>
      </c>
      <c r="G64" s="21">
        <f t="shared" si="9"/>
        <v>239557</v>
      </c>
      <c r="H64" s="22">
        <v>64438</v>
      </c>
      <c r="I64" s="20">
        <v>158646</v>
      </c>
      <c r="J64" s="20">
        <v>29358</v>
      </c>
      <c r="K64" s="20">
        <v>676219</v>
      </c>
      <c r="L64" s="23">
        <v>13583</v>
      </c>
      <c r="M64" s="20">
        <v>52385</v>
      </c>
      <c r="N64" s="21">
        <f t="shared" si="8"/>
        <v>930191</v>
      </c>
      <c r="O64" s="23">
        <v>159787</v>
      </c>
      <c r="P64" s="23">
        <v>485541</v>
      </c>
      <c r="Q64" s="23">
        <v>73055</v>
      </c>
      <c r="R64" s="23">
        <v>26534</v>
      </c>
      <c r="S64" s="21">
        <f t="shared" si="11"/>
        <v>744917</v>
      </c>
      <c r="T64" s="21">
        <f t="shared" si="3"/>
        <v>1979103</v>
      </c>
      <c r="U64" s="23">
        <v>104482</v>
      </c>
      <c r="V64" s="23">
        <v>83532</v>
      </c>
      <c r="W64" s="23">
        <v>3201</v>
      </c>
      <c r="X64" s="20">
        <v>4748</v>
      </c>
      <c r="Y64" s="21">
        <f t="shared" si="7"/>
        <v>195963</v>
      </c>
      <c r="Z64" s="24">
        <f t="shared" si="10"/>
        <v>2175066</v>
      </c>
      <c r="AA64" s="25"/>
    </row>
    <row r="65" spans="1:27" x14ac:dyDescent="0.25">
      <c r="A65" s="19">
        <v>45108</v>
      </c>
      <c r="B65" s="20">
        <v>162571</v>
      </c>
      <c r="C65" s="20">
        <v>17430</v>
      </c>
      <c r="D65" s="20">
        <v>40055</v>
      </c>
      <c r="E65" s="20">
        <v>15039</v>
      </c>
      <c r="F65" s="20">
        <v>1688</v>
      </c>
      <c r="G65" s="21">
        <f t="shared" si="9"/>
        <v>236783</v>
      </c>
      <c r="H65" s="22">
        <v>62762</v>
      </c>
      <c r="I65" s="20">
        <v>156807</v>
      </c>
      <c r="J65" s="20">
        <v>29207</v>
      </c>
      <c r="K65" s="20">
        <v>666809</v>
      </c>
      <c r="L65" s="23">
        <v>14214</v>
      </c>
      <c r="M65" s="20">
        <v>52070</v>
      </c>
      <c r="N65" s="21">
        <f t="shared" si="8"/>
        <v>919107</v>
      </c>
      <c r="O65" s="23">
        <v>156818</v>
      </c>
      <c r="P65" s="23">
        <v>480807</v>
      </c>
      <c r="Q65" s="23">
        <v>72657</v>
      </c>
      <c r="R65" s="23">
        <v>27370</v>
      </c>
      <c r="S65" s="21">
        <f t="shared" si="11"/>
        <v>737652</v>
      </c>
      <c r="T65" s="21">
        <f t="shared" si="3"/>
        <v>1956304</v>
      </c>
      <c r="U65" s="23">
        <v>102045</v>
      </c>
      <c r="V65" s="23">
        <v>83330</v>
      </c>
      <c r="W65" s="23">
        <v>3222</v>
      </c>
      <c r="X65" s="20">
        <v>4770</v>
      </c>
      <c r="Y65" s="21">
        <f t="shared" si="7"/>
        <v>193367</v>
      </c>
      <c r="Z65" s="24">
        <f t="shared" si="10"/>
        <v>2149671</v>
      </c>
      <c r="AA65" s="25"/>
    </row>
    <row r="66" spans="1:27" x14ac:dyDescent="0.25">
      <c r="A66" s="19">
        <v>45139</v>
      </c>
      <c r="B66" s="20">
        <v>160870</v>
      </c>
      <c r="C66" s="20">
        <v>17206</v>
      </c>
      <c r="D66" s="20">
        <v>39267</v>
      </c>
      <c r="E66" s="20">
        <v>14963</v>
      </c>
      <c r="F66" s="20">
        <v>1663</v>
      </c>
      <c r="G66" s="21">
        <f t="shared" si="9"/>
        <v>233969</v>
      </c>
      <c r="H66" s="22">
        <v>61154</v>
      </c>
      <c r="I66" s="20">
        <v>155269</v>
      </c>
      <c r="J66" s="20">
        <v>28984</v>
      </c>
      <c r="K66" s="20">
        <v>657289</v>
      </c>
      <c r="L66" s="23">
        <v>14790</v>
      </c>
      <c r="M66" s="20">
        <v>51891</v>
      </c>
      <c r="N66" s="21">
        <f t="shared" si="8"/>
        <v>908223</v>
      </c>
      <c r="O66" s="23">
        <v>153326</v>
      </c>
      <c r="P66" s="23">
        <v>475688</v>
      </c>
      <c r="Q66" s="23">
        <v>72528</v>
      </c>
      <c r="R66" s="23">
        <v>28224</v>
      </c>
      <c r="S66" s="21">
        <f t="shared" si="11"/>
        <v>729766</v>
      </c>
      <c r="T66" s="21">
        <f t="shared" si="3"/>
        <v>1933112</v>
      </c>
      <c r="U66" s="23">
        <v>99674</v>
      </c>
      <c r="V66" s="23">
        <v>83047</v>
      </c>
      <c r="W66" s="23">
        <v>3220</v>
      </c>
      <c r="X66" s="20">
        <v>4721</v>
      </c>
      <c r="Y66" s="21">
        <f t="shared" si="7"/>
        <v>190662</v>
      </c>
      <c r="Z66" s="24">
        <f t="shared" si="10"/>
        <v>2123774</v>
      </c>
      <c r="AA66" s="25"/>
    </row>
    <row r="67" spans="1:27" x14ac:dyDescent="0.25">
      <c r="A67" s="19">
        <v>45170</v>
      </c>
      <c r="B67" s="20">
        <v>159817</v>
      </c>
      <c r="C67" s="20">
        <v>17042</v>
      </c>
      <c r="D67" s="20">
        <v>38955</v>
      </c>
      <c r="E67" s="20">
        <v>14882</v>
      </c>
      <c r="F67" s="20">
        <v>1650</v>
      </c>
      <c r="G67" s="21">
        <f t="shared" si="9"/>
        <v>232346</v>
      </c>
      <c r="H67" s="22">
        <v>60855</v>
      </c>
      <c r="I67" s="20">
        <v>153570</v>
      </c>
      <c r="J67" s="20">
        <v>28478</v>
      </c>
      <c r="K67" s="20">
        <v>648634</v>
      </c>
      <c r="L67" s="23">
        <v>14792</v>
      </c>
      <c r="M67" s="20">
        <v>51639</v>
      </c>
      <c r="N67" s="21">
        <f t="shared" si="8"/>
        <v>897113</v>
      </c>
      <c r="O67" s="23">
        <v>151314</v>
      </c>
      <c r="P67" s="23">
        <v>471909</v>
      </c>
      <c r="Q67" s="23">
        <v>71687</v>
      </c>
      <c r="R67" s="23">
        <v>28138</v>
      </c>
      <c r="S67" s="21">
        <f t="shared" si="11"/>
        <v>723048</v>
      </c>
      <c r="T67" s="21">
        <f t="shared" si="3"/>
        <v>1913362</v>
      </c>
      <c r="U67" s="23">
        <v>98222</v>
      </c>
      <c r="V67" s="23">
        <v>82334</v>
      </c>
      <c r="W67" s="23">
        <v>3167</v>
      </c>
      <c r="X67" s="20">
        <v>4603</v>
      </c>
      <c r="Y67" s="21">
        <f t="shared" si="7"/>
        <v>188326</v>
      </c>
      <c r="Z67" s="24">
        <f t="shared" si="10"/>
        <v>2101688</v>
      </c>
      <c r="AA67" s="25"/>
    </row>
    <row r="68" spans="1:27" x14ac:dyDescent="0.25">
      <c r="A68" s="19">
        <v>45200</v>
      </c>
      <c r="B68" s="20">
        <v>158939</v>
      </c>
      <c r="C68" s="20">
        <v>17060</v>
      </c>
      <c r="D68" s="20">
        <v>39880</v>
      </c>
      <c r="E68" s="20">
        <v>14979</v>
      </c>
      <c r="F68" s="20">
        <v>1730</v>
      </c>
      <c r="G68" s="21">
        <f t="shared" si="9"/>
        <v>232588</v>
      </c>
      <c r="H68" s="22">
        <v>62509</v>
      </c>
      <c r="I68" s="20">
        <v>155363</v>
      </c>
      <c r="J68" s="20">
        <v>29905</v>
      </c>
      <c r="K68" s="20">
        <v>656078</v>
      </c>
      <c r="L68" s="23">
        <v>16547</v>
      </c>
      <c r="M68" s="20">
        <v>53291</v>
      </c>
      <c r="N68" s="21">
        <f t="shared" si="8"/>
        <v>911184</v>
      </c>
      <c r="O68" s="23">
        <v>151501</v>
      </c>
      <c r="P68" s="23">
        <v>481318</v>
      </c>
      <c r="Q68" s="23">
        <v>74310</v>
      </c>
      <c r="R68" s="23">
        <v>29834</v>
      </c>
      <c r="S68" s="21">
        <f t="shared" si="11"/>
        <v>736963</v>
      </c>
      <c r="T68" s="21">
        <f t="shared" si="3"/>
        <v>1943244</v>
      </c>
      <c r="U68" s="23">
        <v>100486</v>
      </c>
      <c r="V68" s="23">
        <v>88455</v>
      </c>
      <c r="W68" s="23">
        <v>3366</v>
      </c>
      <c r="X68" s="20">
        <v>4657</v>
      </c>
      <c r="Y68" s="21">
        <f>SUM(U68:X68)</f>
        <v>196964</v>
      </c>
      <c r="Z68" s="24">
        <f t="shared" si="10"/>
        <v>2140208</v>
      </c>
      <c r="AA68" s="25"/>
    </row>
    <row r="69" spans="1:27" x14ac:dyDescent="0.25">
      <c r="A69" s="19">
        <v>45231</v>
      </c>
      <c r="B69" s="20">
        <v>158508</v>
      </c>
      <c r="C69" s="20">
        <v>16976</v>
      </c>
      <c r="D69" s="20">
        <v>39711</v>
      </c>
      <c r="E69" s="20">
        <v>14950</v>
      </c>
      <c r="F69" s="20">
        <v>1723</v>
      </c>
      <c r="G69" s="21">
        <f t="shared" si="9"/>
        <v>231868</v>
      </c>
      <c r="H69" s="22">
        <v>62599</v>
      </c>
      <c r="I69" s="20">
        <v>154172</v>
      </c>
      <c r="J69" s="20">
        <v>29646</v>
      </c>
      <c r="K69" s="20">
        <v>649006</v>
      </c>
      <c r="L69" s="23">
        <v>16575</v>
      </c>
      <c r="M69" s="20">
        <v>53459</v>
      </c>
      <c r="N69" s="21">
        <f t="shared" si="8"/>
        <v>902858</v>
      </c>
      <c r="O69" s="23">
        <v>150178</v>
      </c>
      <c r="P69" s="23">
        <v>479623</v>
      </c>
      <c r="Q69" s="23">
        <v>73598</v>
      </c>
      <c r="R69" s="23">
        <v>29865</v>
      </c>
      <c r="S69" s="21">
        <f t="shared" si="11"/>
        <v>733264</v>
      </c>
      <c r="T69" s="21">
        <f t="shared" ref="T69:T80" si="12">SUM(G69,H69,N69,S69)</f>
        <v>1930589</v>
      </c>
      <c r="U69" s="23">
        <v>99695</v>
      </c>
      <c r="V69" s="23">
        <v>89678</v>
      </c>
      <c r="W69" s="23">
        <v>3324</v>
      </c>
      <c r="X69" s="20">
        <v>4591</v>
      </c>
      <c r="Y69" s="21">
        <f t="shared" ref="Y69:Y80" si="13">SUM(U69:X69)</f>
        <v>197288</v>
      </c>
      <c r="Z69" s="24">
        <f t="shared" si="10"/>
        <v>2127877</v>
      </c>
      <c r="AA69" s="25"/>
    </row>
    <row r="70" spans="1:27" x14ac:dyDescent="0.25">
      <c r="A70" s="19">
        <v>45261</v>
      </c>
      <c r="B70" s="20">
        <v>157747</v>
      </c>
      <c r="C70" s="20">
        <v>17091</v>
      </c>
      <c r="D70" s="20">
        <v>40174</v>
      </c>
      <c r="E70" s="20">
        <v>15137</v>
      </c>
      <c r="F70" s="20">
        <v>1792</v>
      </c>
      <c r="G70" s="21">
        <f t="shared" si="9"/>
        <v>231941</v>
      </c>
      <c r="H70" s="22">
        <v>63813</v>
      </c>
      <c r="I70" s="20">
        <v>151895</v>
      </c>
      <c r="J70" s="20">
        <v>30204</v>
      </c>
      <c r="K70" s="20">
        <v>637441</v>
      </c>
      <c r="L70" s="23">
        <v>18202</v>
      </c>
      <c r="M70" s="20">
        <v>54999</v>
      </c>
      <c r="N70" s="21">
        <f t="shared" si="8"/>
        <v>892741</v>
      </c>
      <c r="O70" s="23">
        <v>144705</v>
      </c>
      <c r="P70" s="23">
        <v>470186</v>
      </c>
      <c r="Q70" s="23">
        <v>72815</v>
      </c>
      <c r="R70" s="23">
        <v>31694</v>
      </c>
      <c r="S70" s="21">
        <f t="shared" si="11"/>
        <v>719400</v>
      </c>
      <c r="T70" s="21">
        <f t="shared" si="12"/>
        <v>1907895</v>
      </c>
      <c r="U70" s="23">
        <v>97084</v>
      </c>
      <c r="V70" s="23">
        <v>92938</v>
      </c>
      <c r="W70" s="23">
        <v>3519</v>
      </c>
      <c r="X70" s="20">
        <v>4481</v>
      </c>
      <c r="Y70" s="21">
        <f t="shared" si="13"/>
        <v>198022</v>
      </c>
      <c r="Z70" s="24">
        <f t="shared" si="10"/>
        <v>2105917</v>
      </c>
      <c r="AA70" s="25"/>
    </row>
    <row r="71" spans="1:27" x14ac:dyDescent="0.25">
      <c r="A71" s="19">
        <v>45292</v>
      </c>
      <c r="B71" s="20">
        <v>157343</v>
      </c>
      <c r="C71" s="20">
        <v>17013</v>
      </c>
      <c r="D71" s="20">
        <v>40205</v>
      </c>
      <c r="E71" s="20">
        <v>15221</v>
      </c>
      <c r="F71" s="20">
        <v>1759</v>
      </c>
      <c r="G71" s="21">
        <f t="shared" si="9"/>
        <v>231541</v>
      </c>
      <c r="H71" s="22">
        <v>64318</v>
      </c>
      <c r="I71" s="20">
        <v>151091</v>
      </c>
      <c r="J71" s="20">
        <v>30496</v>
      </c>
      <c r="K71" s="20">
        <v>633398</v>
      </c>
      <c r="L71" s="23">
        <v>19478</v>
      </c>
      <c r="M71" s="20">
        <v>56007</v>
      </c>
      <c r="N71" s="21">
        <f t="shared" si="8"/>
        <v>890470</v>
      </c>
      <c r="O71" s="23">
        <v>144071</v>
      </c>
      <c r="P71" s="23">
        <v>471794</v>
      </c>
      <c r="Q71" s="23">
        <v>73185</v>
      </c>
      <c r="R71" s="23">
        <v>32653</v>
      </c>
      <c r="S71" s="21">
        <f t="shared" si="11"/>
        <v>721703</v>
      </c>
      <c r="T71" s="21">
        <f t="shared" si="12"/>
        <v>1908032</v>
      </c>
      <c r="U71" s="23">
        <v>97077</v>
      </c>
      <c r="V71" s="23">
        <v>95906</v>
      </c>
      <c r="W71" s="23">
        <v>3632</v>
      </c>
      <c r="X71" s="20">
        <v>4344</v>
      </c>
      <c r="Y71" s="21">
        <f t="shared" si="13"/>
        <v>200959</v>
      </c>
      <c r="Z71" s="24">
        <f t="shared" si="10"/>
        <v>2108991</v>
      </c>
      <c r="AA71" s="25"/>
    </row>
    <row r="72" spans="1:27" x14ac:dyDescent="0.25">
      <c r="A72" s="19">
        <v>45323</v>
      </c>
      <c r="B72" s="20">
        <v>156627</v>
      </c>
      <c r="C72" s="20">
        <v>17058</v>
      </c>
      <c r="D72" s="20">
        <v>40285</v>
      </c>
      <c r="E72" s="20">
        <v>15270</v>
      </c>
      <c r="F72" s="20">
        <v>1754</v>
      </c>
      <c r="G72" s="21">
        <f t="shared" si="9"/>
        <v>230994</v>
      </c>
      <c r="H72" s="22">
        <v>64806</v>
      </c>
      <c r="I72" s="20">
        <v>150744</v>
      </c>
      <c r="J72" s="20">
        <v>30778</v>
      </c>
      <c r="K72" s="20">
        <v>628987</v>
      </c>
      <c r="L72" s="23">
        <v>20721</v>
      </c>
      <c r="M72" s="20">
        <v>56632</v>
      </c>
      <c r="N72" s="21">
        <f t="shared" si="8"/>
        <v>887862</v>
      </c>
      <c r="O72" s="23">
        <v>142641</v>
      </c>
      <c r="P72" s="23">
        <v>471988</v>
      </c>
      <c r="Q72" s="23">
        <v>73333</v>
      </c>
      <c r="R72" s="23">
        <v>33703</v>
      </c>
      <c r="S72" s="21">
        <f t="shared" si="11"/>
        <v>721665</v>
      </c>
      <c r="T72" s="21">
        <f t="shared" si="12"/>
        <v>1905327</v>
      </c>
      <c r="U72" s="23">
        <v>96335</v>
      </c>
      <c r="V72" s="23">
        <v>99421</v>
      </c>
      <c r="W72" s="23">
        <v>3765</v>
      </c>
      <c r="X72" s="20">
        <v>4147</v>
      </c>
      <c r="Y72" s="21">
        <f t="shared" si="13"/>
        <v>203668</v>
      </c>
      <c r="Z72" s="24">
        <f t="shared" si="10"/>
        <v>2108995</v>
      </c>
      <c r="AA72" s="25"/>
    </row>
    <row r="73" spans="1:27" x14ac:dyDescent="0.25">
      <c r="A73" s="19">
        <v>45352</v>
      </c>
      <c r="B73" s="20">
        <v>155337</v>
      </c>
      <c r="C73" s="20">
        <v>16815</v>
      </c>
      <c r="D73" s="20">
        <v>40467</v>
      </c>
      <c r="E73" s="20">
        <v>15311</v>
      </c>
      <c r="F73" s="20">
        <v>1762</v>
      </c>
      <c r="G73" s="21">
        <f t="shared" si="9"/>
        <v>229692</v>
      </c>
      <c r="H73" s="22">
        <v>65392</v>
      </c>
      <c r="I73" s="20">
        <v>149175</v>
      </c>
      <c r="J73" s="20">
        <v>30927</v>
      </c>
      <c r="K73" s="20">
        <v>621004</v>
      </c>
      <c r="L73" s="23">
        <v>21792</v>
      </c>
      <c r="M73" s="20">
        <v>57008</v>
      </c>
      <c r="N73" s="21">
        <f t="shared" si="8"/>
        <v>879906</v>
      </c>
      <c r="O73" s="23">
        <v>139459</v>
      </c>
      <c r="P73" s="23">
        <v>464568</v>
      </c>
      <c r="Q73" s="23">
        <v>72362</v>
      </c>
      <c r="R73" s="23">
        <v>34823</v>
      </c>
      <c r="S73" s="21">
        <f t="shared" si="11"/>
        <v>711212</v>
      </c>
      <c r="T73" s="21">
        <f t="shared" si="12"/>
        <v>1886202</v>
      </c>
      <c r="U73" s="23">
        <v>94729</v>
      </c>
      <c r="V73" s="23">
        <v>101682</v>
      </c>
      <c r="W73" s="23">
        <v>3732</v>
      </c>
      <c r="X73" s="20">
        <v>4148</v>
      </c>
      <c r="Y73" s="21">
        <f t="shared" si="13"/>
        <v>204291</v>
      </c>
      <c r="Z73" s="24">
        <f t="shared" si="10"/>
        <v>2090493</v>
      </c>
      <c r="AA73" s="25"/>
    </row>
    <row r="74" spans="1:27" x14ac:dyDescent="0.25">
      <c r="A74" s="19">
        <v>45383</v>
      </c>
      <c r="B74" s="20">
        <v>152646</v>
      </c>
      <c r="C74" s="20">
        <v>16346</v>
      </c>
      <c r="D74" s="20">
        <v>40418</v>
      </c>
      <c r="E74" s="20">
        <v>15247</v>
      </c>
      <c r="F74" s="20">
        <v>1736</v>
      </c>
      <c r="G74" s="21">
        <f t="shared" si="9"/>
        <v>226393</v>
      </c>
      <c r="H74" s="22">
        <v>64771</v>
      </c>
      <c r="I74" s="20">
        <v>143789</v>
      </c>
      <c r="J74" s="20">
        <v>30980</v>
      </c>
      <c r="K74" s="20">
        <v>604475</v>
      </c>
      <c r="L74" s="23">
        <v>22572</v>
      </c>
      <c r="M74" s="20">
        <v>53091</v>
      </c>
      <c r="N74" s="21">
        <f t="shared" si="8"/>
        <v>854907</v>
      </c>
      <c r="O74" s="23">
        <v>132035</v>
      </c>
      <c r="P74" s="23">
        <v>440268</v>
      </c>
      <c r="Q74" s="23">
        <v>70103</v>
      </c>
      <c r="R74" s="23">
        <v>35159</v>
      </c>
      <c r="S74" s="21">
        <f t="shared" si="11"/>
        <v>677565</v>
      </c>
      <c r="T74" s="21">
        <f t="shared" si="12"/>
        <v>1823636</v>
      </c>
      <c r="U74" s="23">
        <v>91170</v>
      </c>
      <c r="V74" s="23">
        <v>100129</v>
      </c>
      <c r="W74" s="23">
        <v>3748</v>
      </c>
      <c r="X74" s="20">
        <v>4217</v>
      </c>
      <c r="Y74" s="21">
        <f t="shared" si="13"/>
        <v>199264</v>
      </c>
      <c r="Z74" s="24">
        <f t="shared" si="10"/>
        <v>2022900</v>
      </c>
      <c r="AA74" s="25"/>
    </row>
    <row r="75" spans="1:27" x14ac:dyDescent="0.25">
      <c r="A75" s="19">
        <v>45413</v>
      </c>
      <c r="B75" s="20">
        <v>151112</v>
      </c>
      <c r="C75" s="20">
        <v>16466</v>
      </c>
      <c r="D75" s="20">
        <v>40785</v>
      </c>
      <c r="E75" s="20">
        <v>15413</v>
      </c>
      <c r="F75" s="20">
        <v>1736</v>
      </c>
      <c r="G75" s="21">
        <f t="shared" si="9"/>
        <v>225512</v>
      </c>
      <c r="H75" s="22">
        <v>66002</v>
      </c>
      <c r="I75" s="20">
        <v>143616</v>
      </c>
      <c r="J75" s="20">
        <v>27896</v>
      </c>
      <c r="K75" s="20">
        <v>592428</v>
      </c>
      <c r="L75" s="23">
        <v>23218</v>
      </c>
      <c r="M75" s="20">
        <v>53568</v>
      </c>
      <c r="N75" s="21">
        <f t="shared" si="8"/>
        <v>840726</v>
      </c>
      <c r="O75" s="23">
        <v>129893</v>
      </c>
      <c r="P75" s="23">
        <v>437248</v>
      </c>
      <c r="Q75" s="23">
        <v>68548</v>
      </c>
      <c r="R75" s="23">
        <v>36821</v>
      </c>
      <c r="S75" s="21">
        <f t="shared" si="11"/>
        <v>672510</v>
      </c>
      <c r="T75" s="21">
        <f t="shared" si="12"/>
        <v>1804750</v>
      </c>
      <c r="U75" s="23">
        <v>90199</v>
      </c>
      <c r="V75" s="23">
        <v>99678</v>
      </c>
      <c r="W75" s="23">
        <v>3667</v>
      </c>
      <c r="X75" s="20">
        <v>4315</v>
      </c>
      <c r="Y75" s="21">
        <f t="shared" si="13"/>
        <v>197859</v>
      </c>
      <c r="Z75" s="24">
        <f t="shared" si="10"/>
        <v>2002609</v>
      </c>
      <c r="AA75" s="25"/>
    </row>
    <row r="76" spans="1:27" x14ac:dyDescent="0.25">
      <c r="A76" s="19">
        <v>45444</v>
      </c>
      <c r="B76" s="20">
        <v>151496</v>
      </c>
      <c r="C76" s="20">
        <v>16613</v>
      </c>
      <c r="D76" s="20">
        <v>40389</v>
      </c>
      <c r="E76" s="20">
        <v>15563</v>
      </c>
      <c r="F76" s="20">
        <v>1745</v>
      </c>
      <c r="G76" s="21">
        <f t="shared" si="9"/>
        <v>225806</v>
      </c>
      <c r="H76" s="22">
        <v>67120</v>
      </c>
      <c r="I76" s="20">
        <v>142107</v>
      </c>
      <c r="J76" s="20">
        <v>28652</v>
      </c>
      <c r="K76" s="20">
        <v>590823</v>
      </c>
      <c r="L76" s="23">
        <v>23984</v>
      </c>
      <c r="M76" s="20">
        <v>53162</v>
      </c>
      <c r="N76" s="21">
        <f t="shared" si="8"/>
        <v>838728</v>
      </c>
      <c r="O76" s="23">
        <v>127842</v>
      </c>
      <c r="P76" s="23">
        <v>430802</v>
      </c>
      <c r="Q76" s="23">
        <v>68007</v>
      </c>
      <c r="R76" s="23">
        <v>37888</v>
      </c>
      <c r="S76" s="21">
        <f t="shared" si="11"/>
        <v>664539</v>
      </c>
      <c r="T76" s="21">
        <f t="shared" si="12"/>
        <v>1796193</v>
      </c>
      <c r="U76" s="23">
        <v>92495</v>
      </c>
      <c r="V76" s="23">
        <v>98036</v>
      </c>
      <c r="W76" s="23">
        <v>3843</v>
      </c>
      <c r="X76" s="20">
        <v>4394</v>
      </c>
      <c r="Y76" s="21">
        <f t="shared" si="13"/>
        <v>198768</v>
      </c>
      <c r="Z76" s="24">
        <f t="shared" si="10"/>
        <v>1994961</v>
      </c>
      <c r="AA76" s="25"/>
    </row>
    <row r="77" spans="1:27" x14ac:dyDescent="0.25">
      <c r="A77" s="19">
        <v>45474</v>
      </c>
      <c r="B77" s="20">
        <v>150244</v>
      </c>
      <c r="C77" s="20">
        <v>16597</v>
      </c>
      <c r="D77" s="20">
        <v>40523</v>
      </c>
      <c r="E77" s="20">
        <v>15551</v>
      </c>
      <c r="F77" s="20">
        <v>1782</v>
      </c>
      <c r="G77" s="21">
        <f t="shared" si="9"/>
        <v>224697</v>
      </c>
      <c r="H77" s="22">
        <v>67126</v>
      </c>
      <c r="I77" s="20">
        <v>141001</v>
      </c>
      <c r="J77" s="20">
        <v>29055</v>
      </c>
      <c r="K77" s="20">
        <v>589388</v>
      </c>
      <c r="L77" s="23">
        <v>24333</v>
      </c>
      <c r="M77" s="20">
        <v>52532</v>
      </c>
      <c r="N77" s="21">
        <f t="shared" si="8"/>
        <v>836309</v>
      </c>
      <c r="O77" s="23">
        <v>125861</v>
      </c>
      <c r="P77" s="23">
        <v>426326</v>
      </c>
      <c r="Q77" s="23">
        <v>67556</v>
      </c>
      <c r="R77" s="23">
        <v>38556</v>
      </c>
      <c r="S77" s="21">
        <f t="shared" si="11"/>
        <v>658299</v>
      </c>
      <c r="T77" s="21">
        <f t="shared" si="12"/>
        <v>1786431</v>
      </c>
      <c r="U77" s="23">
        <v>93612</v>
      </c>
      <c r="V77" s="23">
        <v>96502</v>
      </c>
      <c r="W77" s="23">
        <v>3966</v>
      </c>
      <c r="X77" s="20">
        <v>4428</v>
      </c>
      <c r="Y77" s="21">
        <f t="shared" si="13"/>
        <v>198508</v>
      </c>
      <c r="Z77" s="24">
        <f t="shared" si="10"/>
        <v>1984939</v>
      </c>
      <c r="AA77" s="25"/>
    </row>
    <row r="78" spans="1:27" x14ac:dyDescent="0.25">
      <c r="A78" s="19">
        <v>45505</v>
      </c>
      <c r="B78" s="20">
        <v>150014</v>
      </c>
      <c r="C78" s="20">
        <v>16538</v>
      </c>
      <c r="D78" s="20">
        <v>40897</v>
      </c>
      <c r="E78" s="20">
        <v>15636</v>
      </c>
      <c r="F78" s="20">
        <v>1775</v>
      </c>
      <c r="G78" s="21">
        <f t="shared" si="9"/>
        <v>224860</v>
      </c>
      <c r="H78" s="22">
        <v>67117</v>
      </c>
      <c r="I78" s="20">
        <v>140770</v>
      </c>
      <c r="J78" s="20">
        <v>28312</v>
      </c>
      <c r="K78" s="20">
        <v>587429</v>
      </c>
      <c r="L78" s="23">
        <v>25116</v>
      </c>
      <c r="M78" s="20">
        <v>52109</v>
      </c>
      <c r="N78" s="21">
        <f t="shared" si="8"/>
        <v>833736</v>
      </c>
      <c r="O78" s="23">
        <v>125348</v>
      </c>
      <c r="P78" s="23">
        <v>428394</v>
      </c>
      <c r="Q78" s="23">
        <v>67146</v>
      </c>
      <c r="R78" s="23">
        <v>39609</v>
      </c>
      <c r="S78" s="21">
        <f t="shared" si="11"/>
        <v>660497</v>
      </c>
      <c r="T78" s="21">
        <f t="shared" si="12"/>
        <v>1786210</v>
      </c>
      <c r="U78" s="23">
        <v>94335</v>
      </c>
      <c r="V78" s="23">
        <v>94568</v>
      </c>
      <c r="W78" s="23">
        <v>3973</v>
      </c>
      <c r="X78" s="20">
        <v>4508</v>
      </c>
      <c r="Y78" s="21">
        <f t="shared" si="13"/>
        <v>197384</v>
      </c>
      <c r="Z78" s="24">
        <f t="shared" si="10"/>
        <v>1983594</v>
      </c>
      <c r="AA78" s="25"/>
    </row>
    <row r="79" spans="1:27" x14ac:dyDescent="0.25">
      <c r="A79" s="19">
        <v>45536</v>
      </c>
      <c r="B79" s="20">
        <v>149516</v>
      </c>
      <c r="C79" s="20">
        <v>16662</v>
      </c>
      <c r="D79" s="20">
        <v>41263</v>
      </c>
      <c r="E79" s="20">
        <v>15701</v>
      </c>
      <c r="F79" s="20">
        <v>1812</v>
      </c>
      <c r="G79" s="21">
        <f t="shared" si="9"/>
        <v>224954</v>
      </c>
      <c r="H79" s="22">
        <v>67265</v>
      </c>
      <c r="I79" s="20">
        <v>140031</v>
      </c>
      <c r="J79" s="20">
        <v>28366</v>
      </c>
      <c r="K79" s="20">
        <v>586545</v>
      </c>
      <c r="L79" s="23">
        <v>25860</v>
      </c>
      <c r="M79" s="20">
        <v>52346</v>
      </c>
      <c r="N79" s="21">
        <f t="shared" si="8"/>
        <v>833148</v>
      </c>
      <c r="O79" s="23">
        <v>124081</v>
      </c>
      <c r="P79" s="23">
        <v>427713</v>
      </c>
      <c r="Q79" s="23">
        <v>66935</v>
      </c>
      <c r="R79" s="23">
        <v>41285</v>
      </c>
      <c r="S79" s="21">
        <f t="shared" si="11"/>
        <v>660014</v>
      </c>
      <c r="T79" s="21">
        <f t="shared" si="12"/>
        <v>1785381</v>
      </c>
      <c r="U79" s="23">
        <v>95429</v>
      </c>
      <c r="V79" s="23">
        <v>93840</v>
      </c>
      <c r="W79" s="23">
        <v>4090</v>
      </c>
      <c r="X79" s="20">
        <v>4506</v>
      </c>
      <c r="Y79" s="21">
        <f t="shared" si="13"/>
        <v>197865</v>
      </c>
      <c r="Z79" s="24">
        <f t="shared" si="10"/>
        <v>1983246</v>
      </c>
      <c r="AA79" s="25"/>
    </row>
    <row r="80" spans="1:27" x14ac:dyDescent="0.25">
      <c r="A80" s="19">
        <v>45566</v>
      </c>
      <c r="B80" s="20">
        <v>149200</v>
      </c>
      <c r="C80" s="20">
        <v>16651</v>
      </c>
      <c r="D80" s="20">
        <v>41614</v>
      </c>
      <c r="E80" s="20">
        <v>15693</v>
      </c>
      <c r="F80" s="20">
        <v>1804</v>
      </c>
      <c r="G80" s="21">
        <f t="shared" si="9"/>
        <v>224962</v>
      </c>
      <c r="H80" s="22">
        <v>66976</v>
      </c>
      <c r="I80" s="20">
        <v>138635</v>
      </c>
      <c r="J80" s="20">
        <v>28341</v>
      </c>
      <c r="K80" s="20">
        <v>582381</v>
      </c>
      <c r="L80" s="23">
        <v>26351</v>
      </c>
      <c r="M80" s="20">
        <v>52402</v>
      </c>
      <c r="N80" s="21">
        <f t="shared" si="8"/>
        <v>828110</v>
      </c>
      <c r="O80" s="23">
        <v>122276</v>
      </c>
      <c r="P80" s="23">
        <v>424395</v>
      </c>
      <c r="Q80" s="23">
        <v>67437</v>
      </c>
      <c r="R80" s="23">
        <v>42311</v>
      </c>
      <c r="S80" s="21">
        <f t="shared" si="11"/>
        <v>656419</v>
      </c>
      <c r="T80" s="21">
        <f t="shared" si="12"/>
        <v>1776467</v>
      </c>
      <c r="U80" s="23">
        <v>96148</v>
      </c>
      <c r="V80" s="23">
        <v>92766</v>
      </c>
      <c r="W80" s="23">
        <v>4181</v>
      </c>
      <c r="X80" s="20">
        <v>4394</v>
      </c>
      <c r="Y80" s="21">
        <f t="shared" si="13"/>
        <v>197489</v>
      </c>
      <c r="Z80" s="24">
        <f t="shared" si="10"/>
        <v>1973956</v>
      </c>
      <c r="AA80" s="25"/>
    </row>
    <row r="81" spans="1:27" x14ac:dyDescent="0.25">
      <c r="A81" s="19">
        <v>45597</v>
      </c>
      <c r="B81" s="20">
        <v>149286</v>
      </c>
      <c r="C81" s="20">
        <v>16909</v>
      </c>
      <c r="D81" s="20">
        <v>42403</v>
      </c>
      <c r="E81" s="20">
        <v>15866</v>
      </c>
      <c r="F81" s="20">
        <v>1824</v>
      </c>
      <c r="G81" s="21">
        <v>226288</v>
      </c>
      <c r="H81" s="22">
        <v>67132</v>
      </c>
      <c r="I81" s="20">
        <v>137483</v>
      </c>
      <c r="J81" s="20">
        <v>28573</v>
      </c>
      <c r="K81" s="20">
        <v>579546</v>
      </c>
      <c r="L81" s="23">
        <v>27282</v>
      </c>
      <c r="M81" s="20">
        <v>52890</v>
      </c>
      <c r="N81" s="21">
        <v>825774</v>
      </c>
      <c r="O81" s="23">
        <v>121047</v>
      </c>
      <c r="P81" s="23">
        <v>421940</v>
      </c>
      <c r="Q81" s="23">
        <v>67669</v>
      </c>
      <c r="R81" s="23">
        <v>43430</v>
      </c>
      <c r="S81" s="21">
        <v>654086</v>
      </c>
      <c r="T81" s="21">
        <v>1773280</v>
      </c>
      <c r="U81" s="23">
        <v>96811</v>
      </c>
      <c r="V81" s="23">
        <v>92327</v>
      </c>
      <c r="W81" s="23">
        <v>4306</v>
      </c>
      <c r="X81" s="20">
        <v>4343</v>
      </c>
      <c r="Y81" s="21">
        <v>197787</v>
      </c>
      <c r="Z81" s="24">
        <v>1971067</v>
      </c>
      <c r="AA81" s="25"/>
    </row>
    <row r="82" spans="1:27" x14ac:dyDescent="0.25">
      <c r="A82" s="19">
        <v>45627</v>
      </c>
      <c r="B82" s="20">
        <f>SUMIFS('[6]P3 Data from Rob'!$D:$D,'[6]P3 Data from Rob'!$A:$A,'MCO Report'!$A82,'[6]P3 Data from Rob'!$L:$L,'MCO Report'!B$4)</f>
        <v>149219</v>
      </c>
      <c r="C82" s="20">
        <f>SUMIFS('[6]P3 Data from Rob'!$D:$D,'[6]P3 Data from Rob'!$A:$A,'MCO Report'!$A82,'[6]P3 Data from Rob'!$L:$L,'MCO Report'!C$4)</f>
        <v>16859</v>
      </c>
      <c r="D82" s="20">
        <f>SUMIFS('[6]P3 Data from Rob'!$D:$D,'[6]P3 Data from Rob'!$A:$A,'MCO Report'!$A82,'[6]P3 Data from Rob'!$L:$L,'MCO Report'!D$4)</f>
        <v>42414</v>
      </c>
      <c r="E82" s="20">
        <f>SUMIFS('[6]P3 Data from Rob'!$D:$D,'[6]P3 Data from Rob'!$A:$A,'MCO Report'!$A82,'[6]P3 Data from Rob'!$L:$L,'MCO Report'!E$4)</f>
        <v>15917</v>
      </c>
      <c r="F82" s="20">
        <f>SUMIFS('[6]P3 Data from Rob'!$D:$D,'[6]P3 Data from Rob'!$A:$A,'MCO Report'!$A82,'[6]P3 Data from Rob'!$L:$L,'MCO Report'!F$4)</f>
        <v>1836</v>
      </c>
      <c r="G82" s="21">
        <f t="shared" ref="G82:G87" si="14">SUM(B82:F82)</f>
        <v>226245</v>
      </c>
      <c r="H82" s="21">
        <f>SUMIFS('[6]P3 Data from Rob'!$D:$D,'[6]P3 Data from Rob'!$A:$A,'MCO Report'!$A82,'[6]P3 Data from Rob'!$L:$L,'MCO Report'!H$4)</f>
        <v>66528</v>
      </c>
      <c r="I82" s="20">
        <f>SUMIFS('[6]P3 Data from Rob'!$D:$D,'[6]P3 Data from Rob'!$A:$A,'MCO Report'!$A82,'[6]P3 Data from Rob'!$L:$L,'MCO Report'!I$4)</f>
        <v>135795</v>
      </c>
      <c r="J82" s="20">
        <f>SUMIFS('[6]P3 Data from Rob'!$D:$D,'[6]P3 Data from Rob'!$A:$A,'MCO Report'!$A82,'[6]P3 Data from Rob'!$L:$L,'MCO Report'!J$4)</f>
        <v>28733</v>
      </c>
      <c r="K82" s="20">
        <f>SUMIFS('[6]P3 Data from Rob'!$D:$D,'[6]P3 Data from Rob'!$A:$A,'MCO Report'!$A82,'[6]P3 Data from Rob'!$L:$L,'MCO Report'!K$4)</f>
        <v>574079</v>
      </c>
      <c r="L82" s="20">
        <f>SUMIFS('[6]P3 Data from Rob'!$D:$D,'[6]P3 Data from Rob'!$A:$A,'MCO Report'!$A82,'[6]P3 Data from Rob'!$L:$L,'MCO Report'!L$4)</f>
        <v>27706</v>
      </c>
      <c r="M82" s="20">
        <f>SUMIFS('[6]P3 Data from Rob'!$D:$D,'[6]P3 Data from Rob'!$A:$A,'MCO Report'!$A82,'[6]P3 Data from Rob'!$L:$L,'MCO Report'!M$4)</f>
        <v>53038</v>
      </c>
      <c r="N82" s="21">
        <f t="shared" ref="N82:N87" si="15">SUM(I82:M82)</f>
        <v>819351</v>
      </c>
      <c r="O82" s="20">
        <f>SUMIFS('[6]P3 Data from Rob'!$D:$D,'[6]P3 Data from Rob'!$A:$A,'MCO Report'!$A82,'[6]P3 Data from Rob'!$L:$L,'MCO Report'!O$4)</f>
        <v>119678</v>
      </c>
      <c r="P82" s="20">
        <f>SUMIFS('[6]P3 Data from Rob'!$D:$D,'[6]P3 Data from Rob'!$A:$A,'MCO Report'!$A82,'[6]P3 Data from Rob'!$L:$L,'MCO Report'!P$4)</f>
        <v>418668</v>
      </c>
      <c r="Q82" s="20">
        <f>SUMIFS('[6]P3 Data from Rob'!$D:$D,'[6]P3 Data from Rob'!$A:$A,'MCO Report'!$A82,'[6]P3 Data from Rob'!$L:$L,'MCO Report'!Q$4)</f>
        <v>68239</v>
      </c>
      <c r="R82" s="20">
        <f>SUMIFS('[6]P3 Data from Rob'!$D:$D,'[6]P3 Data from Rob'!$A:$A,'MCO Report'!$A82,'[6]P3 Data from Rob'!$L:$L,'MCO Report'!R$4)</f>
        <v>44155</v>
      </c>
      <c r="S82" s="21">
        <f t="shared" ref="S82:S87" si="16">SUM(O82:R82)</f>
        <v>650740</v>
      </c>
      <c r="T82" s="21">
        <f t="shared" ref="T82:T87" si="17">SUM(G82,H82,N82,S82)</f>
        <v>1762864</v>
      </c>
      <c r="U82" s="20">
        <f>SUMIFS('[6]P3 Data from Rob'!$D:$D,'[6]P3 Data from Rob'!$A:$A,'MCO Report'!$A82,'[6]P3 Data from Rob'!$L:$L,'MCO Report'!U$4)</f>
        <v>97494</v>
      </c>
      <c r="V82" s="20">
        <f>SUMIFS('[6]P3 Data from Rob'!$D:$D,'[6]P3 Data from Rob'!$A:$A,'MCO Report'!$A82,'[6]P3 Data from Rob'!$L:$L,'MCO Report'!V$4)</f>
        <v>92137</v>
      </c>
      <c r="W82" s="20">
        <f>SUMIFS('[6]P3 Data from Rob'!$D:$D,'[6]P3 Data from Rob'!$A:$A,'MCO Report'!$A82,'[6]P3 Data from Rob'!$L:$L,'MCO Report'!W$4)</f>
        <v>4448</v>
      </c>
      <c r="X82" s="20">
        <f>SUMIFS('[6]P3 Data from Rob'!$D:$D,'[6]P3 Data from Rob'!$A:$A,'MCO Report'!$A82,'[6]P3 Data from Rob'!$L:$L,'MCO Report'!X$4)</f>
        <v>4260</v>
      </c>
      <c r="Y82" s="21">
        <f t="shared" ref="Y82:Y87" si="18">SUM(U82:X82)</f>
        <v>198339</v>
      </c>
      <c r="Z82" s="24">
        <f t="shared" ref="Z82:Z87" si="19">T82+Y82</f>
        <v>1961203</v>
      </c>
      <c r="AA82" s="25"/>
    </row>
    <row r="83" spans="1:27" x14ac:dyDescent="0.25">
      <c r="A83" s="19">
        <v>45658</v>
      </c>
      <c r="B83" s="20">
        <f>SUMIFS('[6]P3 Data from Rob'!$D:$D,'[6]P3 Data from Rob'!$A:$A,'MCO Report'!$A83,'[6]P3 Data from Rob'!$L:$L,'MCO Report'!B$4)</f>
        <v>148947</v>
      </c>
      <c r="C83" s="20">
        <f>SUMIFS('[6]P3 Data from Rob'!$D:$D,'[6]P3 Data from Rob'!$A:$A,'MCO Report'!$A83,'[6]P3 Data from Rob'!$L:$L,'MCO Report'!C$4)</f>
        <v>16738</v>
      </c>
      <c r="D83" s="20">
        <f>SUMIFS('[6]P3 Data from Rob'!$D:$D,'[6]P3 Data from Rob'!$A:$A,'MCO Report'!$A83,'[6]P3 Data from Rob'!$L:$L,'MCO Report'!D$4)</f>
        <v>42856</v>
      </c>
      <c r="E83" s="20">
        <f>SUMIFS('[6]P3 Data from Rob'!$D:$D,'[6]P3 Data from Rob'!$A:$A,'MCO Report'!$A83,'[6]P3 Data from Rob'!$L:$L,'MCO Report'!E$4)</f>
        <v>15985</v>
      </c>
      <c r="F83" s="20">
        <f>SUMIFS('[6]P3 Data from Rob'!$D:$D,'[6]P3 Data from Rob'!$A:$A,'MCO Report'!$A83,'[6]P3 Data from Rob'!$L:$L,'MCO Report'!F$4)</f>
        <v>1862</v>
      </c>
      <c r="G83" s="21">
        <f t="shared" si="14"/>
        <v>226388</v>
      </c>
      <c r="H83" s="21">
        <f>SUMIFS('[6]P3 Data from Rob'!$D:$D,'[6]P3 Data from Rob'!$A:$A,'MCO Report'!$A83,'[6]P3 Data from Rob'!$L:$L,'MCO Report'!H$4)</f>
        <v>66332</v>
      </c>
      <c r="I83" s="20">
        <f>SUMIFS('[6]P3 Data from Rob'!$D:$D,'[6]P3 Data from Rob'!$A:$A,'MCO Report'!$A83,'[6]P3 Data from Rob'!$L:$L,'MCO Report'!I$4)</f>
        <v>134112</v>
      </c>
      <c r="J83" s="20">
        <f>SUMIFS('[6]P3 Data from Rob'!$D:$D,'[6]P3 Data from Rob'!$A:$A,'MCO Report'!$A83,'[6]P3 Data from Rob'!$L:$L,'MCO Report'!J$4)</f>
        <v>28855</v>
      </c>
      <c r="K83" s="20">
        <f>SUMIFS('[6]P3 Data from Rob'!$D:$D,'[6]P3 Data from Rob'!$A:$A,'MCO Report'!$A83,'[6]P3 Data from Rob'!$L:$L,'MCO Report'!K$4)</f>
        <v>571016</v>
      </c>
      <c r="L83" s="20">
        <f>SUMIFS('[6]P3 Data from Rob'!$D:$D,'[6]P3 Data from Rob'!$A:$A,'MCO Report'!$A83,'[6]P3 Data from Rob'!$L:$L,'MCO Report'!L$4)</f>
        <v>28321</v>
      </c>
      <c r="M83" s="20">
        <f>SUMIFS('[6]P3 Data from Rob'!$D:$D,'[6]P3 Data from Rob'!$A:$A,'MCO Report'!$A83,'[6]P3 Data from Rob'!$L:$L,'MCO Report'!M$4)</f>
        <v>50905</v>
      </c>
      <c r="N83" s="21">
        <f t="shared" si="15"/>
        <v>813209</v>
      </c>
      <c r="O83" s="20">
        <f>SUMIFS('[6]P3 Data from Rob'!$D:$D,'[6]P3 Data from Rob'!$A:$A,'MCO Report'!$A83,'[6]P3 Data from Rob'!$L:$L,'MCO Report'!O$4)</f>
        <v>119432</v>
      </c>
      <c r="P83" s="20">
        <f>SUMIFS('[6]P3 Data from Rob'!$D:$D,'[6]P3 Data from Rob'!$A:$A,'MCO Report'!$A83,'[6]P3 Data from Rob'!$L:$L,'MCO Report'!P$4)</f>
        <v>418798</v>
      </c>
      <c r="Q83" s="20">
        <f>SUMIFS('[6]P3 Data from Rob'!$D:$D,'[6]P3 Data from Rob'!$A:$A,'MCO Report'!$A83,'[6]P3 Data from Rob'!$L:$L,'MCO Report'!Q$4)</f>
        <v>68614</v>
      </c>
      <c r="R83" s="20">
        <f>SUMIFS('[6]P3 Data from Rob'!$D:$D,'[6]P3 Data from Rob'!$A:$A,'MCO Report'!$A83,'[6]P3 Data from Rob'!$L:$L,'MCO Report'!R$4)</f>
        <v>45055</v>
      </c>
      <c r="S83" s="21">
        <f t="shared" si="16"/>
        <v>651899</v>
      </c>
      <c r="T83" s="21">
        <f t="shared" si="17"/>
        <v>1757828</v>
      </c>
      <c r="U83" s="20">
        <f>SUMIFS('[6]P3 Data from Rob'!$D:$D,'[6]P3 Data from Rob'!$A:$A,'MCO Report'!$A83,'[6]P3 Data from Rob'!$L:$L,'MCO Report'!U$4)</f>
        <v>98546</v>
      </c>
      <c r="V83" s="20">
        <f>SUMIFS('[6]P3 Data from Rob'!$D:$D,'[6]P3 Data from Rob'!$A:$A,'MCO Report'!$A83,'[6]P3 Data from Rob'!$L:$L,'MCO Report'!V$4)</f>
        <v>92440</v>
      </c>
      <c r="W83" s="20">
        <f>SUMIFS('[6]P3 Data from Rob'!$D:$D,'[6]P3 Data from Rob'!$A:$A,'MCO Report'!$A83,'[6]P3 Data from Rob'!$L:$L,'MCO Report'!W$4)</f>
        <v>4700</v>
      </c>
      <c r="X83" s="20">
        <f>SUMIFS('[6]P3 Data from Rob'!$D:$D,'[6]P3 Data from Rob'!$A:$A,'MCO Report'!$A83,'[6]P3 Data from Rob'!$L:$L,'MCO Report'!X$4)</f>
        <v>4183</v>
      </c>
      <c r="Y83" s="21">
        <f t="shared" si="18"/>
        <v>199869</v>
      </c>
      <c r="Z83" s="24">
        <f t="shared" si="19"/>
        <v>1957697</v>
      </c>
    </row>
    <row r="84" spans="1:27" x14ac:dyDescent="0.25">
      <c r="A84" s="19">
        <v>45689</v>
      </c>
      <c r="B84" s="20">
        <f>SUMIFS('[6]P3 Data from Rob'!$D:$D,'[6]P3 Data from Rob'!$A:$A,'MCO Report'!$A84,'[6]P3 Data from Rob'!$L:$L,'MCO Report'!B$4)</f>
        <v>149298</v>
      </c>
      <c r="C84" s="20">
        <f>SUMIFS('[6]P3 Data from Rob'!$D:$D,'[6]P3 Data from Rob'!$A:$A,'MCO Report'!$A84,'[6]P3 Data from Rob'!$L:$L,'MCO Report'!C$4)</f>
        <v>16809</v>
      </c>
      <c r="D84" s="20">
        <f>SUMIFS('[6]P3 Data from Rob'!$D:$D,'[6]P3 Data from Rob'!$A:$A,'MCO Report'!$A84,'[6]P3 Data from Rob'!$L:$L,'MCO Report'!D$4)</f>
        <v>43132</v>
      </c>
      <c r="E84" s="20">
        <f>SUMIFS('[6]P3 Data from Rob'!$D:$D,'[6]P3 Data from Rob'!$A:$A,'MCO Report'!$A84,'[6]P3 Data from Rob'!$L:$L,'MCO Report'!E$4)</f>
        <v>16111</v>
      </c>
      <c r="F84" s="20">
        <f>SUMIFS('[6]P3 Data from Rob'!$D:$D,'[6]P3 Data from Rob'!$A:$A,'MCO Report'!$A84,'[6]P3 Data from Rob'!$L:$L,'MCO Report'!F$4)</f>
        <v>1895</v>
      </c>
      <c r="G84" s="21">
        <f t="shared" si="14"/>
        <v>227245</v>
      </c>
      <c r="H84" s="21">
        <f>SUMIFS('[6]P3 Data from Rob'!$D:$D,'[6]P3 Data from Rob'!$A:$A,'MCO Report'!$A84,'[6]P3 Data from Rob'!$L:$L,'MCO Report'!H$4)</f>
        <v>67188</v>
      </c>
      <c r="I84" s="20">
        <f>SUMIFS('[6]P3 Data from Rob'!$D:$D,'[6]P3 Data from Rob'!$A:$A,'MCO Report'!$A84,'[6]P3 Data from Rob'!$L:$L,'MCO Report'!I$4)</f>
        <v>133423</v>
      </c>
      <c r="J84" s="20">
        <f>SUMIFS('[6]P3 Data from Rob'!$D:$D,'[6]P3 Data from Rob'!$A:$A,'MCO Report'!$A84,'[6]P3 Data from Rob'!$L:$L,'MCO Report'!J$4)</f>
        <v>29074</v>
      </c>
      <c r="K84" s="20">
        <f>SUMIFS('[6]P3 Data from Rob'!$D:$D,'[6]P3 Data from Rob'!$A:$A,'MCO Report'!$A84,'[6]P3 Data from Rob'!$L:$L,'MCO Report'!K$4)</f>
        <v>568062</v>
      </c>
      <c r="L84" s="20">
        <f>SUMIFS('[6]P3 Data from Rob'!$D:$D,'[6]P3 Data from Rob'!$A:$A,'MCO Report'!$A84,'[6]P3 Data from Rob'!$L:$L,'MCO Report'!L$4)</f>
        <v>28862</v>
      </c>
      <c r="M84" s="20">
        <f>SUMIFS('[6]P3 Data from Rob'!$D:$D,'[6]P3 Data from Rob'!$A:$A,'MCO Report'!$A84,'[6]P3 Data from Rob'!$L:$L,'MCO Report'!M$4)</f>
        <v>48673</v>
      </c>
      <c r="N84" s="21">
        <f t="shared" si="15"/>
        <v>808094</v>
      </c>
      <c r="O84" s="20">
        <f>SUMIFS('[6]P3 Data from Rob'!$D:$D,'[6]P3 Data from Rob'!$A:$A,'MCO Report'!$A84,'[6]P3 Data from Rob'!$L:$L,'MCO Report'!O$4)</f>
        <v>118859</v>
      </c>
      <c r="P84" s="20">
        <f>SUMIFS('[6]P3 Data from Rob'!$D:$D,'[6]P3 Data from Rob'!$A:$A,'MCO Report'!$A84,'[6]P3 Data from Rob'!$L:$L,'MCO Report'!P$4)</f>
        <v>418481</v>
      </c>
      <c r="Q84" s="20">
        <f>SUMIFS('[6]P3 Data from Rob'!$D:$D,'[6]P3 Data from Rob'!$A:$A,'MCO Report'!$A84,'[6]P3 Data from Rob'!$L:$L,'MCO Report'!Q$4)</f>
        <v>68616</v>
      </c>
      <c r="R84" s="20">
        <f>SUMIFS('[6]P3 Data from Rob'!$D:$D,'[6]P3 Data from Rob'!$A:$A,'MCO Report'!$A84,'[6]P3 Data from Rob'!$L:$L,'MCO Report'!R$4)</f>
        <v>45415</v>
      </c>
      <c r="S84" s="21">
        <f t="shared" si="16"/>
        <v>651371</v>
      </c>
      <c r="T84" s="21">
        <f t="shared" si="17"/>
        <v>1753898</v>
      </c>
      <c r="U84" s="20">
        <f>SUMIFS('[6]P3 Data from Rob'!$D:$D,'[6]P3 Data from Rob'!$A:$A,'MCO Report'!$A84,'[6]P3 Data from Rob'!$L:$L,'MCO Report'!U$4)</f>
        <v>99141</v>
      </c>
      <c r="V84" s="20">
        <f>SUMIFS('[6]P3 Data from Rob'!$D:$D,'[6]P3 Data from Rob'!$A:$A,'MCO Report'!$A84,'[6]P3 Data from Rob'!$L:$L,'MCO Report'!V$4)</f>
        <v>93131</v>
      </c>
      <c r="W84" s="20">
        <f>SUMIFS('[6]P3 Data from Rob'!$D:$D,'[6]P3 Data from Rob'!$A:$A,'MCO Report'!$A84,'[6]P3 Data from Rob'!$L:$L,'MCO Report'!W$4)</f>
        <v>4908</v>
      </c>
      <c r="X84" s="20">
        <f>SUMIFS('[6]P3 Data from Rob'!$D:$D,'[6]P3 Data from Rob'!$A:$A,'MCO Report'!$A84,'[6]P3 Data from Rob'!$L:$L,'MCO Report'!X$4)</f>
        <v>4169</v>
      </c>
      <c r="Y84" s="21">
        <f t="shared" si="18"/>
        <v>201349</v>
      </c>
      <c r="Z84" s="24">
        <f t="shared" si="19"/>
        <v>1955247</v>
      </c>
    </row>
    <row r="85" spans="1:27" x14ac:dyDescent="0.25">
      <c r="A85" s="19">
        <v>45717</v>
      </c>
      <c r="B85" s="20">
        <f>SUMIFS('[6]P3 Data from Rob'!$D:$D,'[6]P3 Data from Rob'!$A:$A,'MCO Report'!$A85,'[6]P3 Data from Rob'!$L:$L,'MCO Report'!B$4)</f>
        <v>149433</v>
      </c>
      <c r="C85" s="20">
        <f>SUMIFS('[6]P3 Data from Rob'!$D:$D,'[6]P3 Data from Rob'!$A:$A,'MCO Report'!$A85,'[6]P3 Data from Rob'!$L:$L,'MCO Report'!C$4)</f>
        <v>16847</v>
      </c>
      <c r="D85" s="20">
        <f>SUMIFS('[6]P3 Data from Rob'!$D:$D,'[6]P3 Data from Rob'!$A:$A,'MCO Report'!$A85,'[6]P3 Data from Rob'!$L:$L,'MCO Report'!D$4)</f>
        <v>43359</v>
      </c>
      <c r="E85" s="20">
        <f>SUMIFS('[6]P3 Data from Rob'!$D:$D,'[6]P3 Data from Rob'!$A:$A,'MCO Report'!$A85,'[6]P3 Data from Rob'!$L:$L,'MCO Report'!E$4)</f>
        <v>16237</v>
      </c>
      <c r="F85" s="20">
        <f>SUMIFS('[6]P3 Data from Rob'!$D:$D,'[6]P3 Data from Rob'!$A:$A,'MCO Report'!$A85,'[6]P3 Data from Rob'!$L:$L,'MCO Report'!F$4)</f>
        <v>1894</v>
      </c>
      <c r="G85" s="21">
        <f t="shared" si="14"/>
        <v>227770</v>
      </c>
      <c r="H85" s="21">
        <f>SUMIFS('[6]P3 Data from Rob'!$D:$D,'[6]P3 Data from Rob'!$A:$A,'MCO Report'!$A85,'[6]P3 Data from Rob'!$L:$L,'MCO Report'!H$4)</f>
        <v>67207</v>
      </c>
      <c r="I85" s="20">
        <f>SUMIFS('[6]P3 Data from Rob'!$D:$D,'[6]P3 Data from Rob'!$A:$A,'MCO Report'!$A85,'[6]P3 Data from Rob'!$L:$L,'MCO Report'!I$4)</f>
        <v>131592</v>
      </c>
      <c r="J85" s="20">
        <f>SUMIFS('[6]P3 Data from Rob'!$D:$D,'[6]P3 Data from Rob'!$A:$A,'MCO Report'!$A85,'[6]P3 Data from Rob'!$L:$L,'MCO Report'!J$4)</f>
        <v>29097</v>
      </c>
      <c r="K85" s="20">
        <f>SUMIFS('[6]P3 Data from Rob'!$D:$D,'[6]P3 Data from Rob'!$A:$A,'MCO Report'!$A85,'[6]P3 Data from Rob'!$L:$L,'MCO Report'!K$4)</f>
        <v>563321</v>
      </c>
      <c r="L85" s="20">
        <f>SUMIFS('[6]P3 Data from Rob'!$D:$D,'[6]P3 Data from Rob'!$A:$A,'MCO Report'!$A85,'[6]P3 Data from Rob'!$L:$L,'MCO Report'!L$4)</f>
        <v>29252</v>
      </c>
      <c r="M85" s="20">
        <f>SUMIFS('[6]P3 Data from Rob'!$D:$D,'[6]P3 Data from Rob'!$A:$A,'MCO Report'!$A85,'[6]P3 Data from Rob'!$L:$L,'MCO Report'!M$4)</f>
        <v>46202</v>
      </c>
      <c r="N85" s="21">
        <f t="shared" si="15"/>
        <v>799464</v>
      </c>
      <c r="O85" s="20">
        <f>SUMIFS('[6]P3 Data from Rob'!$D:$D,'[6]P3 Data from Rob'!$A:$A,'MCO Report'!$A85,'[6]P3 Data from Rob'!$L:$L,'MCO Report'!O$4)</f>
        <v>118418</v>
      </c>
      <c r="P85" s="20">
        <f>SUMIFS('[6]P3 Data from Rob'!$D:$D,'[6]P3 Data from Rob'!$A:$A,'MCO Report'!$A85,'[6]P3 Data from Rob'!$L:$L,'MCO Report'!P$4)</f>
        <v>414626</v>
      </c>
      <c r="Q85" s="20">
        <f>SUMIFS('[6]P3 Data from Rob'!$D:$D,'[6]P3 Data from Rob'!$A:$A,'MCO Report'!$A85,'[6]P3 Data from Rob'!$L:$L,'MCO Report'!Q$4)</f>
        <v>68713</v>
      </c>
      <c r="R85" s="20">
        <f>SUMIFS('[6]P3 Data from Rob'!$D:$D,'[6]P3 Data from Rob'!$A:$A,'MCO Report'!$A85,'[6]P3 Data from Rob'!$L:$L,'MCO Report'!R$4)</f>
        <v>45593</v>
      </c>
      <c r="S85" s="21">
        <f t="shared" si="16"/>
        <v>647350</v>
      </c>
      <c r="T85" s="21">
        <f t="shared" si="17"/>
        <v>1741791</v>
      </c>
      <c r="U85" s="20">
        <f>SUMIFS('[6]P3 Data from Rob'!$D:$D,'[6]P3 Data from Rob'!$A:$A,'MCO Report'!$A85,'[6]P3 Data from Rob'!$L:$L,'MCO Report'!U$4)</f>
        <v>98914</v>
      </c>
      <c r="V85" s="20">
        <f>SUMIFS('[6]P3 Data from Rob'!$D:$D,'[6]P3 Data from Rob'!$A:$A,'MCO Report'!$A85,'[6]P3 Data from Rob'!$L:$L,'MCO Report'!V$4)</f>
        <v>92933</v>
      </c>
      <c r="W85" s="20">
        <f>SUMIFS('[6]P3 Data from Rob'!$D:$D,'[6]P3 Data from Rob'!$A:$A,'MCO Report'!$A85,'[6]P3 Data from Rob'!$L:$L,'MCO Report'!W$4)</f>
        <v>4909</v>
      </c>
      <c r="X85" s="20">
        <f>SUMIFS('[6]P3 Data from Rob'!$D:$D,'[6]P3 Data from Rob'!$A:$A,'MCO Report'!$A85,'[6]P3 Data from Rob'!$L:$L,'MCO Report'!X$4)</f>
        <v>4184</v>
      </c>
      <c r="Y85" s="21">
        <f t="shared" si="18"/>
        <v>200940</v>
      </c>
      <c r="Z85" s="24">
        <f t="shared" si="19"/>
        <v>1942731</v>
      </c>
    </row>
    <row r="86" spans="1:27" x14ac:dyDescent="0.25">
      <c r="A86" s="19">
        <v>45748</v>
      </c>
      <c r="B86" s="20">
        <f>SUMIFS('[6]P3 Data from Rob'!$D:$D,'[6]P3 Data from Rob'!$A:$A,'MCO Report'!$A86,'[6]P3 Data from Rob'!$L:$L,'MCO Report'!B$4)</f>
        <v>149406</v>
      </c>
      <c r="C86" s="20">
        <f>SUMIFS('[6]P3 Data from Rob'!$D:$D,'[6]P3 Data from Rob'!$A:$A,'MCO Report'!$A86,'[6]P3 Data from Rob'!$L:$L,'MCO Report'!C$4)</f>
        <v>16865</v>
      </c>
      <c r="D86" s="20">
        <f>SUMIFS('[6]P3 Data from Rob'!$D:$D,'[6]P3 Data from Rob'!$A:$A,'MCO Report'!$A86,'[6]P3 Data from Rob'!$L:$L,'MCO Report'!D$4)</f>
        <v>43608</v>
      </c>
      <c r="E86" s="20">
        <f>SUMIFS('[6]P3 Data from Rob'!$D:$D,'[6]P3 Data from Rob'!$A:$A,'MCO Report'!$A86,'[6]P3 Data from Rob'!$L:$L,'MCO Report'!E$4)</f>
        <v>16360</v>
      </c>
      <c r="F86" s="20">
        <f>SUMIFS('[6]P3 Data from Rob'!$D:$D,'[6]P3 Data from Rob'!$A:$A,'MCO Report'!$A86,'[6]P3 Data from Rob'!$L:$L,'MCO Report'!F$4)</f>
        <v>1919</v>
      </c>
      <c r="G86" s="21">
        <f t="shared" si="14"/>
        <v>228158</v>
      </c>
      <c r="H86" s="21">
        <f>SUMIFS('[6]P3 Data from Rob'!$D:$D,'[6]P3 Data from Rob'!$A:$A,'MCO Report'!$A86,'[6]P3 Data from Rob'!$L:$L,'MCO Report'!H$4)</f>
        <v>67246</v>
      </c>
      <c r="I86" s="20">
        <f>SUMIFS('[6]P3 Data from Rob'!$D:$D,'[6]P3 Data from Rob'!$A:$A,'MCO Report'!$A86,'[6]P3 Data from Rob'!$L:$L,'MCO Report'!I$4)</f>
        <v>130141</v>
      </c>
      <c r="J86" s="20">
        <f>SUMIFS('[6]P3 Data from Rob'!$D:$D,'[6]P3 Data from Rob'!$A:$A,'MCO Report'!$A86,'[6]P3 Data from Rob'!$L:$L,'MCO Report'!J$4)</f>
        <v>29168</v>
      </c>
      <c r="K86" s="20">
        <f>SUMIFS('[6]P3 Data from Rob'!$D:$D,'[6]P3 Data from Rob'!$A:$A,'MCO Report'!$A86,'[6]P3 Data from Rob'!$L:$L,'MCO Report'!K$4)</f>
        <v>559651</v>
      </c>
      <c r="L86" s="20">
        <f>SUMIFS('[6]P3 Data from Rob'!$D:$D,'[6]P3 Data from Rob'!$A:$A,'MCO Report'!$A86,'[6]P3 Data from Rob'!$L:$L,'MCO Report'!L$4)</f>
        <v>29350</v>
      </c>
      <c r="M86" s="20">
        <f>SUMIFS('[6]P3 Data from Rob'!$D:$D,'[6]P3 Data from Rob'!$A:$A,'MCO Report'!$A86,'[6]P3 Data from Rob'!$L:$L,'MCO Report'!M$4)</f>
        <v>43833</v>
      </c>
      <c r="N86" s="21">
        <f t="shared" si="15"/>
        <v>792143</v>
      </c>
      <c r="O86" s="20">
        <f>SUMIFS('[6]P3 Data from Rob'!$D:$D,'[6]P3 Data from Rob'!$A:$A,'MCO Report'!$A86,'[6]P3 Data from Rob'!$L:$L,'MCO Report'!O$4)</f>
        <v>117340</v>
      </c>
      <c r="P86" s="20">
        <f>SUMIFS('[6]P3 Data from Rob'!$D:$D,'[6]P3 Data from Rob'!$A:$A,'MCO Report'!$A86,'[6]P3 Data from Rob'!$L:$L,'MCO Report'!P$4)</f>
        <v>409416</v>
      </c>
      <c r="Q86" s="20">
        <f>SUMIFS('[6]P3 Data from Rob'!$D:$D,'[6]P3 Data from Rob'!$A:$A,'MCO Report'!$A86,'[6]P3 Data from Rob'!$L:$L,'MCO Report'!Q$4)</f>
        <v>69064</v>
      </c>
      <c r="R86" s="20">
        <f>SUMIFS('[6]P3 Data from Rob'!$D:$D,'[6]P3 Data from Rob'!$A:$A,'MCO Report'!$A86,'[6]P3 Data from Rob'!$L:$L,'MCO Report'!R$4)</f>
        <v>45858</v>
      </c>
      <c r="S86" s="21">
        <f t="shared" si="16"/>
        <v>641678</v>
      </c>
      <c r="T86" s="21">
        <f t="shared" si="17"/>
        <v>1729225</v>
      </c>
      <c r="U86" s="20">
        <f>SUMIFS('[6]P3 Data from Rob'!$D:$D,'[6]P3 Data from Rob'!$A:$A,'MCO Report'!$A86,'[6]P3 Data from Rob'!$L:$L,'MCO Report'!U$4)</f>
        <v>97381</v>
      </c>
      <c r="V86" s="20">
        <f>SUMIFS('[6]P3 Data from Rob'!$D:$D,'[6]P3 Data from Rob'!$A:$A,'MCO Report'!$A86,'[6]P3 Data from Rob'!$L:$L,'MCO Report'!V$4)</f>
        <v>93587</v>
      </c>
      <c r="W86" s="20">
        <f>SUMIFS('[6]P3 Data from Rob'!$D:$D,'[6]P3 Data from Rob'!$A:$A,'MCO Report'!$A86,'[6]P3 Data from Rob'!$L:$L,'MCO Report'!W$4)</f>
        <v>5031</v>
      </c>
      <c r="X86" s="20">
        <f>SUMIFS('[6]P3 Data from Rob'!$D:$D,'[6]P3 Data from Rob'!$A:$A,'MCO Report'!$A86,'[6]P3 Data from Rob'!$L:$L,'MCO Report'!X$4)</f>
        <v>4391</v>
      </c>
      <c r="Y86" s="21">
        <f t="shared" si="18"/>
        <v>200390</v>
      </c>
      <c r="Z86" s="24">
        <f t="shared" si="19"/>
        <v>1929615</v>
      </c>
    </row>
    <row r="87" spans="1:27" x14ac:dyDescent="0.25">
      <c r="A87" s="19">
        <v>45778</v>
      </c>
      <c r="B87" s="20">
        <f>SUMIFS('[6]P3 Data from Rob'!$D:$D,'[6]P3 Data from Rob'!$A:$A,'MCO Report'!$A87,'[6]P3 Data from Rob'!$L:$L,'MCO Report'!B$4)</f>
        <v>149188</v>
      </c>
      <c r="C87" s="20">
        <f>SUMIFS('[6]P3 Data from Rob'!$D:$D,'[6]P3 Data from Rob'!$A:$A,'MCO Report'!$A87,'[6]P3 Data from Rob'!$L:$L,'MCO Report'!C$4)</f>
        <v>17002</v>
      </c>
      <c r="D87" s="20">
        <f>SUMIFS('[6]P3 Data from Rob'!$D:$D,'[6]P3 Data from Rob'!$A:$A,'MCO Report'!$A87,'[6]P3 Data from Rob'!$L:$L,'MCO Report'!D$4)</f>
        <v>43972</v>
      </c>
      <c r="E87" s="20">
        <f>SUMIFS('[6]P3 Data from Rob'!$D:$D,'[6]P3 Data from Rob'!$A:$A,'MCO Report'!$A87,'[6]P3 Data from Rob'!$L:$L,'MCO Report'!E$4)</f>
        <v>16489</v>
      </c>
      <c r="F87" s="20">
        <f>SUMIFS('[6]P3 Data from Rob'!$D:$D,'[6]P3 Data from Rob'!$A:$A,'MCO Report'!$A87,'[6]P3 Data from Rob'!$L:$L,'MCO Report'!F$4)</f>
        <v>1939</v>
      </c>
      <c r="G87" s="21">
        <f t="shared" si="14"/>
        <v>228590</v>
      </c>
      <c r="H87" s="21">
        <f>SUMIFS('[6]P3 Data from Rob'!$D:$D,'[6]P3 Data from Rob'!$A:$A,'MCO Report'!$A87,'[6]P3 Data from Rob'!$L:$L,'MCO Report'!H$4)</f>
        <v>67189</v>
      </c>
      <c r="I87" s="20">
        <f>SUMIFS('[6]P3 Data from Rob'!$D:$D,'[6]P3 Data from Rob'!$A:$A,'MCO Report'!$A87,'[6]P3 Data from Rob'!$L:$L,'MCO Report'!I$4)</f>
        <v>126546</v>
      </c>
      <c r="J87" s="20">
        <f>SUMIFS('[6]P3 Data from Rob'!$D:$D,'[6]P3 Data from Rob'!$A:$A,'MCO Report'!$A87,'[6]P3 Data from Rob'!$L:$L,'MCO Report'!J$4)</f>
        <v>29110</v>
      </c>
      <c r="K87" s="20">
        <f>SUMIFS('[6]P3 Data from Rob'!$D:$D,'[6]P3 Data from Rob'!$A:$A,'MCO Report'!$A87,'[6]P3 Data from Rob'!$L:$L,'MCO Report'!K$4)</f>
        <v>551013</v>
      </c>
      <c r="L87" s="20">
        <f>SUMIFS('[6]P3 Data from Rob'!$D:$D,'[6]P3 Data from Rob'!$A:$A,'MCO Report'!$A87,'[6]P3 Data from Rob'!$L:$L,'MCO Report'!L$4)</f>
        <v>29139</v>
      </c>
      <c r="M87" s="20">
        <f>SUMIFS('[6]P3 Data from Rob'!$D:$D,'[6]P3 Data from Rob'!$A:$A,'MCO Report'!$A87,'[6]P3 Data from Rob'!$L:$L,'MCO Report'!M$4)</f>
        <v>40613</v>
      </c>
      <c r="N87" s="21">
        <f t="shared" si="15"/>
        <v>776421</v>
      </c>
      <c r="O87" s="20">
        <f>SUMIFS('[6]P3 Data from Rob'!$D:$D,'[6]P3 Data from Rob'!$A:$A,'MCO Report'!$A87,'[6]P3 Data from Rob'!$L:$L,'MCO Report'!O$4)</f>
        <v>115437</v>
      </c>
      <c r="P87" s="20">
        <f>SUMIFS('[6]P3 Data from Rob'!$D:$D,'[6]P3 Data from Rob'!$A:$A,'MCO Report'!$A87,'[6]P3 Data from Rob'!$L:$L,'MCO Report'!P$4)</f>
        <v>399970</v>
      </c>
      <c r="Q87" s="20">
        <f>SUMIFS('[6]P3 Data from Rob'!$D:$D,'[6]P3 Data from Rob'!$A:$A,'MCO Report'!$A87,'[6]P3 Data from Rob'!$L:$L,'MCO Report'!Q$4)</f>
        <v>68036</v>
      </c>
      <c r="R87" s="20">
        <f>SUMIFS('[6]P3 Data from Rob'!$D:$D,'[6]P3 Data from Rob'!$A:$A,'MCO Report'!$A87,'[6]P3 Data from Rob'!$L:$L,'MCO Report'!R$4)</f>
        <v>45477</v>
      </c>
      <c r="S87" s="21">
        <f t="shared" si="16"/>
        <v>628920</v>
      </c>
      <c r="T87" s="21">
        <f t="shared" si="17"/>
        <v>1701120</v>
      </c>
      <c r="U87" s="20">
        <f>SUMIFS('[6]P3 Data from Rob'!$D:$D,'[6]P3 Data from Rob'!$A:$A,'MCO Report'!$A87,'[6]P3 Data from Rob'!$L:$L,'MCO Report'!U$4)</f>
        <v>95147</v>
      </c>
      <c r="V87" s="20">
        <f>SUMIFS('[6]P3 Data from Rob'!$D:$D,'[6]P3 Data from Rob'!$A:$A,'MCO Report'!$A87,'[6]P3 Data from Rob'!$L:$L,'MCO Report'!V$4)</f>
        <v>92803</v>
      </c>
      <c r="W87" s="20">
        <f>SUMIFS('[6]P3 Data from Rob'!$D:$D,'[6]P3 Data from Rob'!$A:$A,'MCO Report'!$A87,'[6]P3 Data from Rob'!$L:$L,'MCO Report'!W$4)</f>
        <v>4966</v>
      </c>
      <c r="X87" s="20">
        <f>SUMIFS('[6]P3 Data from Rob'!$D:$D,'[6]P3 Data from Rob'!$A:$A,'MCO Report'!$A87,'[6]P3 Data from Rob'!$L:$L,'MCO Report'!X$4)</f>
        <v>4519</v>
      </c>
      <c r="Y87" s="21">
        <f t="shared" si="18"/>
        <v>197435</v>
      </c>
      <c r="Z87" s="24">
        <f t="shared" si="19"/>
        <v>1898555</v>
      </c>
    </row>
  </sheetData>
  <mergeCells count="7">
    <mergeCell ref="A1:B1"/>
    <mergeCell ref="C1:W1"/>
    <mergeCell ref="B2:T2"/>
    <mergeCell ref="U2:Y2"/>
    <mergeCell ref="B3:H3"/>
    <mergeCell ref="U3:V3"/>
    <mergeCell ref="W3:X3"/>
  </mergeCells>
  <printOptions horizontalCentered="1"/>
  <pageMargins left="0.25" right="0.25" top="0.75" bottom="0.75" header="0.3" footer="0.3"/>
  <pageSetup paperSize="5" scale="64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F2C50-AA5C-48CB-8DF3-239DD5A5AA18}">
  <sheetPr>
    <pageSetUpPr fitToPage="1"/>
  </sheetPr>
  <dimension ref="A1:AC90"/>
  <sheetViews>
    <sheetView topLeftCell="A75" workbookViewId="0">
      <selection activeCell="AB97" sqref="AB97"/>
    </sheetView>
  </sheetViews>
  <sheetFormatPr defaultRowHeight="15" x14ac:dyDescent="0.25"/>
  <cols>
    <col min="1" max="1" width="10.7109375" customWidth="1"/>
    <col min="2" max="7" width="12.42578125" customWidth="1"/>
    <col min="8" max="13" width="13.5703125" customWidth="1"/>
    <col min="14" max="14" width="12.42578125" customWidth="1"/>
    <col min="15" max="19" width="12.5703125" customWidth="1"/>
    <col min="20" max="20" width="13.28515625" customWidth="1"/>
    <col min="21" max="22" width="17.42578125" style="28" customWidth="1"/>
    <col min="23" max="24" width="14" style="28" customWidth="1"/>
    <col min="25" max="26" width="13.28515625" style="28" customWidth="1"/>
  </cols>
  <sheetData>
    <row r="1" spans="1:26" s="2" customFormat="1" ht="18" x14ac:dyDescent="0.25">
      <c r="A1" s="49"/>
      <c r="B1" s="49"/>
      <c r="C1" s="50" t="s">
        <v>33</v>
      </c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1"/>
    </row>
    <row r="2" spans="1:26" ht="15" customHeight="1" x14ac:dyDescent="0.25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29"/>
      <c r="U2" s="51" t="s">
        <v>34</v>
      </c>
      <c r="V2" s="51"/>
      <c r="W2" s="51"/>
      <c r="X2" s="51"/>
      <c r="Y2" s="29"/>
      <c r="Z2" s="1"/>
    </row>
    <row r="3" spans="1:26" s="35" customFormat="1" x14ac:dyDescent="0.25">
      <c r="A3" s="30"/>
      <c r="B3" s="58" t="s">
        <v>3</v>
      </c>
      <c r="C3" s="58"/>
      <c r="D3" s="58"/>
      <c r="E3" s="58"/>
      <c r="F3" s="58"/>
      <c r="G3" s="58"/>
      <c r="H3" s="53"/>
      <c r="I3" s="31"/>
      <c r="J3" s="7"/>
      <c r="K3" s="7" t="s">
        <v>35</v>
      </c>
      <c r="L3" s="7"/>
      <c r="M3" s="7"/>
      <c r="N3" s="32"/>
      <c r="O3" s="10"/>
      <c r="P3" s="10"/>
      <c r="Q3" s="10" t="s">
        <v>5</v>
      </c>
      <c r="R3" s="10"/>
      <c r="S3" s="33"/>
      <c r="T3" s="59" t="s">
        <v>26</v>
      </c>
      <c r="U3" s="61" t="s">
        <v>6</v>
      </c>
      <c r="V3" s="62"/>
      <c r="W3" s="56" t="s">
        <v>7</v>
      </c>
      <c r="X3" s="57"/>
      <c r="Y3" s="34"/>
      <c r="Z3" s="1"/>
    </row>
    <row r="4" spans="1:26" ht="60" customHeight="1" x14ac:dyDescent="0.25">
      <c r="A4" s="36" t="s">
        <v>8</v>
      </c>
      <c r="B4" s="37" t="s">
        <v>36</v>
      </c>
      <c r="C4" s="37" t="s">
        <v>10</v>
      </c>
      <c r="D4" s="37" t="s">
        <v>11</v>
      </c>
      <c r="E4" s="37" t="s">
        <v>12</v>
      </c>
      <c r="F4" s="37" t="s">
        <v>13</v>
      </c>
      <c r="G4" s="37" t="s">
        <v>14</v>
      </c>
      <c r="H4" s="38" t="s">
        <v>15</v>
      </c>
      <c r="I4" s="39" t="s">
        <v>16</v>
      </c>
      <c r="J4" s="37" t="s">
        <v>17</v>
      </c>
      <c r="K4" s="37" t="s">
        <v>6</v>
      </c>
      <c r="L4" s="37" t="s">
        <v>18</v>
      </c>
      <c r="M4" s="37" t="s">
        <v>19</v>
      </c>
      <c r="N4" s="38" t="s">
        <v>20</v>
      </c>
      <c r="O4" s="39" t="s">
        <v>21</v>
      </c>
      <c r="P4" s="39" t="s">
        <v>22</v>
      </c>
      <c r="Q4" s="37" t="s">
        <v>23</v>
      </c>
      <c r="R4" s="37" t="s">
        <v>24</v>
      </c>
      <c r="S4" s="38" t="s">
        <v>25</v>
      </c>
      <c r="T4" s="60"/>
      <c r="U4" s="39" t="s">
        <v>27</v>
      </c>
      <c r="V4" s="40" t="s">
        <v>28</v>
      </c>
      <c r="W4" s="41" t="s">
        <v>29</v>
      </c>
      <c r="X4" s="40" t="s">
        <v>30</v>
      </c>
      <c r="Y4" s="42" t="s">
        <v>31</v>
      </c>
      <c r="Z4" s="43" t="s">
        <v>32</v>
      </c>
    </row>
    <row r="5" spans="1:26" x14ac:dyDescent="0.25">
      <c r="A5" s="19">
        <v>43282</v>
      </c>
      <c r="B5" s="20">
        <f>SUMIFS('[6]P3 Data from Rob'!$H:$H,'[6]P3 Data from Rob'!$A:$A,'MCO Report'!$A5,'[6]P3 Data from Rob'!$L:$L,'MCO Report'!B$4)</f>
        <v>149635</v>
      </c>
      <c r="C5" s="20">
        <f>SUMIFS('[6]P3 Data from Rob'!$H:$H,'[6]P3 Data from Rob'!$A:$A,'MCO Report'!$A5,'[6]P3 Data from Rob'!$L:$L,'MCO Report'!C$4)</f>
        <v>16441</v>
      </c>
      <c r="D5" s="20">
        <f>SUMIFS('[6]P3 Data from Rob'!$H:$H,'[6]P3 Data from Rob'!$A:$A,'MCO Report'!$A5,'[6]P3 Data from Rob'!$L:$L,'MCO Report'!D$4)</f>
        <v>33130</v>
      </c>
      <c r="E5" s="20">
        <f>SUMIFS('[6]P3 Data from Rob'!$H:$H,'[6]P3 Data from Rob'!$A:$A,'MCO Report'!$A5,'[6]P3 Data from Rob'!$L:$L,'MCO Report'!E$4)</f>
        <v>12182</v>
      </c>
      <c r="F5" s="20">
        <f>SUMIFS('[6]P3 Data from Rob'!$H:$H,'[6]P3 Data from Rob'!$A:$A,'MCO Report'!$A5,'[6]P3 Data from Rob'!$L:$L,'MCO Report'!F$4)</f>
        <v>0</v>
      </c>
      <c r="G5" s="21">
        <f t="shared" ref="G5:G68" si="0">SUM(B5:F5)</f>
        <v>211388</v>
      </c>
      <c r="H5" s="21">
        <f>SUMIFS('[6]P3 Data from Rob'!$H:$H,'[6]P3 Data from Rob'!$A:$A,'MCO Report'!$A5,'[6]P3 Data from Rob'!$L:$L,'MCO Report'!H$4)</f>
        <v>0</v>
      </c>
      <c r="I5" s="20">
        <f>SUMIFS('[6]P3 Data from Rob'!$H:$H,'[6]P3 Data from Rob'!$A:$A,'MCO Report'!$A5,'[6]P3 Data from Rob'!$L:$L,'MCO Report'!I$4)</f>
        <v>1045</v>
      </c>
      <c r="J5" s="20">
        <f>SUMIFS('[6]P3 Data from Rob'!$H:$H,'[6]P3 Data from Rob'!$A:$A,'MCO Report'!$A5,'[6]P3 Data from Rob'!$L:$L,'MCO Report'!J$4)</f>
        <v>107</v>
      </c>
      <c r="K5" s="20">
        <f>SUMIFS('[6]P3 Data from Rob'!$H:$H,'[6]P3 Data from Rob'!$A:$A,'MCO Report'!$A5,'[6]P3 Data from Rob'!$L:$L,'MCO Report'!K$4)</f>
        <v>884</v>
      </c>
      <c r="L5" s="20">
        <f>SUMIFS('[6]P3 Data from Rob'!$H:$H,'[6]P3 Data from Rob'!$A:$A,'MCO Report'!$A5,'[6]P3 Data from Rob'!$L:$L,'MCO Report'!L$4)</f>
        <v>0</v>
      </c>
      <c r="M5" s="20">
        <f>SUMIFS('[6]P3 Data from Rob'!$H:$H,'[6]P3 Data from Rob'!$A:$A,'MCO Report'!$A5,'[6]P3 Data from Rob'!$L:$L,'MCO Report'!M$4)</f>
        <v>0</v>
      </c>
      <c r="N5" s="21">
        <f t="shared" ref="N5:N68" si="1">SUM(I5:M5)</f>
        <v>2036</v>
      </c>
      <c r="O5" s="20">
        <f>SUMIFS('[6]P3 Data from Rob'!$H:$H,'[6]P3 Data from Rob'!$A:$A,'MCO Report'!$A5,'[6]P3 Data from Rob'!$L:$L,'MCO Report'!O$4)</f>
        <v>0</v>
      </c>
      <c r="P5" s="20">
        <f>SUMIFS('[6]P3 Data from Rob'!$H:$H,'[6]P3 Data from Rob'!$A:$A,'MCO Report'!$A5,'[6]P3 Data from Rob'!$L:$L,'MCO Report'!P$4)</f>
        <v>0</v>
      </c>
      <c r="Q5" s="20">
        <f>SUMIFS('[6]P3 Data from Rob'!$H:$H,'[6]P3 Data from Rob'!$A:$A,'MCO Report'!$A5,'[6]P3 Data from Rob'!$L:$L,'MCO Report'!Q$4)</f>
        <v>0</v>
      </c>
      <c r="R5" s="20">
        <f>SUMIFS('[6]P3 Data from Rob'!$H:$H,'[6]P3 Data from Rob'!$A:$A,'MCO Report'!$A5,'[6]P3 Data from Rob'!$L:$L,'MCO Report'!R$4)</f>
        <v>0</v>
      </c>
      <c r="S5" s="21">
        <f t="shared" ref="S5:S68" si="2">SUM(O5:R5)</f>
        <v>0</v>
      </c>
      <c r="T5" s="21">
        <f t="shared" ref="T5:T68" si="3">SUM(G5,H5,N5,S5)</f>
        <v>213424</v>
      </c>
      <c r="U5" s="20">
        <f>SUMIFS('[6]P3 Data from Rob'!$H:$H,'[6]P3 Data from Rob'!$A:$A,'MCO Report'!$A5,'[6]P3 Data from Rob'!$L:$L,'MCO Report'!U$4)</f>
        <v>33</v>
      </c>
      <c r="V5" s="20">
        <f>SUMIFS('[6]P3 Data from Rob'!$H:$H,'[6]P3 Data from Rob'!$A:$A,'MCO Report'!$A5,'[6]P3 Data from Rob'!$L:$L,'MCO Report'!V$4)</f>
        <v>0</v>
      </c>
      <c r="W5" s="20">
        <f>SUMIFS('[6]P3 Data from Rob'!$H:$H,'[6]P3 Data from Rob'!$A:$A,'MCO Report'!$A5,'[6]P3 Data from Rob'!$L:$L,'MCO Report'!W$4)</f>
        <v>0</v>
      </c>
      <c r="X5" s="20">
        <f>SUMIFS('[6]P3 Data from Rob'!$H:$H,'[6]P3 Data from Rob'!$A:$A,'MCO Report'!$A5,'[6]P3 Data from Rob'!$L:$L,'MCO Report'!X$4)</f>
        <v>0</v>
      </c>
      <c r="Y5" s="21">
        <f t="shared" ref="Y5:Y68" si="4">SUM(U5:X5)</f>
        <v>33</v>
      </c>
      <c r="Z5" s="44">
        <f t="shared" ref="Z5:Z43" si="5">Y5+T5</f>
        <v>213457</v>
      </c>
    </row>
    <row r="6" spans="1:26" x14ac:dyDescent="0.25">
      <c r="A6" s="19">
        <v>43313</v>
      </c>
      <c r="B6" s="20">
        <f>SUMIFS('[6]P3 Data from Rob'!$H:$H,'[6]P3 Data from Rob'!$A:$A,'MCO Report'!$A6,'[6]P3 Data from Rob'!$L:$L,'MCO Report'!B$4)</f>
        <v>149491</v>
      </c>
      <c r="C6" s="20">
        <f>SUMIFS('[6]P3 Data from Rob'!$H:$H,'[6]P3 Data from Rob'!$A:$A,'MCO Report'!$A6,'[6]P3 Data from Rob'!$L:$L,'MCO Report'!C$4)</f>
        <v>16301</v>
      </c>
      <c r="D6" s="20">
        <f>SUMIFS('[6]P3 Data from Rob'!$H:$H,'[6]P3 Data from Rob'!$A:$A,'MCO Report'!$A6,'[6]P3 Data from Rob'!$L:$L,'MCO Report'!D$4)</f>
        <v>33328</v>
      </c>
      <c r="E6" s="20">
        <f>SUMIFS('[6]P3 Data from Rob'!$H:$H,'[6]P3 Data from Rob'!$A:$A,'MCO Report'!$A6,'[6]P3 Data from Rob'!$L:$L,'MCO Report'!E$4)</f>
        <v>12226</v>
      </c>
      <c r="F6" s="20">
        <f>SUMIFS('[6]P3 Data from Rob'!$H:$H,'[6]P3 Data from Rob'!$A:$A,'MCO Report'!$A6,'[6]P3 Data from Rob'!$L:$L,'MCO Report'!F$4)</f>
        <v>0</v>
      </c>
      <c r="G6" s="21">
        <f t="shared" si="0"/>
        <v>211346</v>
      </c>
      <c r="H6" s="21">
        <f>SUMIFS('[6]P3 Data from Rob'!$H:$H,'[6]P3 Data from Rob'!$A:$A,'MCO Report'!$A6,'[6]P3 Data from Rob'!$L:$L,'MCO Report'!H$4)</f>
        <v>1</v>
      </c>
      <c r="I6" s="20">
        <f>SUMIFS('[6]P3 Data from Rob'!$H:$H,'[6]P3 Data from Rob'!$A:$A,'MCO Report'!$A6,'[6]P3 Data from Rob'!$L:$L,'MCO Report'!I$4)</f>
        <v>32250</v>
      </c>
      <c r="J6" s="20">
        <f>SUMIFS('[6]P3 Data from Rob'!$H:$H,'[6]P3 Data from Rob'!$A:$A,'MCO Report'!$A6,'[6]P3 Data from Rob'!$L:$L,'MCO Report'!J$4)</f>
        <v>3833</v>
      </c>
      <c r="K6" s="20">
        <f>SUMIFS('[6]P3 Data from Rob'!$H:$H,'[6]P3 Data from Rob'!$A:$A,'MCO Report'!$A6,'[6]P3 Data from Rob'!$L:$L,'MCO Report'!K$4)</f>
        <v>115266</v>
      </c>
      <c r="L6" s="20">
        <f>SUMIFS('[6]P3 Data from Rob'!$H:$H,'[6]P3 Data from Rob'!$A:$A,'MCO Report'!$A6,'[6]P3 Data from Rob'!$L:$L,'MCO Report'!L$4)</f>
        <v>0</v>
      </c>
      <c r="M6" s="20">
        <f>SUMIFS('[6]P3 Data from Rob'!$H:$H,'[6]P3 Data from Rob'!$A:$A,'MCO Report'!$A6,'[6]P3 Data from Rob'!$L:$L,'MCO Report'!M$4)</f>
        <v>0</v>
      </c>
      <c r="N6" s="21">
        <f t="shared" si="1"/>
        <v>151349</v>
      </c>
      <c r="O6" s="20">
        <f>SUMIFS('[6]P3 Data from Rob'!$H:$H,'[6]P3 Data from Rob'!$A:$A,'MCO Report'!$A6,'[6]P3 Data from Rob'!$L:$L,'MCO Report'!O$4)</f>
        <v>0</v>
      </c>
      <c r="P6" s="20">
        <f>SUMIFS('[6]P3 Data from Rob'!$H:$H,'[6]P3 Data from Rob'!$A:$A,'MCO Report'!$A6,'[6]P3 Data from Rob'!$L:$L,'MCO Report'!P$4)</f>
        <v>0</v>
      </c>
      <c r="Q6" s="20">
        <f>SUMIFS('[6]P3 Data from Rob'!$H:$H,'[6]P3 Data from Rob'!$A:$A,'MCO Report'!$A6,'[6]P3 Data from Rob'!$L:$L,'MCO Report'!Q$4)</f>
        <v>0</v>
      </c>
      <c r="R6" s="20">
        <f>SUMIFS('[6]P3 Data from Rob'!$H:$H,'[6]P3 Data from Rob'!$A:$A,'MCO Report'!$A6,'[6]P3 Data from Rob'!$L:$L,'MCO Report'!R$4)</f>
        <v>0</v>
      </c>
      <c r="S6" s="21">
        <f t="shared" si="2"/>
        <v>0</v>
      </c>
      <c r="T6" s="21">
        <f t="shared" si="3"/>
        <v>362696</v>
      </c>
      <c r="U6" s="20">
        <f>SUMIFS('[6]P3 Data from Rob'!$H:$H,'[6]P3 Data from Rob'!$A:$A,'MCO Report'!$A6,'[6]P3 Data from Rob'!$L:$L,'MCO Report'!U$4)</f>
        <v>12172</v>
      </c>
      <c r="V6" s="20">
        <f>SUMIFS('[6]P3 Data from Rob'!$H:$H,'[6]P3 Data from Rob'!$A:$A,'MCO Report'!$A6,'[6]P3 Data from Rob'!$L:$L,'MCO Report'!V$4)</f>
        <v>12268</v>
      </c>
      <c r="W6" s="20">
        <f>SUMIFS('[6]P3 Data from Rob'!$H:$H,'[6]P3 Data from Rob'!$A:$A,'MCO Report'!$A6,'[6]P3 Data from Rob'!$L:$L,'MCO Report'!W$4)</f>
        <v>237</v>
      </c>
      <c r="X6" s="20">
        <f>SUMIFS('[6]P3 Data from Rob'!$H:$H,'[6]P3 Data from Rob'!$A:$A,'MCO Report'!$A6,'[6]P3 Data from Rob'!$L:$L,'MCO Report'!X$4)</f>
        <v>0</v>
      </c>
      <c r="Y6" s="21">
        <f t="shared" si="4"/>
        <v>24677</v>
      </c>
      <c r="Z6" s="44">
        <f t="shared" si="5"/>
        <v>387373</v>
      </c>
    </row>
    <row r="7" spans="1:26" x14ac:dyDescent="0.25">
      <c r="A7" s="19">
        <v>43344</v>
      </c>
      <c r="B7" s="20">
        <f>SUMIFS('[6]P3 Data from Rob'!$H:$H,'[6]P3 Data from Rob'!$A:$A,'MCO Report'!$A7,'[6]P3 Data from Rob'!$L:$L,'MCO Report'!B$4)</f>
        <v>149159</v>
      </c>
      <c r="C7" s="20">
        <f>SUMIFS('[6]P3 Data from Rob'!$H:$H,'[6]P3 Data from Rob'!$A:$A,'MCO Report'!$A7,'[6]P3 Data from Rob'!$L:$L,'MCO Report'!C$4)</f>
        <v>16280</v>
      </c>
      <c r="D7" s="20">
        <f>SUMIFS('[6]P3 Data from Rob'!$H:$H,'[6]P3 Data from Rob'!$A:$A,'MCO Report'!$A7,'[6]P3 Data from Rob'!$L:$L,'MCO Report'!D$4)</f>
        <v>33400</v>
      </c>
      <c r="E7" s="20">
        <f>SUMIFS('[6]P3 Data from Rob'!$H:$H,'[6]P3 Data from Rob'!$A:$A,'MCO Report'!$A7,'[6]P3 Data from Rob'!$L:$L,'MCO Report'!E$4)</f>
        <v>12302</v>
      </c>
      <c r="F7" s="20">
        <f>SUMIFS('[6]P3 Data from Rob'!$H:$H,'[6]P3 Data from Rob'!$A:$A,'MCO Report'!$A7,'[6]P3 Data from Rob'!$L:$L,'MCO Report'!F$4)</f>
        <v>0</v>
      </c>
      <c r="G7" s="21">
        <f t="shared" si="0"/>
        <v>211141</v>
      </c>
      <c r="H7" s="21">
        <f>SUMIFS('[6]P3 Data from Rob'!$H:$H,'[6]P3 Data from Rob'!$A:$A,'MCO Report'!$A7,'[6]P3 Data from Rob'!$L:$L,'MCO Report'!H$4)</f>
        <v>0</v>
      </c>
      <c r="I7" s="20">
        <f>SUMIFS('[6]P3 Data from Rob'!$H:$H,'[6]P3 Data from Rob'!$A:$A,'MCO Report'!$A7,'[6]P3 Data from Rob'!$L:$L,'MCO Report'!I$4)</f>
        <v>63319</v>
      </c>
      <c r="J7" s="20">
        <f>SUMIFS('[6]P3 Data from Rob'!$H:$H,'[6]P3 Data from Rob'!$A:$A,'MCO Report'!$A7,'[6]P3 Data from Rob'!$L:$L,'MCO Report'!J$4)</f>
        <v>7519</v>
      </c>
      <c r="K7" s="20">
        <f>SUMIFS('[6]P3 Data from Rob'!$H:$H,'[6]P3 Data from Rob'!$A:$A,'MCO Report'!$A7,'[6]P3 Data from Rob'!$L:$L,'MCO Report'!K$4)</f>
        <v>239780</v>
      </c>
      <c r="L7" s="20">
        <f>SUMIFS('[6]P3 Data from Rob'!$H:$H,'[6]P3 Data from Rob'!$A:$A,'MCO Report'!$A7,'[6]P3 Data from Rob'!$L:$L,'MCO Report'!L$4)</f>
        <v>0</v>
      </c>
      <c r="M7" s="20">
        <f>SUMIFS('[6]P3 Data from Rob'!$H:$H,'[6]P3 Data from Rob'!$A:$A,'MCO Report'!$A7,'[6]P3 Data from Rob'!$L:$L,'MCO Report'!M$4)</f>
        <v>0</v>
      </c>
      <c r="N7" s="21">
        <f t="shared" si="1"/>
        <v>310618</v>
      </c>
      <c r="O7" s="20">
        <f>SUMIFS('[6]P3 Data from Rob'!$H:$H,'[6]P3 Data from Rob'!$A:$A,'MCO Report'!$A7,'[6]P3 Data from Rob'!$L:$L,'MCO Report'!O$4)</f>
        <v>0</v>
      </c>
      <c r="P7" s="20">
        <f>SUMIFS('[6]P3 Data from Rob'!$H:$H,'[6]P3 Data from Rob'!$A:$A,'MCO Report'!$A7,'[6]P3 Data from Rob'!$L:$L,'MCO Report'!P$4)</f>
        <v>0</v>
      </c>
      <c r="Q7" s="20">
        <f>SUMIFS('[6]P3 Data from Rob'!$H:$H,'[6]P3 Data from Rob'!$A:$A,'MCO Report'!$A7,'[6]P3 Data from Rob'!$L:$L,'MCO Report'!Q$4)</f>
        <v>0</v>
      </c>
      <c r="R7" s="20">
        <f>SUMIFS('[6]P3 Data from Rob'!$H:$H,'[6]P3 Data from Rob'!$A:$A,'MCO Report'!$A7,'[6]P3 Data from Rob'!$L:$L,'MCO Report'!R$4)</f>
        <v>0</v>
      </c>
      <c r="S7" s="21">
        <f t="shared" si="2"/>
        <v>0</v>
      </c>
      <c r="T7" s="21">
        <f t="shared" si="3"/>
        <v>521759</v>
      </c>
      <c r="U7" s="20">
        <f>SUMIFS('[6]P3 Data from Rob'!$H:$H,'[6]P3 Data from Rob'!$A:$A,'MCO Report'!$A7,'[6]P3 Data from Rob'!$L:$L,'MCO Report'!U$4)</f>
        <v>26076</v>
      </c>
      <c r="V7" s="20">
        <f>SUMIFS('[6]P3 Data from Rob'!$H:$H,'[6]P3 Data from Rob'!$A:$A,'MCO Report'!$A7,'[6]P3 Data from Rob'!$L:$L,'MCO Report'!V$4)</f>
        <v>27584</v>
      </c>
      <c r="W7" s="20">
        <f>SUMIFS('[6]P3 Data from Rob'!$H:$H,'[6]P3 Data from Rob'!$A:$A,'MCO Report'!$A7,'[6]P3 Data from Rob'!$L:$L,'MCO Report'!W$4)</f>
        <v>467</v>
      </c>
      <c r="X7" s="20">
        <f>SUMIFS('[6]P3 Data from Rob'!$H:$H,'[6]P3 Data from Rob'!$A:$A,'MCO Report'!$A7,'[6]P3 Data from Rob'!$L:$L,'MCO Report'!X$4)</f>
        <v>1</v>
      </c>
      <c r="Y7" s="21">
        <f t="shared" si="4"/>
        <v>54128</v>
      </c>
      <c r="Z7" s="44">
        <f t="shared" si="5"/>
        <v>575887</v>
      </c>
    </row>
    <row r="8" spans="1:26" x14ac:dyDescent="0.25">
      <c r="A8" s="19">
        <v>43374</v>
      </c>
      <c r="B8" s="20">
        <f>SUMIFS('[6]P3 Data from Rob'!$H:$H,'[6]P3 Data from Rob'!$A:$A,'MCO Report'!$A8,'[6]P3 Data from Rob'!$L:$L,'MCO Report'!B$4)</f>
        <v>149833</v>
      </c>
      <c r="C8" s="20">
        <f>SUMIFS('[6]P3 Data from Rob'!$H:$H,'[6]P3 Data from Rob'!$A:$A,'MCO Report'!$A8,'[6]P3 Data from Rob'!$L:$L,'MCO Report'!C$4)</f>
        <v>16241</v>
      </c>
      <c r="D8" s="20">
        <f>SUMIFS('[6]P3 Data from Rob'!$H:$H,'[6]P3 Data from Rob'!$A:$A,'MCO Report'!$A8,'[6]P3 Data from Rob'!$L:$L,'MCO Report'!D$4)</f>
        <v>32856</v>
      </c>
      <c r="E8" s="20">
        <f>SUMIFS('[6]P3 Data from Rob'!$H:$H,'[6]P3 Data from Rob'!$A:$A,'MCO Report'!$A8,'[6]P3 Data from Rob'!$L:$L,'MCO Report'!E$4)</f>
        <v>12345</v>
      </c>
      <c r="F8" s="20">
        <f>SUMIFS('[6]P3 Data from Rob'!$H:$H,'[6]P3 Data from Rob'!$A:$A,'MCO Report'!$A8,'[6]P3 Data from Rob'!$L:$L,'MCO Report'!F$4)</f>
        <v>0</v>
      </c>
      <c r="G8" s="21">
        <f t="shared" si="0"/>
        <v>211275</v>
      </c>
      <c r="H8" s="21">
        <f>SUMIFS('[6]P3 Data from Rob'!$H:$H,'[6]P3 Data from Rob'!$A:$A,'MCO Report'!$A8,'[6]P3 Data from Rob'!$L:$L,'MCO Report'!H$4)</f>
        <v>1</v>
      </c>
      <c r="I8" s="20">
        <f>SUMIFS('[6]P3 Data from Rob'!$H:$H,'[6]P3 Data from Rob'!$A:$A,'MCO Report'!$A8,'[6]P3 Data from Rob'!$L:$L,'MCO Report'!I$4)</f>
        <v>81271</v>
      </c>
      <c r="J8" s="20">
        <f>SUMIFS('[6]P3 Data from Rob'!$H:$H,'[6]P3 Data from Rob'!$A:$A,'MCO Report'!$A8,'[6]P3 Data from Rob'!$L:$L,'MCO Report'!J$4)</f>
        <v>10399</v>
      </c>
      <c r="K8" s="20">
        <f>SUMIFS('[6]P3 Data from Rob'!$H:$H,'[6]P3 Data from Rob'!$A:$A,'MCO Report'!$A8,'[6]P3 Data from Rob'!$L:$L,'MCO Report'!K$4)</f>
        <v>360059</v>
      </c>
      <c r="L8" s="20">
        <f>SUMIFS('[6]P3 Data from Rob'!$H:$H,'[6]P3 Data from Rob'!$A:$A,'MCO Report'!$A8,'[6]P3 Data from Rob'!$L:$L,'MCO Report'!L$4)</f>
        <v>0</v>
      </c>
      <c r="M8" s="20">
        <f>SUMIFS('[6]P3 Data from Rob'!$H:$H,'[6]P3 Data from Rob'!$A:$A,'MCO Report'!$A8,'[6]P3 Data from Rob'!$L:$L,'MCO Report'!M$4)</f>
        <v>0</v>
      </c>
      <c r="N8" s="21">
        <f t="shared" si="1"/>
        <v>451729</v>
      </c>
      <c r="O8" s="20">
        <f>SUMIFS('[6]P3 Data from Rob'!$H:$H,'[6]P3 Data from Rob'!$A:$A,'MCO Report'!$A8,'[6]P3 Data from Rob'!$L:$L,'MCO Report'!O$4)</f>
        <v>0</v>
      </c>
      <c r="P8" s="20">
        <f>SUMIFS('[6]P3 Data from Rob'!$H:$H,'[6]P3 Data from Rob'!$A:$A,'MCO Report'!$A8,'[6]P3 Data from Rob'!$L:$L,'MCO Report'!P$4)</f>
        <v>0</v>
      </c>
      <c r="Q8" s="20">
        <f>SUMIFS('[6]P3 Data from Rob'!$H:$H,'[6]P3 Data from Rob'!$A:$A,'MCO Report'!$A8,'[6]P3 Data from Rob'!$L:$L,'MCO Report'!Q$4)</f>
        <v>0</v>
      </c>
      <c r="R8" s="20">
        <f>SUMIFS('[6]P3 Data from Rob'!$H:$H,'[6]P3 Data from Rob'!$A:$A,'MCO Report'!$A8,'[6]P3 Data from Rob'!$L:$L,'MCO Report'!R$4)</f>
        <v>0</v>
      </c>
      <c r="S8" s="21">
        <f t="shared" si="2"/>
        <v>0</v>
      </c>
      <c r="T8" s="21">
        <f t="shared" si="3"/>
        <v>663005</v>
      </c>
      <c r="U8" s="20">
        <f>SUMIFS('[6]P3 Data from Rob'!$H:$H,'[6]P3 Data from Rob'!$A:$A,'MCO Report'!$A8,'[6]P3 Data from Rob'!$L:$L,'MCO Report'!U$4)</f>
        <v>46705</v>
      </c>
      <c r="V8" s="20">
        <f>SUMIFS('[6]P3 Data from Rob'!$H:$H,'[6]P3 Data from Rob'!$A:$A,'MCO Report'!$A8,'[6]P3 Data from Rob'!$L:$L,'MCO Report'!V$4)</f>
        <v>52579</v>
      </c>
      <c r="W8" s="20">
        <f>SUMIFS('[6]P3 Data from Rob'!$H:$H,'[6]P3 Data from Rob'!$A:$A,'MCO Report'!$A8,'[6]P3 Data from Rob'!$L:$L,'MCO Report'!W$4)</f>
        <v>809</v>
      </c>
      <c r="X8" s="20">
        <f>SUMIFS('[6]P3 Data from Rob'!$H:$H,'[6]P3 Data from Rob'!$A:$A,'MCO Report'!$A8,'[6]P3 Data from Rob'!$L:$L,'MCO Report'!X$4)</f>
        <v>6</v>
      </c>
      <c r="Y8" s="21">
        <f t="shared" si="4"/>
        <v>100099</v>
      </c>
      <c r="Z8" s="44">
        <f t="shared" si="5"/>
        <v>763104</v>
      </c>
    </row>
    <row r="9" spans="1:26" x14ac:dyDescent="0.25">
      <c r="A9" s="19">
        <v>43405</v>
      </c>
      <c r="B9" s="20">
        <f>SUMIFS('[6]P3 Data from Rob'!$H:$H,'[6]P3 Data from Rob'!$A:$A,'MCO Report'!$A9,'[6]P3 Data from Rob'!$L:$L,'MCO Report'!B$4)</f>
        <v>149765</v>
      </c>
      <c r="C9" s="20">
        <f>SUMIFS('[6]P3 Data from Rob'!$H:$H,'[6]P3 Data from Rob'!$A:$A,'MCO Report'!$A9,'[6]P3 Data from Rob'!$L:$L,'MCO Report'!C$4)</f>
        <v>16284</v>
      </c>
      <c r="D9" s="20">
        <f>SUMIFS('[6]P3 Data from Rob'!$H:$H,'[6]P3 Data from Rob'!$A:$A,'MCO Report'!$A9,'[6]P3 Data from Rob'!$L:$L,'MCO Report'!D$4)</f>
        <v>33063</v>
      </c>
      <c r="E9" s="20">
        <f>SUMIFS('[6]P3 Data from Rob'!$H:$H,'[6]P3 Data from Rob'!$A:$A,'MCO Report'!$A9,'[6]P3 Data from Rob'!$L:$L,'MCO Report'!E$4)</f>
        <v>12354</v>
      </c>
      <c r="F9" s="20">
        <f>SUMIFS('[6]P3 Data from Rob'!$H:$H,'[6]P3 Data from Rob'!$A:$A,'MCO Report'!$A9,'[6]P3 Data from Rob'!$L:$L,'MCO Report'!F$4)</f>
        <v>0</v>
      </c>
      <c r="G9" s="21">
        <f t="shared" si="0"/>
        <v>211466</v>
      </c>
      <c r="H9" s="21">
        <f>SUMIFS('[6]P3 Data from Rob'!$H:$H,'[6]P3 Data from Rob'!$A:$A,'MCO Report'!$A9,'[6]P3 Data from Rob'!$L:$L,'MCO Report'!H$4)</f>
        <v>0</v>
      </c>
      <c r="I9" s="20">
        <f>SUMIFS('[6]P3 Data from Rob'!$H:$H,'[6]P3 Data from Rob'!$A:$A,'MCO Report'!$A9,'[6]P3 Data from Rob'!$L:$L,'MCO Report'!I$4)</f>
        <v>95287</v>
      </c>
      <c r="J9" s="20">
        <f>SUMIFS('[6]P3 Data from Rob'!$H:$H,'[6]P3 Data from Rob'!$A:$A,'MCO Report'!$A9,'[6]P3 Data from Rob'!$L:$L,'MCO Report'!J$4)</f>
        <v>12070</v>
      </c>
      <c r="K9" s="20">
        <f>SUMIFS('[6]P3 Data from Rob'!$H:$H,'[6]P3 Data from Rob'!$A:$A,'MCO Report'!$A9,'[6]P3 Data from Rob'!$L:$L,'MCO Report'!K$4)</f>
        <v>419409</v>
      </c>
      <c r="L9" s="20">
        <f>SUMIFS('[6]P3 Data from Rob'!$H:$H,'[6]P3 Data from Rob'!$A:$A,'MCO Report'!$A9,'[6]P3 Data from Rob'!$L:$L,'MCO Report'!L$4)</f>
        <v>0</v>
      </c>
      <c r="M9" s="20">
        <f>SUMIFS('[6]P3 Data from Rob'!$H:$H,'[6]P3 Data from Rob'!$A:$A,'MCO Report'!$A9,'[6]P3 Data from Rob'!$L:$L,'MCO Report'!M$4)</f>
        <v>1</v>
      </c>
      <c r="N9" s="21">
        <f t="shared" si="1"/>
        <v>526767</v>
      </c>
      <c r="O9" s="20">
        <f>SUMIFS('[6]P3 Data from Rob'!$H:$H,'[6]P3 Data from Rob'!$A:$A,'MCO Report'!$A9,'[6]P3 Data from Rob'!$L:$L,'MCO Report'!O$4)</f>
        <v>0</v>
      </c>
      <c r="P9" s="20">
        <f>SUMIFS('[6]P3 Data from Rob'!$H:$H,'[6]P3 Data from Rob'!$A:$A,'MCO Report'!$A9,'[6]P3 Data from Rob'!$L:$L,'MCO Report'!P$4)</f>
        <v>0</v>
      </c>
      <c r="Q9" s="20">
        <f>SUMIFS('[6]P3 Data from Rob'!$H:$H,'[6]P3 Data from Rob'!$A:$A,'MCO Report'!$A9,'[6]P3 Data from Rob'!$L:$L,'MCO Report'!Q$4)</f>
        <v>0</v>
      </c>
      <c r="R9" s="20">
        <f>SUMIFS('[6]P3 Data from Rob'!$H:$H,'[6]P3 Data from Rob'!$A:$A,'MCO Report'!$A9,'[6]P3 Data from Rob'!$L:$L,'MCO Report'!R$4)</f>
        <v>0</v>
      </c>
      <c r="S9" s="21">
        <f t="shared" si="2"/>
        <v>0</v>
      </c>
      <c r="T9" s="21">
        <f t="shared" si="3"/>
        <v>738233</v>
      </c>
      <c r="U9" s="20">
        <f>SUMIFS('[6]P3 Data from Rob'!$H:$H,'[6]P3 Data from Rob'!$A:$A,'MCO Report'!$A9,'[6]P3 Data from Rob'!$L:$L,'MCO Report'!U$4)</f>
        <v>54636</v>
      </c>
      <c r="V9" s="20">
        <f>SUMIFS('[6]P3 Data from Rob'!$H:$H,'[6]P3 Data from Rob'!$A:$A,'MCO Report'!$A9,'[6]P3 Data from Rob'!$L:$L,'MCO Report'!V$4)</f>
        <v>60756</v>
      </c>
      <c r="W9" s="20">
        <f>SUMIFS('[6]P3 Data from Rob'!$H:$H,'[6]P3 Data from Rob'!$A:$A,'MCO Report'!$A9,'[6]P3 Data from Rob'!$L:$L,'MCO Report'!W$4)</f>
        <v>932</v>
      </c>
      <c r="X9" s="20">
        <f>SUMIFS('[6]P3 Data from Rob'!$H:$H,'[6]P3 Data from Rob'!$A:$A,'MCO Report'!$A9,'[6]P3 Data from Rob'!$L:$L,'MCO Report'!X$4)</f>
        <v>6</v>
      </c>
      <c r="Y9" s="21">
        <f t="shared" si="4"/>
        <v>116330</v>
      </c>
      <c r="Z9" s="44">
        <f t="shared" si="5"/>
        <v>854563</v>
      </c>
    </row>
    <row r="10" spans="1:26" x14ac:dyDescent="0.25">
      <c r="A10" s="19">
        <v>43435</v>
      </c>
      <c r="B10" s="20">
        <f>SUMIFS('[6]P3 Data from Rob'!$H:$H,'[6]P3 Data from Rob'!$A:$A,'MCO Report'!$A10,'[6]P3 Data from Rob'!$L:$L,'MCO Report'!B$4)</f>
        <v>149946</v>
      </c>
      <c r="C10" s="20">
        <f>SUMIFS('[6]P3 Data from Rob'!$H:$H,'[6]P3 Data from Rob'!$A:$A,'MCO Report'!$A10,'[6]P3 Data from Rob'!$L:$L,'MCO Report'!C$4)</f>
        <v>16458</v>
      </c>
      <c r="D10" s="20">
        <f>SUMIFS('[6]P3 Data from Rob'!$H:$H,'[6]P3 Data from Rob'!$A:$A,'MCO Report'!$A10,'[6]P3 Data from Rob'!$L:$L,'MCO Report'!D$4)</f>
        <v>33169</v>
      </c>
      <c r="E10" s="20">
        <f>SUMIFS('[6]P3 Data from Rob'!$H:$H,'[6]P3 Data from Rob'!$A:$A,'MCO Report'!$A10,'[6]P3 Data from Rob'!$L:$L,'MCO Report'!E$4)</f>
        <v>12391</v>
      </c>
      <c r="F10" s="20">
        <f>SUMIFS('[6]P3 Data from Rob'!$H:$H,'[6]P3 Data from Rob'!$A:$A,'MCO Report'!$A10,'[6]P3 Data from Rob'!$L:$L,'MCO Report'!F$4)</f>
        <v>0</v>
      </c>
      <c r="G10" s="21">
        <f t="shared" si="0"/>
        <v>211964</v>
      </c>
      <c r="H10" s="21">
        <f>SUMIFS('[6]P3 Data from Rob'!$H:$H,'[6]P3 Data from Rob'!$A:$A,'MCO Report'!$A10,'[6]P3 Data from Rob'!$L:$L,'MCO Report'!H$4)</f>
        <v>2</v>
      </c>
      <c r="I10" s="20">
        <f>SUMIFS('[6]P3 Data from Rob'!$H:$H,'[6]P3 Data from Rob'!$A:$A,'MCO Report'!$A10,'[6]P3 Data from Rob'!$L:$L,'MCO Report'!I$4)</f>
        <v>115476</v>
      </c>
      <c r="J10" s="20">
        <f>SUMIFS('[6]P3 Data from Rob'!$H:$H,'[6]P3 Data from Rob'!$A:$A,'MCO Report'!$A10,'[6]P3 Data from Rob'!$L:$L,'MCO Report'!J$4)</f>
        <v>14305</v>
      </c>
      <c r="K10" s="20">
        <f>SUMIFS('[6]P3 Data from Rob'!$H:$H,'[6]P3 Data from Rob'!$A:$A,'MCO Report'!$A10,'[6]P3 Data from Rob'!$L:$L,'MCO Report'!K$4)</f>
        <v>498492</v>
      </c>
      <c r="L10" s="20">
        <f>SUMIFS('[6]P3 Data from Rob'!$H:$H,'[6]P3 Data from Rob'!$A:$A,'MCO Report'!$A10,'[6]P3 Data from Rob'!$L:$L,'MCO Report'!L$4)</f>
        <v>0</v>
      </c>
      <c r="M10" s="20">
        <f>SUMIFS('[6]P3 Data from Rob'!$H:$H,'[6]P3 Data from Rob'!$A:$A,'MCO Report'!$A10,'[6]P3 Data from Rob'!$L:$L,'MCO Report'!M$4)</f>
        <v>1</v>
      </c>
      <c r="N10" s="21">
        <f t="shared" si="1"/>
        <v>628274</v>
      </c>
      <c r="O10" s="20">
        <f>SUMIFS('[6]P3 Data from Rob'!$H:$H,'[6]P3 Data from Rob'!$A:$A,'MCO Report'!$A10,'[6]P3 Data from Rob'!$L:$L,'MCO Report'!O$4)</f>
        <v>0</v>
      </c>
      <c r="P10" s="20">
        <f>SUMIFS('[6]P3 Data from Rob'!$H:$H,'[6]P3 Data from Rob'!$A:$A,'MCO Report'!$A10,'[6]P3 Data from Rob'!$L:$L,'MCO Report'!P$4)</f>
        <v>0</v>
      </c>
      <c r="Q10" s="20">
        <f>SUMIFS('[6]P3 Data from Rob'!$H:$H,'[6]P3 Data from Rob'!$A:$A,'MCO Report'!$A10,'[6]P3 Data from Rob'!$L:$L,'MCO Report'!Q$4)</f>
        <v>0</v>
      </c>
      <c r="R10" s="20">
        <f>SUMIFS('[6]P3 Data from Rob'!$H:$H,'[6]P3 Data from Rob'!$A:$A,'MCO Report'!$A10,'[6]P3 Data from Rob'!$L:$L,'MCO Report'!R$4)</f>
        <v>0</v>
      </c>
      <c r="S10" s="21">
        <f t="shared" si="2"/>
        <v>0</v>
      </c>
      <c r="T10" s="21">
        <f t="shared" si="3"/>
        <v>840240</v>
      </c>
      <c r="U10" s="20">
        <f>SUMIFS('[6]P3 Data from Rob'!$H:$H,'[6]P3 Data from Rob'!$A:$A,'MCO Report'!$A10,'[6]P3 Data from Rob'!$L:$L,'MCO Report'!U$4)</f>
        <v>63133</v>
      </c>
      <c r="V10" s="20">
        <f>SUMIFS('[6]P3 Data from Rob'!$H:$H,'[6]P3 Data from Rob'!$A:$A,'MCO Report'!$A10,'[6]P3 Data from Rob'!$L:$L,'MCO Report'!V$4)</f>
        <v>69382</v>
      </c>
      <c r="W10" s="20">
        <f>SUMIFS('[6]P3 Data from Rob'!$H:$H,'[6]P3 Data from Rob'!$A:$A,'MCO Report'!$A10,'[6]P3 Data from Rob'!$L:$L,'MCO Report'!W$4)</f>
        <v>1043</v>
      </c>
      <c r="X10" s="20">
        <f>SUMIFS('[6]P3 Data from Rob'!$H:$H,'[6]P3 Data from Rob'!$A:$A,'MCO Report'!$A10,'[6]P3 Data from Rob'!$L:$L,'MCO Report'!X$4)</f>
        <v>6</v>
      </c>
      <c r="Y10" s="21">
        <f t="shared" si="4"/>
        <v>133564</v>
      </c>
      <c r="Z10" s="44">
        <f t="shared" si="5"/>
        <v>973804</v>
      </c>
    </row>
    <row r="11" spans="1:26" x14ac:dyDescent="0.25">
      <c r="A11" s="19">
        <v>43466</v>
      </c>
      <c r="B11" s="20">
        <f>SUMIFS('[6]P3 Data from Rob'!$H:$H,'[6]P3 Data from Rob'!$A:$A,'MCO Report'!$A11,'[6]P3 Data from Rob'!$L:$L,'MCO Report'!B$4)</f>
        <v>152216</v>
      </c>
      <c r="C11" s="20">
        <f>SUMIFS('[6]P3 Data from Rob'!$H:$H,'[6]P3 Data from Rob'!$A:$A,'MCO Report'!$A11,'[6]P3 Data from Rob'!$L:$L,'MCO Report'!C$4)</f>
        <v>16591</v>
      </c>
      <c r="D11" s="20">
        <f>SUMIFS('[6]P3 Data from Rob'!$H:$H,'[6]P3 Data from Rob'!$A:$A,'MCO Report'!$A11,'[6]P3 Data from Rob'!$L:$L,'MCO Report'!D$4)</f>
        <v>33494</v>
      </c>
      <c r="E11" s="20">
        <f>SUMIFS('[6]P3 Data from Rob'!$H:$H,'[6]P3 Data from Rob'!$A:$A,'MCO Report'!$A11,'[6]P3 Data from Rob'!$L:$L,'MCO Report'!E$4)</f>
        <v>12491</v>
      </c>
      <c r="F11" s="20">
        <f>SUMIFS('[6]P3 Data from Rob'!$H:$H,'[6]P3 Data from Rob'!$A:$A,'MCO Report'!$A11,'[6]P3 Data from Rob'!$L:$L,'MCO Report'!F$4)</f>
        <v>0</v>
      </c>
      <c r="G11" s="21">
        <f t="shared" si="0"/>
        <v>214792</v>
      </c>
      <c r="H11" s="21">
        <f>SUMIFS('[6]P3 Data from Rob'!$H:$H,'[6]P3 Data from Rob'!$A:$A,'MCO Report'!$A11,'[6]P3 Data from Rob'!$L:$L,'MCO Report'!H$4)</f>
        <v>0</v>
      </c>
      <c r="I11" s="20">
        <f>SUMIFS('[6]P3 Data from Rob'!$H:$H,'[6]P3 Data from Rob'!$A:$A,'MCO Report'!$A11,'[6]P3 Data from Rob'!$L:$L,'MCO Report'!I$4)</f>
        <v>110675</v>
      </c>
      <c r="J11" s="20">
        <f>SUMIFS('[6]P3 Data from Rob'!$H:$H,'[6]P3 Data from Rob'!$A:$A,'MCO Report'!$A11,'[6]P3 Data from Rob'!$L:$L,'MCO Report'!J$4)</f>
        <v>14220</v>
      </c>
      <c r="K11" s="20">
        <f>SUMIFS('[6]P3 Data from Rob'!$H:$H,'[6]P3 Data from Rob'!$A:$A,'MCO Report'!$A11,'[6]P3 Data from Rob'!$L:$L,'MCO Report'!K$4)</f>
        <v>500390</v>
      </c>
      <c r="L11" s="20">
        <f>SUMIFS('[6]P3 Data from Rob'!$H:$H,'[6]P3 Data from Rob'!$A:$A,'MCO Report'!$A11,'[6]P3 Data from Rob'!$L:$L,'MCO Report'!L$4)</f>
        <v>0</v>
      </c>
      <c r="M11" s="20">
        <f>SUMIFS('[6]P3 Data from Rob'!$H:$H,'[6]P3 Data from Rob'!$A:$A,'MCO Report'!$A11,'[6]P3 Data from Rob'!$L:$L,'MCO Report'!M$4)</f>
        <v>0</v>
      </c>
      <c r="N11" s="21">
        <f t="shared" si="1"/>
        <v>625285</v>
      </c>
      <c r="O11" s="20">
        <f>SUMIFS('[6]P3 Data from Rob'!$H:$H,'[6]P3 Data from Rob'!$A:$A,'MCO Report'!$A11,'[6]P3 Data from Rob'!$L:$L,'MCO Report'!O$4)</f>
        <v>69374</v>
      </c>
      <c r="P11" s="20">
        <f>SUMIFS('[6]P3 Data from Rob'!$H:$H,'[6]P3 Data from Rob'!$A:$A,'MCO Report'!$A11,'[6]P3 Data from Rob'!$L:$L,'MCO Report'!P$4)</f>
        <v>85733</v>
      </c>
      <c r="Q11" s="20">
        <f>SUMIFS('[6]P3 Data from Rob'!$H:$H,'[6]P3 Data from Rob'!$A:$A,'MCO Report'!$A11,'[6]P3 Data from Rob'!$L:$L,'MCO Report'!Q$4)</f>
        <v>22156</v>
      </c>
      <c r="R11" s="20">
        <f>SUMIFS('[6]P3 Data from Rob'!$H:$H,'[6]P3 Data from Rob'!$A:$A,'MCO Report'!$A11,'[6]P3 Data from Rob'!$L:$L,'MCO Report'!R$4)</f>
        <v>0</v>
      </c>
      <c r="S11" s="21">
        <f t="shared" si="2"/>
        <v>177263</v>
      </c>
      <c r="T11" s="21">
        <f t="shared" si="3"/>
        <v>1017340</v>
      </c>
      <c r="U11" s="20">
        <f>SUMIFS('[6]P3 Data from Rob'!$H:$H,'[6]P3 Data from Rob'!$A:$A,'MCO Report'!$A11,'[6]P3 Data from Rob'!$L:$L,'MCO Report'!U$4)</f>
        <v>64074</v>
      </c>
      <c r="V11" s="20">
        <f>SUMIFS('[6]P3 Data from Rob'!$H:$H,'[6]P3 Data from Rob'!$A:$A,'MCO Report'!$A11,'[6]P3 Data from Rob'!$L:$L,'MCO Report'!V$4)</f>
        <v>71006</v>
      </c>
      <c r="W11" s="20">
        <f>SUMIFS('[6]P3 Data from Rob'!$H:$H,'[6]P3 Data from Rob'!$A:$A,'MCO Report'!$A11,'[6]P3 Data from Rob'!$L:$L,'MCO Report'!W$4)</f>
        <v>1156</v>
      </c>
      <c r="X11" s="20">
        <f>SUMIFS('[6]P3 Data from Rob'!$H:$H,'[6]P3 Data from Rob'!$A:$A,'MCO Report'!$A11,'[6]P3 Data from Rob'!$L:$L,'MCO Report'!X$4)</f>
        <v>8</v>
      </c>
      <c r="Y11" s="21">
        <f t="shared" si="4"/>
        <v>136244</v>
      </c>
      <c r="Z11" s="44">
        <f t="shared" si="5"/>
        <v>1153584</v>
      </c>
    </row>
    <row r="12" spans="1:26" x14ac:dyDescent="0.25">
      <c r="A12" s="19">
        <v>43497</v>
      </c>
      <c r="B12" s="20">
        <f>SUMIFS('[6]P3 Data from Rob'!$H:$H,'[6]P3 Data from Rob'!$A:$A,'MCO Report'!$A12,'[6]P3 Data from Rob'!$L:$L,'MCO Report'!B$4)</f>
        <v>151795</v>
      </c>
      <c r="C12" s="20">
        <f>SUMIFS('[6]P3 Data from Rob'!$H:$H,'[6]P3 Data from Rob'!$A:$A,'MCO Report'!$A12,'[6]P3 Data from Rob'!$L:$L,'MCO Report'!C$4)</f>
        <v>16639</v>
      </c>
      <c r="D12" s="20">
        <f>SUMIFS('[6]P3 Data from Rob'!$H:$H,'[6]P3 Data from Rob'!$A:$A,'MCO Report'!$A12,'[6]P3 Data from Rob'!$L:$L,'MCO Report'!D$4)</f>
        <v>33400</v>
      </c>
      <c r="E12" s="20">
        <f>SUMIFS('[6]P3 Data from Rob'!$H:$H,'[6]P3 Data from Rob'!$A:$A,'MCO Report'!$A12,'[6]P3 Data from Rob'!$L:$L,'MCO Report'!E$4)</f>
        <v>12541</v>
      </c>
      <c r="F12" s="20">
        <f>SUMIFS('[6]P3 Data from Rob'!$H:$H,'[6]P3 Data from Rob'!$A:$A,'MCO Report'!$A12,'[6]P3 Data from Rob'!$L:$L,'MCO Report'!F$4)</f>
        <v>0</v>
      </c>
      <c r="G12" s="21">
        <f t="shared" si="0"/>
        <v>214375</v>
      </c>
      <c r="H12" s="21">
        <f>SUMIFS('[6]P3 Data from Rob'!$H:$H,'[6]P3 Data from Rob'!$A:$A,'MCO Report'!$A12,'[6]P3 Data from Rob'!$L:$L,'MCO Report'!H$4)</f>
        <v>8</v>
      </c>
      <c r="I12" s="20">
        <f>SUMIFS('[6]P3 Data from Rob'!$H:$H,'[6]P3 Data from Rob'!$A:$A,'MCO Report'!$A12,'[6]P3 Data from Rob'!$L:$L,'MCO Report'!I$4)</f>
        <v>109081</v>
      </c>
      <c r="J12" s="20">
        <f>SUMIFS('[6]P3 Data from Rob'!$H:$H,'[6]P3 Data from Rob'!$A:$A,'MCO Report'!$A12,'[6]P3 Data from Rob'!$L:$L,'MCO Report'!J$4)</f>
        <v>14082</v>
      </c>
      <c r="K12" s="20">
        <f>SUMIFS('[6]P3 Data from Rob'!$H:$H,'[6]P3 Data from Rob'!$A:$A,'MCO Report'!$A12,'[6]P3 Data from Rob'!$L:$L,'MCO Report'!K$4)</f>
        <v>502408</v>
      </c>
      <c r="L12" s="20">
        <f>SUMIFS('[6]P3 Data from Rob'!$H:$H,'[6]P3 Data from Rob'!$A:$A,'MCO Report'!$A12,'[6]P3 Data from Rob'!$L:$L,'MCO Report'!L$4)</f>
        <v>0</v>
      </c>
      <c r="M12" s="20">
        <f>SUMIFS('[6]P3 Data from Rob'!$H:$H,'[6]P3 Data from Rob'!$A:$A,'MCO Report'!$A12,'[6]P3 Data from Rob'!$L:$L,'MCO Report'!M$4)</f>
        <v>2</v>
      </c>
      <c r="N12" s="21">
        <f t="shared" si="1"/>
        <v>625573</v>
      </c>
      <c r="O12" s="20">
        <f>SUMIFS('[6]P3 Data from Rob'!$H:$H,'[6]P3 Data from Rob'!$A:$A,'MCO Report'!$A12,'[6]P3 Data from Rob'!$L:$L,'MCO Report'!O$4)</f>
        <v>79234</v>
      </c>
      <c r="P12" s="20">
        <f>SUMIFS('[6]P3 Data from Rob'!$H:$H,'[6]P3 Data from Rob'!$A:$A,'MCO Report'!$A12,'[6]P3 Data from Rob'!$L:$L,'MCO Report'!P$4)</f>
        <v>107678</v>
      </c>
      <c r="Q12" s="20">
        <f>SUMIFS('[6]P3 Data from Rob'!$H:$H,'[6]P3 Data from Rob'!$A:$A,'MCO Report'!$A12,'[6]P3 Data from Rob'!$L:$L,'MCO Report'!Q$4)</f>
        <v>23753</v>
      </c>
      <c r="R12" s="20">
        <f>SUMIFS('[6]P3 Data from Rob'!$H:$H,'[6]P3 Data from Rob'!$A:$A,'MCO Report'!$A12,'[6]P3 Data from Rob'!$L:$L,'MCO Report'!R$4)</f>
        <v>0</v>
      </c>
      <c r="S12" s="21">
        <f t="shared" si="2"/>
        <v>210665</v>
      </c>
      <c r="T12" s="21">
        <f t="shared" si="3"/>
        <v>1050621</v>
      </c>
      <c r="U12" s="20">
        <f>SUMIFS('[6]P3 Data from Rob'!$H:$H,'[6]P3 Data from Rob'!$A:$A,'MCO Report'!$A12,'[6]P3 Data from Rob'!$L:$L,'MCO Report'!U$4)</f>
        <v>64803</v>
      </c>
      <c r="V12" s="20">
        <f>SUMIFS('[6]P3 Data from Rob'!$H:$H,'[6]P3 Data from Rob'!$A:$A,'MCO Report'!$A12,'[6]P3 Data from Rob'!$L:$L,'MCO Report'!V$4)</f>
        <v>71491</v>
      </c>
      <c r="W12" s="20">
        <f>SUMIFS('[6]P3 Data from Rob'!$H:$H,'[6]P3 Data from Rob'!$A:$A,'MCO Report'!$A12,'[6]P3 Data from Rob'!$L:$L,'MCO Report'!W$4)</f>
        <v>1184</v>
      </c>
      <c r="X12" s="20">
        <f>SUMIFS('[6]P3 Data from Rob'!$H:$H,'[6]P3 Data from Rob'!$A:$A,'MCO Report'!$A12,'[6]P3 Data from Rob'!$L:$L,'MCO Report'!X$4)</f>
        <v>6</v>
      </c>
      <c r="Y12" s="21">
        <f t="shared" si="4"/>
        <v>137484</v>
      </c>
      <c r="Z12" s="44">
        <f t="shared" si="5"/>
        <v>1188105</v>
      </c>
    </row>
    <row r="13" spans="1:26" x14ac:dyDescent="0.25">
      <c r="A13" s="19">
        <v>43525</v>
      </c>
      <c r="B13" s="20">
        <f>SUMIFS('[6]P3 Data from Rob'!$H:$H,'[6]P3 Data from Rob'!$A:$A,'MCO Report'!$A13,'[6]P3 Data from Rob'!$L:$L,'MCO Report'!B$4)</f>
        <v>151396</v>
      </c>
      <c r="C13" s="20">
        <f>SUMIFS('[6]P3 Data from Rob'!$H:$H,'[6]P3 Data from Rob'!$A:$A,'MCO Report'!$A13,'[6]P3 Data from Rob'!$L:$L,'MCO Report'!C$4)</f>
        <v>16734</v>
      </c>
      <c r="D13" s="20">
        <f>SUMIFS('[6]P3 Data from Rob'!$H:$H,'[6]P3 Data from Rob'!$A:$A,'MCO Report'!$A13,'[6]P3 Data from Rob'!$L:$L,'MCO Report'!D$4)</f>
        <v>33289</v>
      </c>
      <c r="E13" s="20">
        <f>SUMIFS('[6]P3 Data from Rob'!$H:$H,'[6]P3 Data from Rob'!$A:$A,'MCO Report'!$A13,'[6]P3 Data from Rob'!$L:$L,'MCO Report'!E$4)</f>
        <v>12590</v>
      </c>
      <c r="F13" s="20">
        <f>SUMIFS('[6]P3 Data from Rob'!$H:$H,'[6]P3 Data from Rob'!$A:$A,'MCO Report'!$A13,'[6]P3 Data from Rob'!$L:$L,'MCO Report'!F$4)</f>
        <v>0</v>
      </c>
      <c r="G13" s="21">
        <f t="shared" si="0"/>
        <v>214009</v>
      </c>
      <c r="H13" s="21">
        <f>SUMIFS('[6]P3 Data from Rob'!$H:$H,'[6]P3 Data from Rob'!$A:$A,'MCO Report'!$A13,'[6]P3 Data from Rob'!$L:$L,'MCO Report'!H$4)</f>
        <v>6</v>
      </c>
      <c r="I13" s="20">
        <f>SUMIFS('[6]P3 Data from Rob'!$H:$H,'[6]P3 Data from Rob'!$A:$A,'MCO Report'!$A13,'[6]P3 Data from Rob'!$L:$L,'MCO Report'!I$4)</f>
        <v>107273</v>
      </c>
      <c r="J13" s="20">
        <f>SUMIFS('[6]P3 Data from Rob'!$H:$H,'[6]P3 Data from Rob'!$A:$A,'MCO Report'!$A13,'[6]P3 Data from Rob'!$L:$L,'MCO Report'!J$4)</f>
        <v>13825</v>
      </c>
      <c r="K13" s="20">
        <f>SUMIFS('[6]P3 Data from Rob'!$H:$H,'[6]P3 Data from Rob'!$A:$A,'MCO Report'!$A13,'[6]P3 Data from Rob'!$L:$L,'MCO Report'!K$4)</f>
        <v>502466</v>
      </c>
      <c r="L13" s="20">
        <f>SUMIFS('[6]P3 Data from Rob'!$H:$H,'[6]P3 Data from Rob'!$A:$A,'MCO Report'!$A13,'[6]P3 Data from Rob'!$L:$L,'MCO Report'!L$4)</f>
        <v>0</v>
      </c>
      <c r="M13" s="20">
        <f>SUMIFS('[6]P3 Data from Rob'!$H:$H,'[6]P3 Data from Rob'!$A:$A,'MCO Report'!$A13,'[6]P3 Data from Rob'!$L:$L,'MCO Report'!M$4)</f>
        <v>0</v>
      </c>
      <c r="N13" s="21">
        <f t="shared" si="1"/>
        <v>623564</v>
      </c>
      <c r="O13" s="20">
        <f>SUMIFS('[6]P3 Data from Rob'!$H:$H,'[6]P3 Data from Rob'!$A:$A,'MCO Report'!$A13,'[6]P3 Data from Rob'!$L:$L,'MCO Report'!O$4)</f>
        <v>84139</v>
      </c>
      <c r="P13" s="20">
        <f>SUMIFS('[6]P3 Data from Rob'!$H:$H,'[6]P3 Data from Rob'!$A:$A,'MCO Report'!$A13,'[6]P3 Data from Rob'!$L:$L,'MCO Report'!P$4)</f>
        <v>118502</v>
      </c>
      <c r="Q13" s="20">
        <f>SUMIFS('[6]P3 Data from Rob'!$H:$H,'[6]P3 Data from Rob'!$A:$A,'MCO Report'!$A13,'[6]P3 Data from Rob'!$L:$L,'MCO Report'!Q$4)</f>
        <v>24558</v>
      </c>
      <c r="R13" s="20">
        <f>SUMIFS('[6]P3 Data from Rob'!$H:$H,'[6]P3 Data from Rob'!$A:$A,'MCO Report'!$A13,'[6]P3 Data from Rob'!$L:$L,'MCO Report'!R$4)</f>
        <v>0</v>
      </c>
      <c r="S13" s="21">
        <f t="shared" si="2"/>
        <v>227199</v>
      </c>
      <c r="T13" s="21">
        <f t="shared" si="3"/>
        <v>1064778</v>
      </c>
      <c r="U13" s="20">
        <f>SUMIFS('[6]P3 Data from Rob'!$H:$H,'[6]P3 Data from Rob'!$A:$A,'MCO Report'!$A13,'[6]P3 Data from Rob'!$L:$L,'MCO Report'!U$4)</f>
        <v>64743</v>
      </c>
      <c r="V13" s="20">
        <f>SUMIFS('[6]P3 Data from Rob'!$H:$H,'[6]P3 Data from Rob'!$A:$A,'MCO Report'!$A13,'[6]P3 Data from Rob'!$L:$L,'MCO Report'!V$4)</f>
        <v>71162</v>
      </c>
      <c r="W13" s="20">
        <f>SUMIFS('[6]P3 Data from Rob'!$H:$H,'[6]P3 Data from Rob'!$A:$A,'MCO Report'!$A13,'[6]P3 Data from Rob'!$L:$L,'MCO Report'!W$4)</f>
        <v>1192</v>
      </c>
      <c r="X13" s="20">
        <f>SUMIFS('[6]P3 Data from Rob'!$H:$H,'[6]P3 Data from Rob'!$A:$A,'MCO Report'!$A13,'[6]P3 Data from Rob'!$L:$L,'MCO Report'!X$4)</f>
        <v>6</v>
      </c>
      <c r="Y13" s="21">
        <f t="shared" si="4"/>
        <v>137103</v>
      </c>
      <c r="Z13" s="44">
        <f t="shared" si="5"/>
        <v>1201881</v>
      </c>
    </row>
    <row r="14" spans="1:26" x14ac:dyDescent="0.25">
      <c r="A14" s="19">
        <v>43556</v>
      </c>
      <c r="B14" s="20">
        <f>SUMIFS('[6]P3 Data from Rob'!$H:$H,'[6]P3 Data from Rob'!$A:$A,'MCO Report'!$A14,'[6]P3 Data from Rob'!$L:$L,'MCO Report'!B$4)</f>
        <v>151392</v>
      </c>
      <c r="C14" s="20">
        <f>SUMIFS('[6]P3 Data from Rob'!$H:$H,'[6]P3 Data from Rob'!$A:$A,'MCO Report'!$A14,'[6]P3 Data from Rob'!$L:$L,'MCO Report'!C$4)</f>
        <v>16787</v>
      </c>
      <c r="D14" s="20">
        <f>SUMIFS('[6]P3 Data from Rob'!$H:$H,'[6]P3 Data from Rob'!$A:$A,'MCO Report'!$A14,'[6]P3 Data from Rob'!$L:$L,'MCO Report'!D$4)</f>
        <v>33403</v>
      </c>
      <c r="E14" s="20">
        <f>SUMIFS('[6]P3 Data from Rob'!$H:$H,'[6]P3 Data from Rob'!$A:$A,'MCO Report'!$A14,'[6]P3 Data from Rob'!$L:$L,'MCO Report'!E$4)</f>
        <v>12652</v>
      </c>
      <c r="F14" s="20">
        <f>SUMIFS('[6]P3 Data from Rob'!$H:$H,'[6]P3 Data from Rob'!$A:$A,'MCO Report'!$A14,'[6]P3 Data from Rob'!$L:$L,'MCO Report'!F$4)</f>
        <v>0</v>
      </c>
      <c r="G14" s="21">
        <f t="shared" si="0"/>
        <v>214234</v>
      </c>
      <c r="H14" s="21">
        <f>SUMIFS('[6]P3 Data from Rob'!$H:$H,'[6]P3 Data from Rob'!$A:$A,'MCO Report'!$A14,'[6]P3 Data from Rob'!$L:$L,'MCO Report'!H$4)</f>
        <v>0</v>
      </c>
      <c r="I14" s="20">
        <f>SUMIFS('[6]P3 Data from Rob'!$H:$H,'[6]P3 Data from Rob'!$A:$A,'MCO Report'!$A14,'[6]P3 Data from Rob'!$L:$L,'MCO Report'!I$4)</f>
        <v>106329</v>
      </c>
      <c r="J14" s="20">
        <f>SUMIFS('[6]P3 Data from Rob'!$H:$H,'[6]P3 Data from Rob'!$A:$A,'MCO Report'!$A14,'[6]P3 Data from Rob'!$L:$L,'MCO Report'!J$4)</f>
        <v>13574</v>
      </c>
      <c r="K14" s="20">
        <f>SUMIFS('[6]P3 Data from Rob'!$H:$H,'[6]P3 Data from Rob'!$A:$A,'MCO Report'!$A14,'[6]P3 Data from Rob'!$L:$L,'MCO Report'!K$4)</f>
        <v>503672</v>
      </c>
      <c r="L14" s="20">
        <f>SUMIFS('[6]P3 Data from Rob'!$H:$H,'[6]P3 Data from Rob'!$A:$A,'MCO Report'!$A14,'[6]P3 Data from Rob'!$L:$L,'MCO Report'!L$4)</f>
        <v>0</v>
      </c>
      <c r="M14" s="20">
        <f>SUMIFS('[6]P3 Data from Rob'!$H:$H,'[6]P3 Data from Rob'!$A:$A,'MCO Report'!$A14,'[6]P3 Data from Rob'!$L:$L,'MCO Report'!M$4)</f>
        <v>0</v>
      </c>
      <c r="N14" s="21">
        <f t="shared" si="1"/>
        <v>623575</v>
      </c>
      <c r="O14" s="20">
        <f>SUMIFS('[6]P3 Data from Rob'!$H:$H,'[6]P3 Data from Rob'!$A:$A,'MCO Report'!$A14,'[6]P3 Data from Rob'!$L:$L,'MCO Report'!O$4)</f>
        <v>88192</v>
      </c>
      <c r="P14" s="20">
        <f>SUMIFS('[6]P3 Data from Rob'!$H:$H,'[6]P3 Data from Rob'!$A:$A,'MCO Report'!$A14,'[6]P3 Data from Rob'!$L:$L,'MCO Report'!P$4)</f>
        <v>130652</v>
      </c>
      <c r="Q14" s="20">
        <f>SUMIFS('[6]P3 Data from Rob'!$H:$H,'[6]P3 Data from Rob'!$A:$A,'MCO Report'!$A14,'[6]P3 Data from Rob'!$L:$L,'MCO Report'!Q$4)</f>
        <v>25820</v>
      </c>
      <c r="R14" s="20">
        <f>SUMIFS('[6]P3 Data from Rob'!$H:$H,'[6]P3 Data from Rob'!$A:$A,'MCO Report'!$A14,'[6]P3 Data from Rob'!$L:$L,'MCO Report'!R$4)</f>
        <v>0</v>
      </c>
      <c r="S14" s="21">
        <f t="shared" si="2"/>
        <v>244664</v>
      </c>
      <c r="T14" s="21">
        <f t="shared" si="3"/>
        <v>1082473</v>
      </c>
      <c r="U14" s="20">
        <f>SUMIFS('[6]P3 Data from Rob'!$H:$H,'[6]P3 Data from Rob'!$A:$A,'MCO Report'!$A14,'[6]P3 Data from Rob'!$L:$L,'MCO Report'!U$4)</f>
        <v>64930</v>
      </c>
      <c r="V14" s="20">
        <f>SUMIFS('[6]P3 Data from Rob'!$H:$H,'[6]P3 Data from Rob'!$A:$A,'MCO Report'!$A14,'[6]P3 Data from Rob'!$L:$L,'MCO Report'!V$4)</f>
        <v>70617</v>
      </c>
      <c r="W14" s="20">
        <f>SUMIFS('[6]P3 Data from Rob'!$H:$H,'[6]P3 Data from Rob'!$A:$A,'MCO Report'!$A14,'[6]P3 Data from Rob'!$L:$L,'MCO Report'!W$4)</f>
        <v>1179</v>
      </c>
      <c r="X14" s="20">
        <f>SUMIFS('[6]P3 Data from Rob'!$H:$H,'[6]P3 Data from Rob'!$A:$A,'MCO Report'!$A14,'[6]P3 Data from Rob'!$L:$L,'MCO Report'!X$4)</f>
        <v>4</v>
      </c>
      <c r="Y14" s="21">
        <f t="shared" si="4"/>
        <v>136730</v>
      </c>
      <c r="Z14" s="44">
        <f t="shared" si="5"/>
        <v>1219203</v>
      </c>
    </row>
    <row r="15" spans="1:26" x14ac:dyDescent="0.25">
      <c r="A15" s="19">
        <v>43586</v>
      </c>
      <c r="B15" s="20">
        <f>SUMIFS('[6]P3 Data from Rob'!$H:$H,'[6]P3 Data from Rob'!$A:$A,'MCO Report'!$A15,'[6]P3 Data from Rob'!$L:$L,'MCO Report'!B$4)</f>
        <v>151343</v>
      </c>
      <c r="C15" s="20">
        <f>SUMIFS('[6]P3 Data from Rob'!$H:$H,'[6]P3 Data from Rob'!$A:$A,'MCO Report'!$A15,'[6]P3 Data from Rob'!$L:$L,'MCO Report'!C$4)</f>
        <v>16821</v>
      </c>
      <c r="D15" s="20">
        <f>SUMIFS('[6]P3 Data from Rob'!$H:$H,'[6]P3 Data from Rob'!$A:$A,'MCO Report'!$A15,'[6]P3 Data from Rob'!$L:$L,'MCO Report'!D$4)</f>
        <v>33487</v>
      </c>
      <c r="E15" s="20">
        <f>SUMIFS('[6]P3 Data from Rob'!$H:$H,'[6]P3 Data from Rob'!$A:$A,'MCO Report'!$A15,'[6]P3 Data from Rob'!$L:$L,'MCO Report'!E$4)</f>
        <v>12745</v>
      </c>
      <c r="F15" s="20">
        <f>SUMIFS('[6]P3 Data from Rob'!$H:$H,'[6]P3 Data from Rob'!$A:$A,'MCO Report'!$A15,'[6]P3 Data from Rob'!$L:$L,'MCO Report'!F$4)</f>
        <v>0</v>
      </c>
      <c r="G15" s="21">
        <f t="shared" si="0"/>
        <v>214396</v>
      </c>
      <c r="H15" s="21">
        <f>SUMIFS('[6]P3 Data from Rob'!$H:$H,'[6]P3 Data from Rob'!$A:$A,'MCO Report'!$A15,'[6]P3 Data from Rob'!$L:$L,'MCO Report'!H$4)</f>
        <v>2</v>
      </c>
      <c r="I15" s="20">
        <f>SUMIFS('[6]P3 Data from Rob'!$H:$H,'[6]P3 Data from Rob'!$A:$A,'MCO Report'!$A15,'[6]P3 Data from Rob'!$L:$L,'MCO Report'!I$4)</f>
        <v>105243</v>
      </c>
      <c r="J15" s="20">
        <f>SUMIFS('[6]P3 Data from Rob'!$H:$H,'[6]P3 Data from Rob'!$A:$A,'MCO Report'!$A15,'[6]P3 Data from Rob'!$L:$L,'MCO Report'!J$4)</f>
        <v>13840</v>
      </c>
      <c r="K15" s="20">
        <f>SUMIFS('[6]P3 Data from Rob'!$H:$H,'[6]P3 Data from Rob'!$A:$A,'MCO Report'!$A15,'[6]P3 Data from Rob'!$L:$L,'MCO Report'!K$4)</f>
        <v>506080</v>
      </c>
      <c r="L15" s="20">
        <f>SUMIFS('[6]P3 Data from Rob'!$H:$H,'[6]P3 Data from Rob'!$A:$A,'MCO Report'!$A15,'[6]P3 Data from Rob'!$L:$L,'MCO Report'!L$4)</f>
        <v>0</v>
      </c>
      <c r="M15" s="20">
        <f>SUMIFS('[6]P3 Data from Rob'!$H:$H,'[6]P3 Data from Rob'!$A:$A,'MCO Report'!$A15,'[6]P3 Data from Rob'!$L:$L,'MCO Report'!M$4)</f>
        <v>1</v>
      </c>
      <c r="N15" s="21">
        <f t="shared" si="1"/>
        <v>625164</v>
      </c>
      <c r="O15" s="20">
        <f>SUMIFS('[6]P3 Data from Rob'!$H:$H,'[6]P3 Data from Rob'!$A:$A,'MCO Report'!$A15,'[6]P3 Data from Rob'!$L:$L,'MCO Report'!O$4)</f>
        <v>92753</v>
      </c>
      <c r="P15" s="20">
        <f>SUMIFS('[6]P3 Data from Rob'!$H:$H,'[6]P3 Data from Rob'!$A:$A,'MCO Report'!$A15,'[6]P3 Data from Rob'!$L:$L,'MCO Report'!P$4)</f>
        <v>142398</v>
      </c>
      <c r="Q15" s="20">
        <f>SUMIFS('[6]P3 Data from Rob'!$H:$H,'[6]P3 Data from Rob'!$A:$A,'MCO Report'!$A15,'[6]P3 Data from Rob'!$L:$L,'MCO Report'!Q$4)</f>
        <v>26427</v>
      </c>
      <c r="R15" s="20">
        <f>SUMIFS('[6]P3 Data from Rob'!$H:$H,'[6]P3 Data from Rob'!$A:$A,'MCO Report'!$A15,'[6]P3 Data from Rob'!$L:$L,'MCO Report'!R$4)</f>
        <v>0</v>
      </c>
      <c r="S15" s="21">
        <f t="shared" si="2"/>
        <v>261578</v>
      </c>
      <c r="T15" s="21">
        <f t="shared" si="3"/>
        <v>1101140</v>
      </c>
      <c r="U15" s="20">
        <f>SUMIFS('[6]P3 Data from Rob'!$H:$H,'[6]P3 Data from Rob'!$A:$A,'MCO Report'!$A15,'[6]P3 Data from Rob'!$L:$L,'MCO Report'!U$4)</f>
        <v>65246</v>
      </c>
      <c r="V15" s="20">
        <f>SUMIFS('[6]P3 Data from Rob'!$H:$H,'[6]P3 Data from Rob'!$A:$A,'MCO Report'!$A15,'[6]P3 Data from Rob'!$L:$L,'MCO Report'!V$4)</f>
        <v>70958</v>
      </c>
      <c r="W15" s="20">
        <f>SUMIFS('[6]P3 Data from Rob'!$H:$H,'[6]P3 Data from Rob'!$A:$A,'MCO Report'!$A15,'[6]P3 Data from Rob'!$L:$L,'MCO Report'!W$4)</f>
        <v>1199</v>
      </c>
      <c r="X15" s="20">
        <f>SUMIFS('[6]P3 Data from Rob'!$H:$H,'[6]P3 Data from Rob'!$A:$A,'MCO Report'!$A15,'[6]P3 Data from Rob'!$L:$L,'MCO Report'!X$4)</f>
        <v>4</v>
      </c>
      <c r="Y15" s="21">
        <f t="shared" si="4"/>
        <v>137407</v>
      </c>
      <c r="Z15" s="44">
        <f t="shared" si="5"/>
        <v>1238547</v>
      </c>
    </row>
    <row r="16" spans="1:26" x14ac:dyDescent="0.25">
      <c r="A16" s="19">
        <v>43617</v>
      </c>
      <c r="B16" s="20">
        <f>SUMIFS('[6]P3 Data from Rob'!$H:$H,'[6]P3 Data from Rob'!$A:$A,'MCO Report'!$A16,'[6]P3 Data from Rob'!$L:$L,'MCO Report'!B$4)</f>
        <v>151198</v>
      </c>
      <c r="C16" s="20">
        <f>SUMIFS('[6]P3 Data from Rob'!$H:$H,'[6]P3 Data from Rob'!$A:$A,'MCO Report'!$A16,'[6]P3 Data from Rob'!$L:$L,'MCO Report'!C$4)</f>
        <v>16934</v>
      </c>
      <c r="D16" s="20">
        <f>SUMIFS('[6]P3 Data from Rob'!$H:$H,'[6]P3 Data from Rob'!$A:$A,'MCO Report'!$A16,'[6]P3 Data from Rob'!$L:$L,'MCO Report'!D$4)</f>
        <v>33630</v>
      </c>
      <c r="E16" s="20">
        <f>SUMIFS('[6]P3 Data from Rob'!$H:$H,'[6]P3 Data from Rob'!$A:$A,'MCO Report'!$A16,'[6]P3 Data from Rob'!$L:$L,'MCO Report'!E$4)</f>
        <v>12801</v>
      </c>
      <c r="F16" s="20">
        <f>SUMIFS('[6]P3 Data from Rob'!$H:$H,'[6]P3 Data from Rob'!$A:$A,'MCO Report'!$A16,'[6]P3 Data from Rob'!$L:$L,'MCO Report'!F$4)</f>
        <v>0</v>
      </c>
      <c r="G16" s="21">
        <f t="shared" si="0"/>
        <v>214563</v>
      </c>
      <c r="H16" s="21">
        <f>SUMIFS('[6]P3 Data from Rob'!$H:$H,'[6]P3 Data from Rob'!$A:$A,'MCO Report'!$A16,'[6]P3 Data from Rob'!$L:$L,'MCO Report'!H$4)</f>
        <v>4</v>
      </c>
      <c r="I16" s="20">
        <f>SUMIFS('[6]P3 Data from Rob'!$H:$H,'[6]P3 Data from Rob'!$A:$A,'MCO Report'!$A16,'[6]P3 Data from Rob'!$L:$L,'MCO Report'!I$4)</f>
        <v>104443</v>
      </c>
      <c r="J16" s="20">
        <f>SUMIFS('[6]P3 Data from Rob'!$H:$H,'[6]P3 Data from Rob'!$A:$A,'MCO Report'!$A16,'[6]P3 Data from Rob'!$L:$L,'MCO Report'!J$4)</f>
        <v>13812</v>
      </c>
      <c r="K16" s="20">
        <f>SUMIFS('[6]P3 Data from Rob'!$H:$H,'[6]P3 Data from Rob'!$A:$A,'MCO Report'!$A16,'[6]P3 Data from Rob'!$L:$L,'MCO Report'!K$4)</f>
        <v>507900</v>
      </c>
      <c r="L16" s="20">
        <f>SUMIFS('[6]P3 Data from Rob'!$H:$H,'[6]P3 Data from Rob'!$A:$A,'MCO Report'!$A16,'[6]P3 Data from Rob'!$L:$L,'MCO Report'!L$4)</f>
        <v>0</v>
      </c>
      <c r="M16" s="20">
        <f>SUMIFS('[6]P3 Data from Rob'!$H:$H,'[6]P3 Data from Rob'!$A:$A,'MCO Report'!$A16,'[6]P3 Data from Rob'!$L:$L,'MCO Report'!M$4)</f>
        <v>1</v>
      </c>
      <c r="N16" s="21">
        <f t="shared" si="1"/>
        <v>626156</v>
      </c>
      <c r="O16" s="20">
        <f>SUMIFS('[6]P3 Data from Rob'!$H:$H,'[6]P3 Data from Rob'!$A:$A,'MCO Report'!$A16,'[6]P3 Data from Rob'!$L:$L,'MCO Report'!O$4)</f>
        <v>96168</v>
      </c>
      <c r="P16" s="20">
        <f>SUMIFS('[6]P3 Data from Rob'!$H:$H,'[6]P3 Data from Rob'!$A:$A,'MCO Report'!$A16,'[6]P3 Data from Rob'!$L:$L,'MCO Report'!P$4)</f>
        <v>151065</v>
      </c>
      <c r="Q16" s="20">
        <f>SUMIFS('[6]P3 Data from Rob'!$H:$H,'[6]P3 Data from Rob'!$A:$A,'MCO Report'!$A16,'[6]P3 Data from Rob'!$L:$L,'MCO Report'!Q$4)</f>
        <v>26982</v>
      </c>
      <c r="R16" s="20">
        <f>SUMIFS('[6]P3 Data from Rob'!$H:$H,'[6]P3 Data from Rob'!$A:$A,'MCO Report'!$A16,'[6]P3 Data from Rob'!$L:$L,'MCO Report'!R$4)</f>
        <v>0</v>
      </c>
      <c r="S16" s="21">
        <f t="shared" si="2"/>
        <v>274215</v>
      </c>
      <c r="T16" s="21">
        <f t="shared" si="3"/>
        <v>1114938</v>
      </c>
      <c r="U16" s="20">
        <f>SUMIFS('[6]P3 Data from Rob'!$H:$H,'[6]P3 Data from Rob'!$A:$A,'MCO Report'!$A16,'[6]P3 Data from Rob'!$L:$L,'MCO Report'!U$4)</f>
        <v>65617</v>
      </c>
      <c r="V16" s="20">
        <f>SUMIFS('[6]P3 Data from Rob'!$H:$H,'[6]P3 Data from Rob'!$A:$A,'MCO Report'!$A16,'[6]P3 Data from Rob'!$L:$L,'MCO Report'!V$4)</f>
        <v>71041</v>
      </c>
      <c r="W16" s="20">
        <f>SUMIFS('[6]P3 Data from Rob'!$H:$H,'[6]P3 Data from Rob'!$A:$A,'MCO Report'!$A16,'[6]P3 Data from Rob'!$L:$L,'MCO Report'!W$4)</f>
        <v>1257</v>
      </c>
      <c r="X16" s="20">
        <f>SUMIFS('[6]P3 Data from Rob'!$H:$H,'[6]P3 Data from Rob'!$A:$A,'MCO Report'!$A16,'[6]P3 Data from Rob'!$L:$L,'MCO Report'!X$4)</f>
        <v>2</v>
      </c>
      <c r="Y16" s="21">
        <f t="shared" si="4"/>
        <v>137917</v>
      </c>
      <c r="Z16" s="44">
        <f t="shared" si="5"/>
        <v>1252855</v>
      </c>
    </row>
    <row r="17" spans="1:26" x14ac:dyDescent="0.25">
      <c r="A17" s="19">
        <v>43647</v>
      </c>
      <c r="B17" s="20">
        <f>SUMIFS('[6]P3 Data from Rob'!$H:$H,'[6]P3 Data from Rob'!$A:$A,'MCO Report'!$A17,'[6]P3 Data from Rob'!$L:$L,'MCO Report'!B$4)</f>
        <v>150892</v>
      </c>
      <c r="C17" s="20">
        <f>SUMIFS('[6]P3 Data from Rob'!$H:$H,'[6]P3 Data from Rob'!$A:$A,'MCO Report'!$A17,'[6]P3 Data from Rob'!$L:$L,'MCO Report'!C$4)</f>
        <v>17036</v>
      </c>
      <c r="D17" s="20">
        <f>SUMIFS('[6]P3 Data from Rob'!$H:$H,'[6]P3 Data from Rob'!$A:$A,'MCO Report'!$A17,'[6]P3 Data from Rob'!$L:$L,'MCO Report'!D$4)</f>
        <v>33693</v>
      </c>
      <c r="E17" s="20">
        <f>SUMIFS('[6]P3 Data from Rob'!$H:$H,'[6]P3 Data from Rob'!$A:$A,'MCO Report'!$A17,'[6]P3 Data from Rob'!$L:$L,'MCO Report'!E$4)</f>
        <v>12842</v>
      </c>
      <c r="F17" s="20">
        <f>SUMIFS('[6]P3 Data from Rob'!$H:$H,'[6]P3 Data from Rob'!$A:$A,'MCO Report'!$A17,'[6]P3 Data from Rob'!$L:$L,'MCO Report'!F$4)</f>
        <v>0</v>
      </c>
      <c r="G17" s="21">
        <f t="shared" si="0"/>
        <v>214463</v>
      </c>
      <c r="H17" s="21">
        <f>SUMIFS('[6]P3 Data from Rob'!$H:$H,'[6]P3 Data from Rob'!$A:$A,'MCO Report'!$A17,'[6]P3 Data from Rob'!$L:$L,'MCO Report'!H$4)</f>
        <v>2</v>
      </c>
      <c r="I17" s="20">
        <f>SUMIFS('[6]P3 Data from Rob'!$H:$H,'[6]P3 Data from Rob'!$A:$A,'MCO Report'!$A17,'[6]P3 Data from Rob'!$L:$L,'MCO Report'!I$4)</f>
        <v>103980</v>
      </c>
      <c r="J17" s="20">
        <f>SUMIFS('[6]P3 Data from Rob'!$H:$H,'[6]P3 Data from Rob'!$A:$A,'MCO Report'!$A17,'[6]P3 Data from Rob'!$L:$L,'MCO Report'!J$4)</f>
        <v>13704</v>
      </c>
      <c r="K17" s="20">
        <f>SUMIFS('[6]P3 Data from Rob'!$H:$H,'[6]P3 Data from Rob'!$A:$A,'MCO Report'!$A17,'[6]P3 Data from Rob'!$L:$L,'MCO Report'!K$4)</f>
        <v>508384</v>
      </c>
      <c r="L17" s="20">
        <f>SUMIFS('[6]P3 Data from Rob'!$H:$H,'[6]P3 Data from Rob'!$A:$A,'MCO Report'!$A17,'[6]P3 Data from Rob'!$L:$L,'MCO Report'!L$4)</f>
        <v>0</v>
      </c>
      <c r="M17" s="20">
        <f>SUMIFS('[6]P3 Data from Rob'!$H:$H,'[6]P3 Data from Rob'!$A:$A,'MCO Report'!$A17,'[6]P3 Data from Rob'!$L:$L,'MCO Report'!M$4)</f>
        <v>1</v>
      </c>
      <c r="N17" s="21">
        <f t="shared" si="1"/>
        <v>626069</v>
      </c>
      <c r="O17" s="20">
        <f>SUMIFS('[6]P3 Data from Rob'!$H:$H,'[6]P3 Data from Rob'!$A:$A,'MCO Report'!$A17,'[6]P3 Data from Rob'!$L:$L,'MCO Report'!O$4)</f>
        <v>97995</v>
      </c>
      <c r="P17" s="20">
        <f>SUMIFS('[6]P3 Data from Rob'!$H:$H,'[6]P3 Data from Rob'!$A:$A,'MCO Report'!$A17,'[6]P3 Data from Rob'!$L:$L,'MCO Report'!P$4)</f>
        <v>158158</v>
      </c>
      <c r="Q17" s="20">
        <f>SUMIFS('[6]P3 Data from Rob'!$H:$H,'[6]P3 Data from Rob'!$A:$A,'MCO Report'!$A17,'[6]P3 Data from Rob'!$L:$L,'MCO Report'!Q$4)</f>
        <v>27509</v>
      </c>
      <c r="R17" s="20">
        <f>SUMIFS('[6]P3 Data from Rob'!$H:$H,'[6]P3 Data from Rob'!$A:$A,'MCO Report'!$A17,'[6]P3 Data from Rob'!$L:$L,'MCO Report'!R$4)</f>
        <v>0</v>
      </c>
      <c r="S17" s="21">
        <f t="shared" si="2"/>
        <v>283662</v>
      </c>
      <c r="T17" s="21">
        <f t="shared" si="3"/>
        <v>1124196</v>
      </c>
      <c r="U17" s="20">
        <f>SUMIFS('[6]P3 Data from Rob'!$H:$H,'[6]P3 Data from Rob'!$A:$A,'MCO Report'!$A17,'[6]P3 Data from Rob'!$L:$L,'MCO Report'!U$4)</f>
        <v>65885</v>
      </c>
      <c r="V17" s="20">
        <f>SUMIFS('[6]P3 Data from Rob'!$H:$H,'[6]P3 Data from Rob'!$A:$A,'MCO Report'!$A17,'[6]P3 Data from Rob'!$L:$L,'MCO Report'!V$4)</f>
        <v>71381</v>
      </c>
      <c r="W17" s="20">
        <f>SUMIFS('[6]P3 Data from Rob'!$H:$H,'[6]P3 Data from Rob'!$A:$A,'MCO Report'!$A17,'[6]P3 Data from Rob'!$L:$L,'MCO Report'!W$4)</f>
        <v>1313</v>
      </c>
      <c r="X17" s="20">
        <f>SUMIFS('[6]P3 Data from Rob'!$H:$H,'[6]P3 Data from Rob'!$A:$A,'MCO Report'!$A17,'[6]P3 Data from Rob'!$L:$L,'MCO Report'!X$4)</f>
        <v>1</v>
      </c>
      <c r="Y17" s="21">
        <f t="shared" si="4"/>
        <v>138580</v>
      </c>
      <c r="Z17" s="44">
        <f t="shared" si="5"/>
        <v>1262776</v>
      </c>
    </row>
    <row r="18" spans="1:26" x14ac:dyDescent="0.25">
      <c r="A18" s="19">
        <v>43678</v>
      </c>
      <c r="B18" s="20">
        <f>SUMIFS('[6]P3 Data from Rob'!$H:$H,'[6]P3 Data from Rob'!$A:$A,'MCO Report'!$A18,'[6]P3 Data from Rob'!$L:$L,'MCO Report'!B$4)</f>
        <v>150594</v>
      </c>
      <c r="C18" s="20">
        <f>SUMIFS('[6]P3 Data from Rob'!$H:$H,'[6]P3 Data from Rob'!$A:$A,'MCO Report'!$A18,'[6]P3 Data from Rob'!$L:$L,'MCO Report'!C$4)</f>
        <v>16740</v>
      </c>
      <c r="D18" s="20">
        <f>SUMIFS('[6]P3 Data from Rob'!$H:$H,'[6]P3 Data from Rob'!$A:$A,'MCO Report'!$A18,'[6]P3 Data from Rob'!$L:$L,'MCO Report'!D$4)</f>
        <v>33789</v>
      </c>
      <c r="E18" s="20">
        <f>SUMIFS('[6]P3 Data from Rob'!$H:$H,'[6]P3 Data from Rob'!$A:$A,'MCO Report'!$A18,'[6]P3 Data from Rob'!$L:$L,'MCO Report'!E$4)</f>
        <v>12864</v>
      </c>
      <c r="F18" s="20">
        <f>SUMIFS('[6]P3 Data from Rob'!$H:$H,'[6]P3 Data from Rob'!$A:$A,'MCO Report'!$A18,'[6]P3 Data from Rob'!$L:$L,'MCO Report'!F$4)</f>
        <v>0</v>
      </c>
      <c r="G18" s="21">
        <f t="shared" si="0"/>
        <v>213987</v>
      </c>
      <c r="H18" s="21">
        <f>SUMIFS('[6]P3 Data from Rob'!$H:$H,'[6]P3 Data from Rob'!$A:$A,'MCO Report'!$A18,'[6]P3 Data from Rob'!$L:$L,'MCO Report'!H$4)</f>
        <v>3</v>
      </c>
      <c r="I18" s="20">
        <f>SUMIFS('[6]P3 Data from Rob'!$H:$H,'[6]P3 Data from Rob'!$A:$A,'MCO Report'!$A18,'[6]P3 Data from Rob'!$L:$L,'MCO Report'!I$4)</f>
        <v>103873</v>
      </c>
      <c r="J18" s="20">
        <f>SUMIFS('[6]P3 Data from Rob'!$H:$H,'[6]P3 Data from Rob'!$A:$A,'MCO Report'!$A18,'[6]P3 Data from Rob'!$L:$L,'MCO Report'!J$4)</f>
        <v>13501</v>
      </c>
      <c r="K18" s="20">
        <f>SUMIFS('[6]P3 Data from Rob'!$H:$H,'[6]P3 Data from Rob'!$A:$A,'MCO Report'!$A18,'[6]P3 Data from Rob'!$L:$L,'MCO Report'!K$4)</f>
        <v>507570</v>
      </c>
      <c r="L18" s="20">
        <f>SUMIFS('[6]P3 Data from Rob'!$H:$H,'[6]P3 Data from Rob'!$A:$A,'MCO Report'!$A18,'[6]P3 Data from Rob'!$L:$L,'MCO Report'!L$4)</f>
        <v>0</v>
      </c>
      <c r="M18" s="20">
        <f>SUMIFS('[6]P3 Data from Rob'!$H:$H,'[6]P3 Data from Rob'!$A:$A,'MCO Report'!$A18,'[6]P3 Data from Rob'!$L:$L,'MCO Report'!M$4)</f>
        <v>0</v>
      </c>
      <c r="N18" s="21">
        <f t="shared" si="1"/>
        <v>624944</v>
      </c>
      <c r="O18" s="20">
        <f>SUMIFS('[6]P3 Data from Rob'!$H:$H,'[6]P3 Data from Rob'!$A:$A,'MCO Report'!$A18,'[6]P3 Data from Rob'!$L:$L,'MCO Report'!O$4)</f>
        <v>99366</v>
      </c>
      <c r="P18" s="20">
        <f>SUMIFS('[6]P3 Data from Rob'!$H:$H,'[6]P3 Data from Rob'!$A:$A,'MCO Report'!$A18,'[6]P3 Data from Rob'!$L:$L,'MCO Report'!P$4)</f>
        <v>164365</v>
      </c>
      <c r="Q18" s="20">
        <f>SUMIFS('[6]P3 Data from Rob'!$H:$H,'[6]P3 Data from Rob'!$A:$A,'MCO Report'!$A18,'[6]P3 Data from Rob'!$L:$L,'MCO Report'!Q$4)</f>
        <v>28527</v>
      </c>
      <c r="R18" s="20">
        <f>SUMIFS('[6]P3 Data from Rob'!$H:$H,'[6]P3 Data from Rob'!$A:$A,'MCO Report'!$A18,'[6]P3 Data from Rob'!$L:$L,'MCO Report'!R$4)</f>
        <v>0</v>
      </c>
      <c r="S18" s="21">
        <f t="shared" si="2"/>
        <v>292258</v>
      </c>
      <c r="T18" s="21">
        <f t="shared" si="3"/>
        <v>1131192</v>
      </c>
      <c r="U18" s="20">
        <f>SUMIFS('[6]P3 Data from Rob'!$H:$H,'[6]P3 Data from Rob'!$A:$A,'MCO Report'!$A18,'[6]P3 Data from Rob'!$L:$L,'MCO Report'!U$4)</f>
        <v>65935</v>
      </c>
      <c r="V18" s="20">
        <f>SUMIFS('[6]P3 Data from Rob'!$H:$H,'[6]P3 Data from Rob'!$A:$A,'MCO Report'!$A18,'[6]P3 Data from Rob'!$L:$L,'MCO Report'!V$4)</f>
        <v>71808</v>
      </c>
      <c r="W18" s="20">
        <f>SUMIFS('[6]P3 Data from Rob'!$H:$H,'[6]P3 Data from Rob'!$A:$A,'MCO Report'!$A18,'[6]P3 Data from Rob'!$L:$L,'MCO Report'!W$4)</f>
        <v>1318</v>
      </c>
      <c r="X18" s="20">
        <f>SUMIFS('[6]P3 Data from Rob'!$H:$H,'[6]P3 Data from Rob'!$A:$A,'MCO Report'!$A18,'[6]P3 Data from Rob'!$L:$L,'MCO Report'!X$4)</f>
        <v>1</v>
      </c>
      <c r="Y18" s="21">
        <f t="shared" si="4"/>
        <v>139062</v>
      </c>
      <c r="Z18" s="44">
        <f t="shared" si="5"/>
        <v>1270254</v>
      </c>
    </row>
    <row r="19" spans="1:26" x14ac:dyDescent="0.25">
      <c r="A19" s="19">
        <v>43709</v>
      </c>
      <c r="B19" s="20">
        <f>SUMIFS('[6]P3 Data from Rob'!$H:$H,'[6]P3 Data from Rob'!$A:$A,'MCO Report'!$A19,'[6]P3 Data from Rob'!$L:$L,'MCO Report'!B$4)</f>
        <v>150550</v>
      </c>
      <c r="C19" s="20">
        <f>SUMIFS('[6]P3 Data from Rob'!$H:$H,'[6]P3 Data from Rob'!$A:$A,'MCO Report'!$A19,'[6]P3 Data from Rob'!$L:$L,'MCO Report'!C$4)</f>
        <v>16639</v>
      </c>
      <c r="D19" s="20">
        <f>SUMIFS('[6]P3 Data from Rob'!$H:$H,'[6]P3 Data from Rob'!$A:$A,'MCO Report'!$A19,'[6]P3 Data from Rob'!$L:$L,'MCO Report'!D$4)</f>
        <v>33989</v>
      </c>
      <c r="E19" s="20">
        <f>SUMIFS('[6]P3 Data from Rob'!$H:$H,'[6]P3 Data from Rob'!$A:$A,'MCO Report'!$A19,'[6]P3 Data from Rob'!$L:$L,'MCO Report'!E$4)</f>
        <v>12926</v>
      </c>
      <c r="F19" s="20">
        <f>SUMIFS('[6]P3 Data from Rob'!$H:$H,'[6]P3 Data from Rob'!$A:$A,'MCO Report'!$A19,'[6]P3 Data from Rob'!$L:$L,'MCO Report'!F$4)</f>
        <v>0</v>
      </c>
      <c r="G19" s="21">
        <f t="shared" si="0"/>
        <v>214104</v>
      </c>
      <c r="H19" s="21">
        <f>SUMIFS('[6]P3 Data from Rob'!$H:$H,'[6]P3 Data from Rob'!$A:$A,'MCO Report'!$A19,'[6]P3 Data from Rob'!$L:$L,'MCO Report'!H$4)</f>
        <v>4</v>
      </c>
      <c r="I19" s="20">
        <f>SUMIFS('[6]P3 Data from Rob'!$H:$H,'[6]P3 Data from Rob'!$A:$A,'MCO Report'!$A19,'[6]P3 Data from Rob'!$L:$L,'MCO Report'!I$4)</f>
        <v>104009</v>
      </c>
      <c r="J19" s="20">
        <f>SUMIFS('[6]P3 Data from Rob'!$H:$H,'[6]P3 Data from Rob'!$A:$A,'MCO Report'!$A19,'[6]P3 Data from Rob'!$L:$L,'MCO Report'!J$4)</f>
        <v>13603</v>
      </c>
      <c r="K19" s="20">
        <f>SUMIFS('[6]P3 Data from Rob'!$H:$H,'[6]P3 Data from Rob'!$A:$A,'MCO Report'!$A19,'[6]P3 Data from Rob'!$L:$L,'MCO Report'!K$4)</f>
        <v>507199</v>
      </c>
      <c r="L19" s="20">
        <f>SUMIFS('[6]P3 Data from Rob'!$H:$H,'[6]P3 Data from Rob'!$A:$A,'MCO Report'!$A19,'[6]P3 Data from Rob'!$L:$L,'MCO Report'!L$4)</f>
        <v>0</v>
      </c>
      <c r="M19" s="20">
        <f>SUMIFS('[6]P3 Data from Rob'!$H:$H,'[6]P3 Data from Rob'!$A:$A,'MCO Report'!$A19,'[6]P3 Data from Rob'!$L:$L,'MCO Report'!M$4)</f>
        <v>0</v>
      </c>
      <c r="N19" s="21">
        <f t="shared" si="1"/>
        <v>624811</v>
      </c>
      <c r="O19" s="20">
        <f>SUMIFS('[6]P3 Data from Rob'!$H:$H,'[6]P3 Data from Rob'!$A:$A,'MCO Report'!$A19,'[6]P3 Data from Rob'!$L:$L,'MCO Report'!O$4)</f>
        <v>100530</v>
      </c>
      <c r="P19" s="20">
        <f>SUMIFS('[6]P3 Data from Rob'!$H:$H,'[6]P3 Data from Rob'!$A:$A,'MCO Report'!$A19,'[6]P3 Data from Rob'!$L:$L,'MCO Report'!P$4)</f>
        <v>171089</v>
      </c>
      <c r="Q19" s="20">
        <f>SUMIFS('[6]P3 Data from Rob'!$H:$H,'[6]P3 Data from Rob'!$A:$A,'MCO Report'!$A19,'[6]P3 Data from Rob'!$L:$L,'MCO Report'!Q$4)</f>
        <v>29176</v>
      </c>
      <c r="R19" s="20">
        <f>SUMIFS('[6]P3 Data from Rob'!$H:$H,'[6]P3 Data from Rob'!$A:$A,'MCO Report'!$A19,'[6]P3 Data from Rob'!$L:$L,'MCO Report'!R$4)</f>
        <v>0</v>
      </c>
      <c r="S19" s="21">
        <f t="shared" si="2"/>
        <v>300795</v>
      </c>
      <c r="T19" s="21">
        <f t="shared" si="3"/>
        <v>1139714</v>
      </c>
      <c r="U19" s="20">
        <f>SUMIFS('[6]P3 Data from Rob'!$H:$H,'[6]P3 Data from Rob'!$A:$A,'MCO Report'!$A19,'[6]P3 Data from Rob'!$L:$L,'MCO Report'!U$4)</f>
        <v>65894</v>
      </c>
      <c r="V19" s="20">
        <f>SUMIFS('[6]P3 Data from Rob'!$H:$H,'[6]P3 Data from Rob'!$A:$A,'MCO Report'!$A19,'[6]P3 Data from Rob'!$L:$L,'MCO Report'!V$4)</f>
        <v>72685</v>
      </c>
      <c r="W19" s="20">
        <f>SUMIFS('[6]P3 Data from Rob'!$H:$H,'[6]P3 Data from Rob'!$A:$A,'MCO Report'!$A19,'[6]P3 Data from Rob'!$L:$L,'MCO Report'!W$4)</f>
        <v>1336</v>
      </c>
      <c r="X19" s="20">
        <f>SUMIFS('[6]P3 Data from Rob'!$H:$H,'[6]P3 Data from Rob'!$A:$A,'MCO Report'!$A19,'[6]P3 Data from Rob'!$L:$L,'MCO Report'!X$4)</f>
        <v>1</v>
      </c>
      <c r="Y19" s="21">
        <f t="shared" si="4"/>
        <v>139916</v>
      </c>
      <c r="Z19" s="44">
        <f t="shared" si="5"/>
        <v>1279630</v>
      </c>
    </row>
    <row r="20" spans="1:26" x14ac:dyDescent="0.25">
      <c r="A20" s="19">
        <v>43739</v>
      </c>
      <c r="B20" s="20">
        <f>SUMIFS('[6]P3 Data from Rob'!$H:$H,'[6]P3 Data from Rob'!$A:$A,'MCO Report'!$A20,'[6]P3 Data from Rob'!$L:$L,'MCO Report'!B$4)</f>
        <v>150674</v>
      </c>
      <c r="C20" s="20">
        <f>SUMIFS('[6]P3 Data from Rob'!$H:$H,'[6]P3 Data from Rob'!$A:$A,'MCO Report'!$A20,'[6]P3 Data from Rob'!$L:$L,'MCO Report'!C$4)</f>
        <v>16705</v>
      </c>
      <c r="D20" s="20">
        <f>SUMIFS('[6]P3 Data from Rob'!$H:$H,'[6]P3 Data from Rob'!$A:$A,'MCO Report'!$A20,'[6]P3 Data from Rob'!$L:$L,'MCO Report'!D$4)</f>
        <v>34206</v>
      </c>
      <c r="E20" s="20">
        <f>SUMIFS('[6]P3 Data from Rob'!$H:$H,'[6]P3 Data from Rob'!$A:$A,'MCO Report'!$A20,'[6]P3 Data from Rob'!$L:$L,'MCO Report'!E$4)</f>
        <v>12939</v>
      </c>
      <c r="F20" s="20">
        <f>SUMIFS('[6]P3 Data from Rob'!$H:$H,'[6]P3 Data from Rob'!$A:$A,'MCO Report'!$A20,'[6]P3 Data from Rob'!$L:$L,'MCO Report'!F$4)</f>
        <v>0</v>
      </c>
      <c r="G20" s="21">
        <f t="shared" si="0"/>
        <v>214524</v>
      </c>
      <c r="H20" s="21">
        <f>SUMIFS('[6]P3 Data from Rob'!$H:$H,'[6]P3 Data from Rob'!$A:$A,'MCO Report'!$A20,'[6]P3 Data from Rob'!$L:$L,'MCO Report'!H$4)</f>
        <v>0</v>
      </c>
      <c r="I20" s="20">
        <f>SUMIFS('[6]P3 Data from Rob'!$H:$H,'[6]P3 Data from Rob'!$A:$A,'MCO Report'!$A20,'[6]P3 Data from Rob'!$L:$L,'MCO Report'!I$4)</f>
        <v>105380</v>
      </c>
      <c r="J20" s="20">
        <f>SUMIFS('[6]P3 Data from Rob'!$H:$H,'[6]P3 Data from Rob'!$A:$A,'MCO Report'!$A20,'[6]P3 Data from Rob'!$L:$L,'MCO Report'!J$4)</f>
        <v>13369</v>
      </c>
      <c r="K20" s="20">
        <f>SUMIFS('[6]P3 Data from Rob'!$H:$H,'[6]P3 Data from Rob'!$A:$A,'MCO Report'!$A20,'[6]P3 Data from Rob'!$L:$L,'MCO Report'!K$4)</f>
        <v>508638</v>
      </c>
      <c r="L20" s="20">
        <f>SUMIFS('[6]P3 Data from Rob'!$H:$H,'[6]P3 Data from Rob'!$A:$A,'MCO Report'!$A20,'[6]P3 Data from Rob'!$L:$L,'MCO Report'!L$4)</f>
        <v>0</v>
      </c>
      <c r="M20" s="20">
        <f>SUMIFS('[6]P3 Data from Rob'!$H:$H,'[6]P3 Data from Rob'!$A:$A,'MCO Report'!$A20,'[6]P3 Data from Rob'!$L:$L,'MCO Report'!M$4)</f>
        <v>0</v>
      </c>
      <c r="N20" s="21">
        <f t="shared" si="1"/>
        <v>627387</v>
      </c>
      <c r="O20" s="20">
        <f>SUMIFS('[6]P3 Data from Rob'!$H:$H,'[6]P3 Data from Rob'!$A:$A,'MCO Report'!$A20,'[6]P3 Data from Rob'!$L:$L,'MCO Report'!O$4)</f>
        <v>103005</v>
      </c>
      <c r="P20" s="20">
        <f>SUMIFS('[6]P3 Data from Rob'!$H:$H,'[6]P3 Data from Rob'!$A:$A,'MCO Report'!$A20,'[6]P3 Data from Rob'!$L:$L,'MCO Report'!P$4)</f>
        <v>179801</v>
      </c>
      <c r="Q20" s="20">
        <f>SUMIFS('[6]P3 Data from Rob'!$H:$H,'[6]P3 Data from Rob'!$A:$A,'MCO Report'!$A20,'[6]P3 Data from Rob'!$L:$L,'MCO Report'!Q$4)</f>
        <v>27354</v>
      </c>
      <c r="R20" s="20">
        <f>SUMIFS('[6]P3 Data from Rob'!$H:$H,'[6]P3 Data from Rob'!$A:$A,'MCO Report'!$A20,'[6]P3 Data from Rob'!$L:$L,'MCO Report'!R$4)</f>
        <v>0</v>
      </c>
      <c r="S20" s="21">
        <f t="shared" si="2"/>
        <v>310160</v>
      </c>
      <c r="T20" s="21">
        <f t="shared" si="3"/>
        <v>1152071</v>
      </c>
      <c r="U20" s="20">
        <f>SUMIFS('[6]P3 Data from Rob'!$H:$H,'[6]P3 Data from Rob'!$A:$A,'MCO Report'!$A20,'[6]P3 Data from Rob'!$L:$L,'MCO Report'!U$4)</f>
        <v>66440</v>
      </c>
      <c r="V20" s="20">
        <f>SUMIFS('[6]P3 Data from Rob'!$H:$H,'[6]P3 Data from Rob'!$A:$A,'MCO Report'!$A20,'[6]P3 Data from Rob'!$L:$L,'MCO Report'!V$4)</f>
        <v>73512</v>
      </c>
      <c r="W20" s="20">
        <f>SUMIFS('[6]P3 Data from Rob'!$H:$H,'[6]P3 Data from Rob'!$A:$A,'MCO Report'!$A20,'[6]P3 Data from Rob'!$L:$L,'MCO Report'!W$4)</f>
        <v>1373</v>
      </c>
      <c r="X20" s="20">
        <f>SUMIFS('[6]P3 Data from Rob'!$H:$H,'[6]P3 Data from Rob'!$A:$A,'MCO Report'!$A20,'[6]P3 Data from Rob'!$L:$L,'MCO Report'!X$4)</f>
        <v>2</v>
      </c>
      <c r="Y20" s="21">
        <f t="shared" si="4"/>
        <v>141327</v>
      </c>
      <c r="Z20" s="44">
        <f t="shared" si="5"/>
        <v>1293398</v>
      </c>
    </row>
    <row r="21" spans="1:26" x14ac:dyDescent="0.25">
      <c r="A21" s="19">
        <v>43770</v>
      </c>
      <c r="B21" s="20">
        <f>SUMIFS('[6]P3 Data from Rob'!$H:$H,'[6]P3 Data from Rob'!$A:$A,'MCO Report'!$A21,'[6]P3 Data from Rob'!$L:$L,'MCO Report'!B$4)</f>
        <v>150237</v>
      </c>
      <c r="C21" s="20">
        <f>SUMIFS('[6]P3 Data from Rob'!$H:$H,'[6]P3 Data from Rob'!$A:$A,'MCO Report'!$A21,'[6]P3 Data from Rob'!$L:$L,'MCO Report'!C$4)</f>
        <v>16694</v>
      </c>
      <c r="D21" s="20">
        <f>SUMIFS('[6]P3 Data from Rob'!$H:$H,'[6]P3 Data from Rob'!$A:$A,'MCO Report'!$A21,'[6]P3 Data from Rob'!$L:$L,'MCO Report'!D$4)</f>
        <v>34217</v>
      </c>
      <c r="E21" s="20">
        <f>SUMIFS('[6]P3 Data from Rob'!$H:$H,'[6]P3 Data from Rob'!$A:$A,'MCO Report'!$A21,'[6]P3 Data from Rob'!$L:$L,'MCO Report'!E$4)</f>
        <v>13053</v>
      </c>
      <c r="F21" s="20">
        <f>SUMIFS('[6]P3 Data from Rob'!$H:$H,'[6]P3 Data from Rob'!$A:$A,'MCO Report'!$A21,'[6]P3 Data from Rob'!$L:$L,'MCO Report'!F$4)</f>
        <v>0</v>
      </c>
      <c r="G21" s="21">
        <f t="shared" si="0"/>
        <v>214201</v>
      </c>
      <c r="H21" s="21">
        <f>SUMIFS('[6]P3 Data from Rob'!$H:$H,'[6]P3 Data from Rob'!$A:$A,'MCO Report'!$A21,'[6]P3 Data from Rob'!$L:$L,'MCO Report'!H$4)</f>
        <v>4</v>
      </c>
      <c r="I21" s="20">
        <f>SUMIFS('[6]P3 Data from Rob'!$H:$H,'[6]P3 Data from Rob'!$A:$A,'MCO Report'!$A21,'[6]P3 Data from Rob'!$L:$L,'MCO Report'!I$4)</f>
        <v>105906</v>
      </c>
      <c r="J21" s="20">
        <f>SUMIFS('[6]P3 Data from Rob'!$H:$H,'[6]P3 Data from Rob'!$A:$A,'MCO Report'!$A21,'[6]P3 Data from Rob'!$L:$L,'MCO Report'!J$4)</f>
        <v>13000</v>
      </c>
      <c r="K21" s="20">
        <f>SUMIFS('[6]P3 Data from Rob'!$H:$H,'[6]P3 Data from Rob'!$A:$A,'MCO Report'!$A21,'[6]P3 Data from Rob'!$L:$L,'MCO Report'!K$4)</f>
        <v>509242</v>
      </c>
      <c r="L21" s="20">
        <f>SUMIFS('[6]P3 Data from Rob'!$H:$H,'[6]P3 Data from Rob'!$A:$A,'MCO Report'!$A21,'[6]P3 Data from Rob'!$L:$L,'MCO Report'!L$4)</f>
        <v>0</v>
      </c>
      <c r="M21" s="20">
        <f>SUMIFS('[6]P3 Data from Rob'!$H:$H,'[6]P3 Data from Rob'!$A:$A,'MCO Report'!$A21,'[6]P3 Data from Rob'!$L:$L,'MCO Report'!M$4)</f>
        <v>1</v>
      </c>
      <c r="N21" s="21">
        <f t="shared" si="1"/>
        <v>628149</v>
      </c>
      <c r="O21" s="20">
        <f>SUMIFS('[6]P3 Data from Rob'!$H:$H,'[6]P3 Data from Rob'!$A:$A,'MCO Report'!$A21,'[6]P3 Data from Rob'!$L:$L,'MCO Report'!O$4)</f>
        <v>103613</v>
      </c>
      <c r="P21" s="20">
        <f>SUMIFS('[6]P3 Data from Rob'!$H:$H,'[6]P3 Data from Rob'!$A:$A,'MCO Report'!$A21,'[6]P3 Data from Rob'!$L:$L,'MCO Report'!P$4)</f>
        <v>180038</v>
      </c>
      <c r="Q21" s="20">
        <f>SUMIFS('[6]P3 Data from Rob'!$H:$H,'[6]P3 Data from Rob'!$A:$A,'MCO Report'!$A21,'[6]P3 Data from Rob'!$L:$L,'MCO Report'!Q$4)</f>
        <v>27115</v>
      </c>
      <c r="R21" s="20">
        <f>SUMIFS('[6]P3 Data from Rob'!$H:$H,'[6]P3 Data from Rob'!$A:$A,'MCO Report'!$A21,'[6]P3 Data from Rob'!$L:$L,'MCO Report'!R$4)</f>
        <v>0</v>
      </c>
      <c r="S21" s="21">
        <f t="shared" si="2"/>
        <v>310766</v>
      </c>
      <c r="T21" s="21">
        <f t="shared" si="3"/>
        <v>1153120</v>
      </c>
      <c r="U21" s="20">
        <f>SUMIFS('[6]P3 Data from Rob'!$H:$H,'[6]P3 Data from Rob'!$A:$A,'MCO Report'!$A21,'[6]P3 Data from Rob'!$L:$L,'MCO Report'!U$4)</f>
        <v>66593</v>
      </c>
      <c r="V21" s="20">
        <f>SUMIFS('[6]P3 Data from Rob'!$H:$H,'[6]P3 Data from Rob'!$A:$A,'MCO Report'!$A21,'[6]P3 Data from Rob'!$L:$L,'MCO Report'!V$4)</f>
        <v>73611</v>
      </c>
      <c r="W21" s="20">
        <f>SUMIFS('[6]P3 Data from Rob'!$H:$H,'[6]P3 Data from Rob'!$A:$A,'MCO Report'!$A21,'[6]P3 Data from Rob'!$L:$L,'MCO Report'!W$4)</f>
        <v>1361</v>
      </c>
      <c r="X21" s="20">
        <f>SUMIFS('[6]P3 Data from Rob'!$H:$H,'[6]P3 Data from Rob'!$A:$A,'MCO Report'!$A21,'[6]P3 Data from Rob'!$L:$L,'MCO Report'!X$4)</f>
        <v>2</v>
      </c>
      <c r="Y21" s="21">
        <f t="shared" si="4"/>
        <v>141567</v>
      </c>
      <c r="Z21" s="44">
        <f t="shared" si="5"/>
        <v>1294687</v>
      </c>
    </row>
    <row r="22" spans="1:26" x14ac:dyDescent="0.25">
      <c r="A22" s="19">
        <v>43800</v>
      </c>
      <c r="B22" s="20">
        <f>SUMIFS('[6]P3 Data from Rob'!$H:$H,'[6]P3 Data from Rob'!$A:$A,'MCO Report'!$A22,'[6]P3 Data from Rob'!$L:$L,'MCO Report'!B$4)</f>
        <v>150148</v>
      </c>
      <c r="C22" s="20">
        <f>SUMIFS('[6]P3 Data from Rob'!$H:$H,'[6]P3 Data from Rob'!$A:$A,'MCO Report'!$A22,'[6]P3 Data from Rob'!$L:$L,'MCO Report'!C$4)</f>
        <v>16765</v>
      </c>
      <c r="D22" s="20">
        <f>SUMIFS('[6]P3 Data from Rob'!$H:$H,'[6]P3 Data from Rob'!$A:$A,'MCO Report'!$A22,'[6]P3 Data from Rob'!$L:$L,'MCO Report'!D$4)</f>
        <v>34236</v>
      </c>
      <c r="E22" s="20">
        <f>SUMIFS('[6]P3 Data from Rob'!$H:$H,'[6]P3 Data from Rob'!$A:$A,'MCO Report'!$A22,'[6]P3 Data from Rob'!$L:$L,'MCO Report'!E$4)</f>
        <v>13198</v>
      </c>
      <c r="F22" s="20">
        <f>SUMIFS('[6]P3 Data from Rob'!$H:$H,'[6]P3 Data from Rob'!$A:$A,'MCO Report'!$A22,'[6]P3 Data from Rob'!$L:$L,'MCO Report'!F$4)</f>
        <v>0</v>
      </c>
      <c r="G22" s="21">
        <f t="shared" si="0"/>
        <v>214347</v>
      </c>
      <c r="H22" s="21">
        <f>SUMIFS('[6]P3 Data from Rob'!$H:$H,'[6]P3 Data from Rob'!$A:$A,'MCO Report'!$A22,'[6]P3 Data from Rob'!$L:$L,'MCO Report'!H$4)</f>
        <v>2</v>
      </c>
      <c r="I22" s="20">
        <f>SUMIFS('[6]P3 Data from Rob'!$H:$H,'[6]P3 Data from Rob'!$A:$A,'MCO Report'!$A22,'[6]P3 Data from Rob'!$L:$L,'MCO Report'!I$4)</f>
        <v>106194</v>
      </c>
      <c r="J22" s="20">
        <f>SUMIFS('[6]P3 Data from Rob'!$H:$H,'[6]P3 Data from Rob'!$A:$A,'MCO Report'!$A22,'[6]P3 Data from Rob'!$L:$L,'MCO Report'!J$4)</f>
        <v>12836</v>
      </c>
      <c r="K22" s="20">
        <f>SUMIFS('[6]P3 Data from Rob'!$H:$H,'[6]P3 Data from Rob'!$A:$A,'MCO Report'!$A22,'[6]P3 Data from Rob'!$L:$L,'MCO Report'!K$4)</f>
        <v>511144</v>
      </c>
      <c r="L22" s="20">
        <f>SUMIFS('[6]P3 Data from Rob'!$H:$H,'[6]P3 Data from Rob'!$A:$A,'MCO Report'!$A22,'[6]P3 Data from Rob'!$L:$L,'MCO Report'!L$4)</f>
        <v>0</v>
      </c>
      <c r="M22" s="20">
        <f>SUMIFS('[6]P3 Data from Rob'!$H:$H,'[6]P3 Data from Rob'!$A:$A,'MCO Report'!$A22,'[6]P3 Data from Rob'!$L:$L,'MCO Report'!M$4)</f>
        <v>0</v>
      </c>
      <c r="N22" s="21">
        <f t="shared" si="1"/>
        <v>630174</v>
      </c>
      <c r="O22" s="20">
        <f>SUMIFS('[6]P3 Data from Rob'!$H:$H,'[6]P3 Data from Rob'!$A:$A,'MCO Report'!$A22,'[6]P3 Data from Rob'!$L:$L,'MCO Report'!O$4)</f>
        <v>106371</v>
      </c>
      <c r="P22" s="20">
        <f>SUMIFS('[6]P3 Data from Rob'!$H:$H,'[6]P3 Data from Rob'!$A:$A,'MCO Report'!$A22,'[6]P3 Data from Rob'!$L:$L,'MCO Report'!P$4)</f>
        <v>186910</v>
      </c>
      <c r="Q22" s="20">
        <f>SUMIFS('[6]P3 Data from Rob'!$H:$H,'[6]P3 Data from Rob'!$A:$A,'MCO Report'!$A22,'[6]P3 Data from Rob'!$L:$L,'MCO Report'!Q$4)</f>
        <v>27542</v>
      </c>
      <c r="R22" s="20">
        <f>SUMIFS('[6]P3 Data from Rob'!$H:$H,'[6]P3 Data from Rob'!$A:$A,'MCO Report'!$A22,'[6]P3 Data from Rob'!$L:$L,'MCO Report'!R$4)</f>
        <v>0</v>
      </c>
      <c r="S22" s="21">
        <f t="shared" si="2"/>
        <v>320823</v>
      </c>
      <c r="T22" s="21">
        <f t="shared" si="3"/>
        <v>1165346</v>
      </c>
      <c r="U22" s="20">
        <f>SUMIFS('[6]P3 Data from Rob'!$H:$H,'[6]P3 Data from Rob'!$A:$A,'MCO Report'!$A22,'[6]P3 Data from Rob'!$L:$L,'MCO Report'!U$4)</f>
        <v>69095</v>
      </c>
      <c r="V22" s="20">
        <f>SUMIFS('[6]P3 Data from Rob'!$H:$H,'[6]P3 Data from Rob'!$A:$A,'MCO Report'!$A22,'[6]P3 Data from Rob'!$L:$L,'MCO Report'!V$4)</f>
        <v>73462</v>
      </c>
      <c r="W22" s="20">
        <f>SUMIFS('[6]P3 Data from Rob'!$H:$H,'[6]P3 Data from Rob'!$A:$A,'MCO Report'!$A22,'[6]P3 Data from Rob'!$L:$L,'MCO Report'!W$4)</f>
        <v>1450</v>
      </c>
      <c r="X22" s="20">
        <f>SUMIFS('[6]P3 Data from Rob'!$H:$H,'[6]P3 Data from Rob'!$A:$A,'MCO Report'!$A22,'[6]P3 Data from Rob'!$L:$L,'MCO Report'!X$4)</f>
        <v>3</v>
      </c>
      <c r="Y22" s="21">
        <f t="shared" si="4"/>
        <v>144010</v>
      </c>
      <c r="Z22" s="44">
        <f t="shared" si="5"/>
        <v>1309356</v>
      </c>
    </row>
    <row r="23" spans="1:26" x14ac:dyDescent="0.25">
      <c r="A23" s="19">
        <v>43831</v>
      </c>
      <c r="B23" s="20">
        <f>SUMIFS('[6]P3 Data from Rob'!$H:$H,'[6]P3 Data from Rob'!$A:$A,'MCO Report'!$A23,'[6]P3 Data from Rob'!$L:$L,'MCO Report'!B$4)</f>
        <v>150262</v>
      </c>
      <c r="C23" s="20">
        <f>SUMIFS('[6]P3 Data from Rob'!$H:$H,'[6]P3 Data from Rob'!$A:$A,'MCO Report'!$A23,'[6]P3 Data from Rob'!$L:$L,'MCO Report'!C$4)</f>
        <v>16686</v>
      </c>
      <c r="D23" s="20">
        <f>SUMIFS('[6]P3 Data from Rob'!$H:$H,'[6]P3 Data from Rob'!$A:$A,'MCO Report'!$A23,'[6]P3 Data from Rob'!$L:$L,'MCO Report'!D$4)</f>
        <v>34229</v>
      </c>
      <c r="E23" s="20">
        <f>SUMIFS('[6]P3 Data from Rob'!$H:$H,'[6]P3 Data from Rob'!$A:$A,'MCO Report'!$A23,'[6]P3 Data from Rob'!$L:$L,'MCO Report'!E$4)</f>
        <v>13267</v>
      </c>
      <c r="F23" s="20">
        <f>SUMIFS('[6]P3 Data from Rob'!$H:$H,'[6]P3 Data from Rob'!$A:$A,'MCO Report'!$A23,'[6]P3 Data from Rob'!$L:$L,'MCO Report'!F$4)</f>
        <v>0</v>
      </c>
      <c r="G23" s="21">
        <f t="shared" si="0"/>
        <v>214444</v>
      </c>
      <c r="H23" s="21">
        <f>SUMIFS('[6]P3 Data from Rob'!$H:$H,'[6]P3 Data from Rob'!$A:$A,'MCO Report'!$A23,'[6]P3 Data from Rob'!$L:$L,'MCO Report'!H$4)</f>
        <v>2</v>
      </c>
      <c r="I23" s="20">
        <f>SUMIFS('[6]P3 Data from Rob'!$H:$H,'[6]P3 Data from Rob'!$A:$A,'MCO Report'!$A23,'[6]P3 Data from Rob'!$L:$L,'MCO Report'!I$4)</f>
        <v>106952</v>
      </c>
      <c r="J23" s="20">
        <f>SUMIFS('[6]P3 Data from Rob'!$H:$H,'[6]P3 Data from Rob'!$A:$A,'MCO Report'!$A23,'[6]P3 Data from Rob'!$L:$L,'MCO Report'!J$4)</f>
        <v>12637</v>
      </c>
      <c r="K23" s="20">
        <f>SUMIFS('[6]P3 Data from Rob'!$H:$H,'[6]P3 Data from Rob'!$A:$A,'MCO Report'!$A23,'[6]P3 Data from Rob'!$L:$L,'MCO Report'!K$4)</f>
        <v>515861</v>
      </c>
      <c r="L23" s="20">
        <f>SUMIFS('[6]P3 Data from Rob'!$H:$H,'[6]P3 Data from Rob'!$A:$A,'MCO Report'!$A23,'[6]P3 Data from Rob'!$L:$L,'MCO Report'!L$4)</f>
        <v>0</v>
      </c>
      <c r="M23" s="20">
        <f>SUMIFS('[6]P3 Data from Rob'!$H:$H,'[6]P3 Data from Rob'!$A:$A,'MCO Report'!$A23,'[6]P3 Data from Rob'!$L:$L,'MCO Report'!M$4)</f>
        <v>0</v>
      </c>
      <c r="N23" s="21">
        <f t="shared" si="1"/>
        <v>635450</v>
      </c>
      <c r="O23" s="20">
        <f>SUMIFS('[6]P3 Data from Rob'!$H:$H,'[6]P3 Data from Rob'!$A:$A,'MCO Report'!$A23,'[6]P3 Data from Rob'!$L:$L,'MCO Report'!O$4)</f>
        <v>111876</v>
      </c>
      <c r="P23" s="20">
        <f>SUMIFS('[6]P3 Data from Rob'!$H:$H,'[6]P3 Data from Rob'!$A:$A,'MCO Report'!$A23,'[6]P3 Data from Rob'!$L:$L,'MCO Report'!P$4)</f>
        <v>207260</v>
      </c>
      <c r="Q23" s="20">
        <f>SUMIFS('[6]P3 Data from Rob'!$H:$H,'[6]P3 Data from Rob'!$A:$A,'MCO Report'!$A23,'[6]P3 Data from Rob'!$L:$L,'MCO Report'!Q$4)</f>
        <v>28905</v>
      </c>
      <c r="R23" s="20">
        <f>SUMIFS('[6]P3 Data from Rob'!$H:$H,'[6]P3 Data from Rob'!$A:$A,'MCO Report'!$A23,'[6]P3 Data from Rob'!$L:$L,'MCO Report'!R$4)</f>
        <v>0</v>
      </c>
      <c r="S23" s="21">
        <f t="shared" si="2"/>
        <v>348041</v>
      </c>
      <c r="T23" s="21">
        <f t="shared" si="3"/>
        <v>1197937</v>
      </c>
      <c r="U23" s="20">
        <f>SUMIFS('[6]P3 Data from Rob'!$H:$H,'[6]P3 Data from Rob'!$A:$A,'MCO Report'!$A23,'[6]P3 Data from Rob'!$L:$L,'MCO Report'!U$4)</f>
        <v>73772</v>
      </c>
      <c r="V23" s="20">
        <f>SUMIFS('[6]P3 Data from Rob'!$H:$H,'[6]P3 Data from Rob'!$A:$A,'MCO Report'!$A23,'[6]P3 Data from Rob'!$L:$L,'MCO Report'!V$4)</f>
        <v>73719</v>
      </c>
      <c r="W23" s="20">
        <f>SUMIFS('[6]P3 Data from Rob'!$H:$H,'[6]P3 Data from Rob'!$A:$A,'MCO Report'!$A23,'[6]P3 Data from Rob'!$L:$L,'MCO Report'!W$4)</f>
        <v>1620</v>
      </c>
      <c r="X23" s="20">
        <f>SUMIFS('[6]P3 Data from Rob'!$H:$H,'[6]P3 Data from Rob'!$A:$A,'MCO Report'!$A23,'[6]P3 Data from Rob'!$L:$L,'MCO Report'!X$4)</f>
        <v>3</v>
      </c>
      <c r="Y23" s="21">
        <f t="shared" si="4"/>
        <v>149114</v>
      </c>
      <c r="Z23" s="44">
        <f t="shared" si="5"/>
        <v>1347051</v>
      </c>
    </row>
    <row r="24" spans="1:26" ht="15" customHeight="1" x14ac:dyDescent="0.25">
      <c r="A24" s="19">
        <v>43862</v>
      </c>
      <c r="B24" s="20">
        <f>SUMIFS('[6]P3 Data from Rob'!$H:$H,'[6]P3 Data from Rob'!$A:$A,'MCO Report'!$A24,'[6]P3 Data from Rob'!$L:$L,'MCO Report'!B$4)</f>
        <v>149271</v>
      </c>
      <c r="C24" s="20">
        <f>SUMIFS('[6]P3 Data from Rob'!$H:$H,'[6]P3 Data from Rob'!$A:$A,'MCO Report'!$A24,'[6]P3 Data from Rob'!$L:$L,'MCO Report'!C$4)</f>
        <v>16441</v>
      </c>
      <c r="D24" s="20">
        <f>SUMIFS('[6]P3 Data from Rob'!$H:$H,'[6]P3 Data from Rob'!$A:$A,'MCO Report'!$A24,'[6]P3 Data from Rob'!$L:$L,'MCO Report'!D$4)</f>
        <v>34137</v>
      </c>
      <c r="E24" s="20">
        <f>SUMIFS('[6]P3 Data from Rob'!$H:$H,'[6]P3 Data from Rob'!$A:$A,'MCO Report'!$A24,'[6]P3 Data from Rob'!$L:$L,'MCO Report'!E$4)</f>
        <v>13339</v>
      </c>
      <c r="F24" s="20">
        <f>SUMIFS('[6]P3 Data from Rob'!$H:$H,'[6]P3 Data from Rob'!$A:$A,'MCO Report'!$A24,'[6]P3 Data from Rob'!$L:$L,'MCO Report'!F$4)</f>
        <v>0</v>
      </c>
      <c r="G24" s="21">
        <f t="shared" si="0"/>
        <v>213188</v>
      </c>
      <c r="H24" s="21">
        <f>SUMIFS('[6]P3 Data from Rob'!$H:$H,'[6]P3 Data from Rob'!$A:$A,'MCO Report'!$A24,'[6]P3 Data from Rob'!$L:$L,'MCO Report'!H$4)</f>
        <v>4</v>
      </c>
      <c r="I24" s="20">
        <f>SUMIFS('[6]P3 Data from Rob'!$H:$H,'[6]P3 Data from Rob'!$A:$A,'MCO Report'!$A24,'[6]P3 Data from Rob'!$L:$L,'MCO Report'!I$4)</f>
        <v>106548</v>
      </c>
      <c r="J24" s="20">
        <f>SUMIFS('[6]P3 Data from Rob'!$H:$H,'[6]P3 Data from Rob'!$A:$A,'MCO Report'!$A24,'[6]P3 Data from Rob'!$L:$L,'MCO Report'!J$4)</f>
        <v>12512</v>
      </c>
      <c r="K24" s="20">
        <f>SUMIFS('[6]P3 Data from Rob'!$H:$H,'[6]P3 Data from Rob'!$A:$A,'MCO Report'!$A24,'[6]P3 Data from Rob'!$L:$L,'MCO Report'!K$4)</f>
        <v>514873</v>
      </c>
      <c r="L24" s="20">
        <f>SUMIFS('[6]P3 Data from Rob'!$H:$H,'[6]P3 Data from Rob'!$A:$A,'MCO Report'!$A24,'[6]P3 Data from Rob'!$L:$L,'MCO Report'!L$4)</f>
        <v>0</v>
      </c>
      <c r="M24" s="20">
        <f>SUMIFS('[6]P3 Data from Rob'!$H:$H,'[6]P3 Data from Rob'!$A:$A,'MCO Report'!$A24,'[6]P3 Data from Rob'!$L:$L,'MCO Report'!M$4)</f>
        <v>0</v>
      </c>
      <c r="N24" s="21">
        <f t="shared" si="1"/>
        <v>633933</v>
      </c>
      <c r="O24" s="20">
        <f>SUMIFS('[6]P3 Data from Rob'!$H:$H,'[6]P3 Data from Rob'!$A:$A,'MCO Report'!$A24,'[6]P3 Data from Rob'!$L:$L,'MCO Report'!O$4)</f>
        <v>113376</v>
      </c>
      <c r="P24" s="20">
        <f>SUMIFS('[6]P3 Data from Rob'!$H:$H,'[6]P3 Data from Rob'!$A:$A,'MCO Report'!$A24,'[6]P3 Data from Rob'!$L:$L,'MCO Report'!P$4)</f>
        <v>213385</v>
      </c>
      <c r="Q24" s="20">
        <f>SUMIFS('[6]P3 Data from Rob'!$H:$H,'[6]P3 Data from Rob'!$A:$A,'MCO Report'!$A24,'[6]P3 Data from Rob'!$L:$L,'MCO Report'!Q$4)</f>
        <v>29323</v>
      </c>
      <c r="R24" s="20">
        <f>SUMIFS('[6]P3 Data from Rob'!$H:$H,'[6]P3 Data from Rob'!$A:$A,'MCO Report'!$A24,'[6]P3 Data from Rob'!$L:$L,'MCO Report'!R$4)</f>
        <v>0</v>
      </c>
      <c r="S24" s="21">
        <f t="shared" si="2"/>
        <v>356084</v>
      </c>
      <c r="T24" s="21">
        <f t="shared" si="3"/>
        <v>1203209</v>
      </c>
      <c r="U24" s="20">
        <f>SUMIFS('[6]P3 Data from Rob'!$H:$H,'[6]P3 Data from Rob'!$A:$A,'MCO Report'!$A24,'[6]P3 Data from Rob'!$L:$L,'MCO Report'!U$4)</f>
        <v>74479</v>
      </c>
      <c r="V24" s="20">
        <f>SUMIFS('[6]P3 Data from Rob'!$H:$H,'[6]P3 Data from Rob'!$A:$A,'MCO Report'!$A24,'[6]P3 Data from Rob'!$L:$L,'MCO Report'!V$4)</f>
        <v>73955</v>
      </c>
      <c r="W24" s="20">
        <f>SUMIFS('[6]P3 Data from Rob'!$H:$H,'[6]P3 Data from Rob'!$A:$A,'MCO Report'!$A24,'[6]P3 Data from Rob'!$L:$L,'MCO Report'!W$4)</f>
        <v>1582</v>
      </c>
      <c r="X24" s="20">
        <f>SUMIFS('[6]P3 Data from Rob'!$H:$H,'[6]P3 Data from Rob'!$A:$A,'MCO Report'!$A24,'[6]P3 Data from Rob'!$L:$L,'MCO Report'!X$4)</f>
        <v>2</v>
      </c>
      <c r="Y24" s="21">
        <f t="shared" si="4"/>
        <v>150018</v>
      </c>
      <c r="Z24" s="44">
        <f t="shared" si="5"/>
        <v>1353227</v>
      </c>
    </row>
    <row r="25" spans="1:26" ht="15" customHeight="1" x14ac:dyDescent="0.25">
      <c r="A25" s="19">
        <v>43891</v>
      </c>
      <c r="B25" s="20">
        <f>SUMIFS('[6]P3 Data from Rob'!$H:$H,'[6]P3 Data from Rob'!$A:$A,'MCO Report'!$A25,'[6]P3 Data from Rob'!$L:$L,'MCO Report'!B$4)</f>
        <v>149390</v>
      </c>
      <c r="C25" s="20">
        <f>SUMIFS('[6]P3 Data from Rob'!$H:$H,'[6]P3 Data from Rob'!$A:$A,'MCO Report'!$A25,'[6]P3 Data from Rob'!$L:$L,'MCO Report'!C$4)</f>
        <v>16555</v>
      </c>
      <c r="D25" s="20">
        <f>SUMIFS('[6]P3 Data from Rob'!$H:$H,'[6]P3 Data from Rob'!$A:$A,'MCO Report'!$A25,'[6]P3 Data from Rob'!$L:$L,'MCO Report'!D$4)</f>
        <v>34108</v>
      </c>
      <c r="E25" s="20">
        <f>SUMIFS('[6]P3 Data from Rob'!$H:$H,'[6]P3 Data from Rob'!$A:$A,'MCO Report'!$A25,'[6]P3 Data from Rob'!$L:$L,'MCO Report'!E$4)</f>
        <v>13409</v>
      </c>
      <c r="F25" s="20">
        <f>SUMIFS('[6]P3 Data from Rob'!$H:$H,'[6]P3 Data from Rob'!$A:$A,'MCO Report'!$A25,'[6]P3 Data from Rob'!$L:$L,'MCO Report'!F$4)</f>
        <v>0</v>
      </c>
      <c r="G25" s="21">
        <f t="shared" si="0"/>
        <v>213462</v>
      </c>
      <c r="H25" s="21">
        <f>SUMIFS('[6]P3 Data from Rob'!$H:$H,'[6]P3 Data from Rob'!$A:$A,'MCO Report'!$A25,'[6]P3 Data from Rob'!$L:$L,'MCO Report'!H$4)</f>
        <v>0</v>
      </c>
      <c r="I25" s="20">
        <f>SUMIFS('[6]P3 Data from Rob'!$H:$H,'[6]P3 Data from Rob'!$A:$A,'MCO Report'!$A25,'[6]P3 Data from Rob'!$L:$L,'MCO Report'!I$4)</f>
        <v>107281</v>
      </c>
      <c r="J25" s="20">
        <f>SUMIFS('[6]P3 Data from Rob'!$H:$H,'[6]P3 Data from Rob'!$A:$A,'MCO Report'!$A25,'[6]P3 Data from Rob'!$L:$L,'MCO Report'!J$4)</f>
        <v>12608</v>
      </c>
      <c r="K25" s="20">
        <f>SUMIFS('[6]P3 Data from Rob'!$H:$H,'[6]P3 Data from Rob'!$A:$A,'MCO Report'!$A25,'[6]P3 Data from Rob'!$L:$L,'MCO Report'!K$4)</f>
        <v>516758</v>
      </c>
      <c r="L25" s="20">
        <f>SUMIFS('[6]P3 Data from Rob'!$H:$H,'[6]P3 Data from Rob'!$A:$A,'MCO Report'!$A25,'[6]P3 Data from Rob'!$L:$L,'MCO Report'!L$4)</f>
        <v>1</v>
      </c>
      <c r="M25" s="20">
        <f>SUMIFS('[6]P3 Data from Rob'!$H:$H,'[6]P3 Data from Rob'!$A:$A,'MCO Report'!$A25,'[6]P3 Data from Rob'!$L:$L,'MCO Report'!M$4)</f>
        <v>0</v>
      </c>
      <c r="N25" s="21">
        <f t="shared" si="1"/>
        <v>636648</v>
      </c>
      <c r="O25" s="20">
        <f>SUMIFS('[6]P3 Data from Rob'!$H:$H,'[6]P3 Data from Rob'!$A:$A,'MCO Report'!$A25,'[6]P3 Data from Rob'!$L:$L,'MCO Report'!O$4)</f>
        <v>114206</v>
      </c>
      <c r="P25" s="20">
        <f>SUMIFS('[6]P3 Data from Rob'!$H:$H,'[6]P3 Data from Rob'!$A:$A,'MCO Report'!$A25,'[6]P3 Data from Rob'!$L:$L,'MCO Report'!P$4)</f>
        <v>218971</v>
      </c>
      <c r="Q25" s="20">
        <f>SUMIFS('[6]P3 Data from Rob'!$H:$H,'[6]P3 Data from Rob'!$A:$A,'MCO Report'!$A25,'[6]P3 Data from Rob'!$L:$L,'MCO Report'!Q$4)</f>
        <v>29537</v>
      </c>
      <c r="R25" s="20">
        <f>SUMIFS('[6]P3 Data from Rob'!$H:$H,'[6]P3 Data from Rob'!$A:$A,'MCO Report'!$A25,'[6]P3 Data from Rob'!$L:$L,'MCO Report'!R$4)</f>
        <v>0</v>
      </c>
      <c r="S25" s="21">
        <f t="shared" si="2"/>
        <v>362714</v>
      </c>
      <c r="T25" s="21">
        <f t="shared" si="3"/>
        <v>1212824</v>
      </c>
      <c r="U25" s="20">
        <f>SUMIFS('[6]P3 Data from Rob'!$H:$H,'[6]P3 Data from Rob'!$A:$A,'MCO Report'!$A25,'[6]P3 Data from Rob'!$L:$L,'MCO Report'!U$4)</f>
        <v>74746</v>
      </c>
      <c r="V25" s="20">
        <f>SUMIFS('[6]P3 Data from Rob'!$H:$H,'[6]P3 Data from Rob'!$A:$A,'MCO Report'!$A25,'[6]P3 Data from Rob'!$L:$L,'MCO Report'!V$4)</f>
        <v>74513</v>
      </c>
      <c r="W25" s="20">
        <f>SUMIFS('[6]P3 Data from Rob'!$H:$H,'[6]P3 Data from Rob'!$A:$A,'MCO Report'!$A25,'[6]P3 Data from Rob'!$L:$L,'MCO Report'!W$4)</f>
        <v>1496</v>
      </c>
      <c r="X25" s="20">
        <f>SUMIFS('[6]P3 Data from Rob'!$H:$H,'[6]P3 Data from Rob'!$A:$A,'MCO Report'!$A25,'[6]P3 Data from Rob'!$L:$L,'MCO Report'!X$4)</f>
        <v>1</v>
      </c>
      <c r="Y25" s="21">
        <f t="shared" si="4"/>
        <v>150756</v>
      </c>
      <c r="Z25" s="44">
        <f t="shared" si="5"/>
        <v>1363580</v>
      </c>
    </row>
    <row r="26" spans="1:26" ht="15" customHeight="1" x14ac:dyDescent="0.25">
      <c r="A26" s="19">
        <v>43922</v>
      </c>
      <c r="B26" s="20">
        <f>SUMIFS('[6]P3 Data from Rob'!$H:$H,'[6]P3 Data from Rob'!$A:$A,'MCO Report'!$A26,'[6]P3 Data from Rob'!$L:$L,'MCO Report'!B$4)</f>
        <v>149890</v>
      </c>
      <c r="C26" s="20">
        <f>SUMIFS('[6]P3 Data from Rob'!$H:$H,'[6]P3 Data from Rob'!$A:$A,'MCO Report'!$A26,'[6]P3 Data from Rob'!$L:$L,'MCO Report'!C$4)</f>
        <v>16654</v>
      </c>
      <c r="D26" s="20">
        <f>SUMIFS('[6]P3 Data from Rob'!$H:$H,'[6]P3 Data from Rob'!$A:$A,'MCO Report'!$A26,'[6]P3 Data from Rob'!$L:$L,'MCO Report'!D$4)</f>
        <v>34230</v>
      </c>
      <c r="E26" s="20">
        <f>SUMIFS('[6]P3 Data from Rob'!$H:$H,'[6]P3 Data from Rob'!$A:$A,'MCO Report'!$A26,'[6]P3 Data from Rob'!$L:$L,'MCO Report'!E$4)</f>
        <v>13535</v>
      </c>
      <c r="F26" s="20">
        <f>SUMIFS('[6]P3 Data from Rob'!$H:$H,'[6]P3 Data from Rob'!$A:$A,'MCO Report'!$A26,'[6]P3 Data from Rob'!$L:$L,'MCO Report'!F$4)</f>
        <v>0</v>
      </c>
      <c r="G26" s="21">
        <f t="shared" si="0"/>
        <v>214309</v>
      </c>
      <c r="H26" s="21">
        <f>SUMIFS('[6]P3 Data from Rob'!$H:$H,'[6]P3 Data from Rob'!$A:$A,'MCO Report'!$A26,'[6]P3 Data from Rob'!$L:$L,'MCO Report'!H$4)</f>
        <v>3</v>
      </c>
      <c r="I26" s="20">
        <f>SUMIFS('[6]P3 Data from Rob'!$H:$H,'[6]P3 Data from Rob'!$A:$A,'MCO Report'!$A26,'[6]P3 Data from Rob'!$L:$L,'MCO Report'!I$4)</f>
        <v>107964</v>
      </c>
      <c r="J26" s="20">
        <f>SUMIFS('[6]P3 Data from Rob'!$H:$H,'[6]P3 Data from Rob'!$A:$A,'MCO Report'!$A26,'[6]P3 Data from Rob'!$L:$L,'MCO Report'!J$4)</f>
        <v>13166</v>
      </c>
      <c r="K26" s="20">
        <f>SUMIFS('[6]P3 Data from Rob'!$H:$H,'[6]P3 Data from Rob'!$A:$A,'MCO Report'!$A26,'[6]P3 Data from Rob'!$L:$L,'MCO Report'!K$4)</f>
        <v>519886</v>
      </c>
      <c r="L26" s="20">
        <f>SUMIFS('[6]P3 Data from Rob'!$H:$H,'[6]P3 Data from Rob'!$A:$A,'MCO Report'!$A26,'[6]P3 Data from Rob'!$L:$L,'MCO Report'!L$4)</f>
        <v>0</v>
      </c>
      <c r="M26" s="20">
        <f>SUMIFS('[6]P3 Data from Rob'!$H:$H,'[6]P3 Data from Rob'!$A:$A,'MCO Report'!$A26,'[6]P3 Data from Rob'!$L:$L,'MCO Report'!M$4)</f>
        <v>1</v>
      </c>
      <c r="N26" s="21">
        <f t="shared" si="1"/>
        <v>641017</v>
      </c>
      <c r="O26" s="20">
        <f>SUMIFS('[6]P3 Data from Rob'!$H:$H,'[6]P3 Data from Rob'!$A:$A,'MCO Report'!$A26,'[6]P3 Data from Rob'!$L:$L,'MCO Report'!O$4)</f>
        <v>114793</v>
      </c>
      <c r="P26" s="20">
        <f>SUMIFS('[6]P3 Data from Rob'!$H:$H,'[6]P3 Data from Rob'!$A:$A,'MCO Report'!$A26,'[6]P3 Data from Rob'!$L:$L,'MCO Report'!P$4)</f>
        <v>224246</v>
      </c>
      <c r="Q26" s="20">
        <f>SUMIFS('[6]P3 Data from Rob'!$H:$H,'[6]P3 Data from Rob'!$A:$A,'MCO Report'!$A26,'[6]P3 Data from Rob'!$L:$L,'MCO Report'!Q$4)</f>
        <v>30193</v>
      </c>
      <c r="R26" s="20">
        <f>SUMIFS('[6]P3 Data from Rob'!$H:$H,'[6]P3 Data from Rob'!$A:$A,'MCO Report'!$A26,'[6]P3 Data from Rob'!$L:$L,'MCO Report'!R$4)</f>
        <v>0</v>
      </c>
      <c r="S26" s="21">
        <f t="shared" si="2"/>
        <v>369232</v>
      </c>
      <c r="T26" s="21">
        <f t="shared" si="3"/>
        <v>1224561</v>
      </c>
      <c r="U26" s="20">
        <f>SUMIFS('[6]P3 Data from Rob'!$H:$H,'[6]P3 Data from Rob'!$A:$A,'MCO Report'!$A26,'[6]P3 Data from Rob'!$L:$L,'MCO Report'!U$4)</f>
        <v>75201</v>
      </c>
      <c r="V26" s="20">
        <f>SUMIFS('[6]P3 Data from Rob'!$H:$H,'[6]P3 Data from Rob'!$A:$A,'MCO Report'!$A26,'[6]P3 Data from Rob'!$L:$L,'MCO Report'!V$4)</f>
        <v>75224</v>
      </c>
      <c r="W26" s="20">
        <f>SUMIFS('[6]P3 Data from Rob'!$H:$H,'[6]P3 Data from Rob'!$A:$A,'MCO Report'!$A26,'[6]P3 Data from Rob'!$L:$L,'MCO Report'!W$4)</f>
        <v>1568</v>
      </c>
      <c r="X26" s="20">
        <f>SUMIFS('[6]P3 Data from Rob'!$H:$H,'[6]P3 Data from Rob'!$A:$A,'MCO Report'!$A26,'[6]P3 Data from Rob'!$L:$L,'MCO Report'!X$4)</f>
        <v>1</v>
      </c>
      <c r="Y26" s="21">
        <f t="shared" si="4"/>
        <v>151994</v>
      </c>
      <c r="Z26" s="44">
        <f t="shared" si="5"/>
        <v>1376555</v>
      </c>
    </row>
    <row r="27" spans="1:26" ht="15" customHeight="1" x14ac:dyDescent="0.25">
      <c r="A27" s="19">
        <v>43952</v>
      </c>
      <c r="B27" s="20">
        <f>SUMIFS('[6]P3 Data from Rob'!$H:$H,'[6]P3 Data from Rob'!$A:$A,'MCO Report'!$A27,'[6]P3 Data from Rob'!$L:$L,'MCO Report'!B$4)</f>
        <v>153216</v>
      </c>
      <c r="C27" s="20">
        <f>SUMIFS('[6]P3 Data from Rob'!$H:$H,'[6]P3 Data from Rob'!$A:$A,'MCO Report'!$A27,'[6]P3 Data from Rob'!$L:$L,'MCO Report'!C$4)</f>
        <v>17154</v>
      </c>
      <c r="D27" s="20">
        <f>SUMIFS('[6]P3 Data from Rob'!$H:$H,'[6]P3 Data from Rob'!$A:$A,'MCO Report'!$A27,'[6]P3 Data from Rob'!$L:$L,'MCO Report'!D$4)</f>
        <v>34888</v>
      </c>
      <c r="E27" s="20">
        <f>SUMIFS('[6]P3 Data from Rob'!$H:$H,'[6]P3 Data from Rob'!$A:$A,'MCO Report'!$A27,'[6]P3 Data from Rob'!$L:$L,'MCO Report'!E$4)</f>
        <v>13700</v>
      </c>
      <c r="F27" s="20">
        <f>SUMIFS('[6]P3 Data from Rob'!$H:$H,'[6]P3 Data from Rob'!$A:$A,'MCO Report'!$A27,'[6]P3 Data from Rob'!$L:$L,'MCO Report'!F$4)</f>
        <v>0</v>
      </c>
      <c r="G27" s="21">
        <f t="shared" si="0"/>
        <v>218958</v>
      </c>
      <c r="H27" s="21">
        <f>SUMIFS('[6]P3 Data from Rob'!$H:$H,'[6]P3 Data from Rob'!$A:$A,'MCO Report'!$A27,'[6]P3 Data from Rob'!$L:$L,'MCO Report'!H$4)</f>
        <v>0</v>
      </c>
      <c r="I27" s="20">
        <f>SUMIFS('[6]P3 Data from Rob'!$H:$H,'[6]P3 Data from Rob'!$A:$A,'MCO Report'!$A27,'[6]P3 Data from Rob'!$L:$L,'MCO Report'!I$4)</f>
        <v>114616</v>
      </c>
      <c r="J27" s="20">
        <f>SUMIFS('[6]P3 Data from Rob'!$H:$H,'[6]P3 Data from Rob'!$A:$A,'MCO Report'!$A27,'[6]P3 Data from Rob'!$L:$L,'MCO Report'!J$4)</f>
        <v>14918</v>
      </c>
      <c r="K27" s="20">
        <f>SUMIFS('[6]P3 Data from Rob'!$H:$H,'[6]P3 Data from Rob'!$A:$A,'MCO Report'!$A27,'[6]P3 Data from Rob'!$L:$L,'MCO Report'!K$4)</f>
        <v>538129</v>
      </c>
      <c r="L27" s="20">
        <f>SUMIFS('[6]P3 Data from Rob'!$H:$H,'[6]P3 Data from Rob'!$A:$A,'MCO Report'!$A27,'[6]P3 Data from Rob'!$L:$L,'MCO Report'!L$4)</f>
        <v>0</v>
      </c>
      <c r="M27" s="20">
        <f>SUMIFS('[6]P3 Data from Rob'!$H:$H,'[6]P3 Data from Rob'!$A:$A,'MCO Report'!$A27,'[6]P3 Data from Rob'!$L:$L,'MCO Report'!M$4)</f>
        <v>0</v>
      </c>
      <c r="N27" s="21">
        <f t="shared" si="1"/>
        <v>667663</v>
      </c>
      <c r="O27" s="20">
        <f>SUMIFS('[6]P3 Data from Rob'!$H:$H,'[6]P3 Data from Rob'!$A:$A,'MCO Report'!$A27,'[6]P3 Data from Rob'!$L:$L,'MCO Report'!O$4)</f>
        <v>118418</v>
      </c>
      <c r="P27" s="20">
        <f>SUMIFS('[6]P3 Data from Rob'!$H:$H,'[6]P3 Data from Rob'!$A:$A,'MCO Report'!$A27,'[6]P3 Data from Rob'!$L:$L,'MCO Report'!P$4)</f>
        <v>239480</v>
      </c>
      <c r="Q27" s="20">
        <f>SUMIFS('[6]P3 Data from Rob'!$H:$H,'[6]P3 Data from Rob'!$A:$A,'MCO Report'!$A27,'[6]P3 Data from Rob'!$L:$L,'MCO Report'!Q$4)</f>
        <v>31990</v>
      </c>
      <c r="R27" s="20">
        <f>SUMIFS('[6]P3 Data from Rob'!$H:$H,'[6]P3 Data from Rob'!$A:$A,'MCO Report'!$A27,'[6]P3 Data from Rob'!$L:$L,'MCO Report'!R$4)</f>
        <v>0</v>
      </c>
      <c r="S27" s="21">
        <f t="shared" si="2"/>
        <v>389888</v>
      </c>
      <c r="T27" s="21">
        <f t="shared" si="3"/>
        <v>1276509</v>
      </c>
      <c r="U27" s="20">
        <f>SUMIFS('[6]P3 Data from Rob'!$H:$H,'[6]P3 Data from Rob'!$A:$A,'MCO Report'!$A27,'[6]P3 Data from Rob'!$L:$L,'MCO Report'!U$4)</f>
        <v>76460</v>
      </c>
      <c r="V27" s="20">
        <f>SUMIFS('[6]P3 Data from Rob'!$H:$H,'[6]P3 Data from Rob'!$A:$A,'MCO Report'!$A27,'[6]P3 Data from Rob'!$L:$L,'MCO Report'!V$4)</f>
        <v>76292</v>
      </c>
      <c r="W27" s="20">
        <f>SUMIFS('[6]P3 Data from Rob'!$H:$H,'[6]P3 Data from Rob'!$A:$A,'MCO Report'!$A27,'[6]P3 Data from Rob'!$L:$L,'MCO Report'!W$4)</f>
        <v>1691</v>
      </c>
      <c r="X27" s="20">
        <f>SUMIFS('[6]P3 Data from Rob'!$H:$H,'[6]P3 Data from Rob'!$A:$A,'MCO Report'!$A27,'[6]P3 Data from Rob'!$L:$L,'MCO Report'!X$4)</f>
        <v>1</v>
      </c>
      <c r="Y27" s="21">
        <f t="shared" si="4"/>
        <v>154444</v>
      </c>
      <c r="Z27" s="44">
        <f t="shared" si="5"/>
        <v>1430953</v>
      </c>
    </row>
    <row r="28" spans="1:26" ht="15" customHeight="1" x14ac:dyDescent="0.25">
      <c r="A28" s="19">
        <v>43983</v>
      </c>
      <c r="B28" s="20">
        <f>SUMIFS('[6]P3 Data from Rob'!$H:$H,'[6]P3 Data from Rob'!$A:$A,'MCO Report'!$A28,'[6]P3 Data from Rob'!$L:$L,'MCO Report'!B$4)</f>
        <v>154096</v>
      </c>
      <c r="C28" s="20">
        <f>SUMIFS('[6]P3 Data from Rob'!$H:$H,'[6]P3 Data from Rob'!$A:$A,'MCO Report'!$A28,'[6]P3 Data from Rob'!$L:$L,'MCO Report'!C$4)</f>
        <v>17167</v>
      </c>
      <c r="D28" s="20">
        <f>SUMIFS('[6]P3 Data from Rob'!$H:$H,'[6]P3 Data from Rob'!$A:$A,'MCO Report'!$A28,'[6]P3 Data from Rob'!$L:$L,'MCO Report'!D$4)</f>
        <v>35154</v>
      </c>
      <c r="E28" s="20">
        <f>SUMIFS('[6]P3 Data from Rob'!$H:$H,'[6]P3 Data from Rob'!$A:$A,'MCO Report'!$A28,'[6]P3 Data from Rob'!$L:$L,'MCO Report'!E$4)</f>
        <v>13742</v>
      </c>
      <c r="F28" s="20">
        <f>SUMIFS('[6]P3 Data from Rob'!$H:$H,'[6]P3 Data from Rob'!$A:$A,'MCO Report'!$A28,'[6]P3 Data from Rob'!$L:$L,'MCO Report'!F$4)</f>
        <v>0</v>
      </c>
      <c r="G28" s="21">
        <f t="shared" si="0"/>
        <v>220159</v>
      </c>
      <c r="H28" s="21">
        <f>SUMIFS('[6]P3 Data from Rob'!$H:$H,'[6]P3 Data from Rob'!$A:$A,'MCO Report'!$A28,'[6]P3 Data from Rob'!$L:$L,'MCO Report'!H$4)</f>
        <v>0</v>
      </c>
      <c r="I28" s="20">
        <f>SUMIFS('[6]P3 Data from Rob'!$H:$H,'[6]P3 Data from Rob'!$A:$A,'MCO Report'!$A28,'[6]P3 Data from Rob'!$L:$L,'MCO Report'!I$4)</f>
        <v>117528</v>
      </c>
      <c r="J28" s="20">
        <f>SUMIFS('[6]P3 Data from Rob'!$H:$H,'[6]P3 Data from Rob'!$A:$A,'MCO Report'!$A28,'[6]P3 Data from Rob'!$L:$L,'MCO Report'!J$4)</f>
        <v>15982</v>
      </c>
      <c r="K28" s="20">
        <f>SUMIFS('[6]P3 Data from Rob'!$H:$H,'[6]P3 Data from Rob'!$A:$A,'MCO Report'!$A28,'[6]P3 Data from Rob'!$L:$L,'MCO Report'!K$4)</f>
        <v>546363</v>
      </c>
      <c r="L28" s="20">
        <f>SUMIFS('[6]P3 Data from Rob'!$H:$H,'[6]P3 Data from Rob'!$A:$A,'MCO Report'!$A28,'[6]P3 Data from Rob'!$L:$L,'MCO Report'!L$4)</f>
        <v>0</v>
      </c>
      <c r="M28" s="20">
        <f>SUMIFS('[6]P3 Data from Rob'!$H:$H,'[6]P3 Data from Rob'!$A:$A,'MCO Report'!$A28,'[6]P3 Data from Rob'!$L:$L,'MCO Report'!M$4)</f>
        <v>0</v>
      </c>
      <c r="N28" s="21">
        <f t="shared" si="1"/>
        <v>679873</v>
      </c>
      <c r="O28" s="20">
        <f>SUMIFS('[6]P3 Data from Rob'!$H:$H,'[6]P3 Data from Rob'!$A:$A,'MCO Report'!$A28,'[6]P3 Data from Rob'!$L:$L,'MCO Report'!O$4)</f>
        <v>120271</v>
      </c>
      <c r="P28" s="20">
        <f>SUMIFS('[6]P3 Data from Rob'!$H:$H,'[6]P3 Data from Rob'!$A:$A,'MCO Report'!$A28,'[6]P3 Data from Rob'!$L:$L,'MCO Report'!P$4)</f>
        <v>247352</v>
      </c>
      <c r="Q28" s="20">
        <f>SUMIFS('[6]P3 Data from Rob'!$H:$H,'[6]P3 Data from Rob'!$A:$A,'MCO Report'!$A28,'[6]P3 Data from Rob'!$L:$L,'MCO Report'!Q$4)</f>
        <v>32972</v>
      </c>
      <c r="R28" s="20">
        <f>SUMIFS('[6]P3 Data from Rob'!$H:$H,'[6]P3 Data from Rob'!$A:$A,'MCO Report'!$A28,'[6]P3 Data from Rob'!$L:$L,'MCO Report'!R$4)</f>
        <v>0</v>
      </c>
      <c r="S28" s="21">
        <f t="shared" si="2"/>
        <v>400595</v>
      </c>
      <c r="T28" s="21">
        <f t="shared" si="3"/>
        <v>1300627</v>
      </c>
      <c r="U28" s="20">
        <f>SUMIFS('[6]P3 Data from Rob'!$H:$H,'[6]P3 Data from Rob'!$A:$A,'MCO Report'!$A28,'[6]P3 Data from Rob'!$L:$L,'MCO Report'!U$4)</f>
        <v>77098</v>
      </c>
      <c r="V28" s="20">
        <f>SUMIFS('[6]P3 Data from Rob'!$H:$H,'[6]P3 Data from Rob'!$A:$A,'MCO Report'!$A28,'[6]P3 Data from Rob'!$L:$L,'MCO Report'!V$4)</f>
        <v>76300</v>
      </c>
      <c r="W28" s="20">
        <f>SUMIFS('[6]P3 Data from Rob'!$H:$H,'[6]P3 Data from Rob'!$A:$A,'MCO Report'!$A28,'[6]P3 Data from Rob'!$L:$L,'MCO Report'!W$4)</f>
        <v>1782</v>
      </c>
      <c r="X28" s="20">
        <f>SUMIFS('[6]P3 Data from Rob'!$H:$H,'[6]P3 Data from Rob'!$A:$A,'MCO Report'!$A28,'[6]P3 Data from Rob'!$L:$L,'MCO Report'!X$4)</f>
        <v>1</v>
      </c>
      <c r="Y28" s="21">
        <f t="shared" si="4"/>
        <v>155181</v>
      </c>
      <c r="Z28" s="44">
        <f t="shared" si="5"/>
        <v>1455808</v>
      </c>
    </row>
    <row r="29" spans="1:26" ht="15" customHeight="1" x14ac:dyDescent="0.25">
      <c r="A29" s="19">
        <v>44013</v>
      </c>
      <c r="B29" s="20">
        <f>SUMIFS('[6]P3 Data from Rob'!$H:$H,'[6]P3 Data from Rob'!$A:$A,'MCO Report'!$A29,'[6]P3 Data from Rob'!$L:$L,'MCO Report'!B$4)</f>
        <v>154784</v>
      </c>
      <c r="C29" s="20">
        <f>SUMIFS('[6]P3 Data from Rob'!$H:$H,'[6]P3 Data from Rob'!$A:$A,'MCO Report'!$A29,'[6]P3 Data from Rob'!$L:$L,'MCO Report'!C$4)</f>
        <v>17082</v>
      </c>
      <c r="D29" s="20">
        <f>SUMIFS('[6]P3 Data from Rob'!$H:$H,'[6]P3 Data from Rob'!$A:$A,'MCO Report'!$A29,'[6]P3 Data from Rob'!$L:$L,'MCO Report'!D$4)</f>
        <v>35408</v>
      </c>
      <c r="E29" s="20">
        <f>SUMIFS('[6]P3 Data from Rob'!$H:$H,'[6]P3 Data from Rob'!$A:$A,'MCO Report'!$A29,'[6]P3 Data from Rob'!$L:$L,'MCO Report'!E$4)</f>
        <v>13784</v>
      </c>
      <c r="F29" s="20">
        <f>SUMIFS('[6]P3 Data from Rob'!$H:$H,'[6]P3 Data from Rob'!$A:$A,'MCO Report'!$A29,'[6]P3 Data from Rob'!$L:$L,'MCO Report'!F$4)</f>
        <v>0</v>
      </c>
      <c r="G29" s="21">
        <f t="shared" si="0"/>
        <v>221058</v>
      </c>
      <c r="H29" s="21">
        <f>SUMIFS('[6]P3 Data from Rob'!$H:$H,'[6]P3 Data from Rob'!$A:$A,'MCO Report'!$A29,'[6]P3 Data from Rob'!$L:$L,'MCO Report'!H$4)</f>
        <v>0</v>
      </c>
      <c r="I29" s="20">
        <f>SUMIFS('[6]P3 Data from Rob'!$H:$H,'[6]P3 Data from Rob'!$A:$A,'MCO Report'!$A29,'[6]P3 Data from Rob'!$L:$L,'MCO Report'!I$4)</f>
        <v>119803</v>
      </c>
      <c r="J29" s="20">
        <f>SUMIFS('[6]P3 Data from Rob'!$H:$H,'[6]P3 Data from Rob'!$A:$A,'MCO Report'!$A29,'[6]P3 Data from Rob'!$L:$L,'MCO Report'!J$4)</f>
        <v>16898</v>
      </c>
      <c r="K29" s="20">
        <f>SUMIFS('[6]P3 Data from Rob'!$H:$H,'[6]P3 Data from Rob'!$A:$A,'MCO Report'!$A29,'[6]P3 Data from Rob'!$L:$L,'MCO Report'!K$4)</f>
        <v>553680</v>
      </c>
      <c r="L29" s="20">
        <f>SUMIFS('[6]P3 Data from Rob'!$H:$H,'[6]P3 Data from Rob'!$A:$A,'MCO Report'!$A29,'[6]P3 Data from Rob'!$L:$L,'MCO Report'!L$4)</f>
        <v>0</v>
      </c>
      <c r="M29" s="20">
        <f>SUMIFS('[6]P3 Data from Rob'!$H:$H,'[6]P3 Data from Rob'!$A:$A,'MCO Report'!$A29,'[6]P3 Data from Rob'!$L:$L,'MCO Report'!M$4)</f>
        <v>0</v>
      </c>
      <c r="N29" s="21">
        <f t="shared" si="1"/>
        <v>690381</v>
      </c>
      <c r="O29" s="20">
        <f>SUMIFS('[6]P3 Data from Rob'!$H:$H,'[6]P3 Data from Rob'!$A:$A,'MCO Report'!$A29,'[6]P3 Data from Rob'!$L:$L,'MCO Report'!O$4)</f>
        <v>121754</v>
      </c>
      <c r="P29" s="20">
        <f>SUMIFS('[6]P3 Data from Rob'!$H:$H,'[6]P3 Data from Rob'!$A:$A,'MCO Report'!$A29,'[6]P3 Data from Rob'!$L:$L,'MCO Report'!P$4)</f>
        <v>254521</v>
      </c>
      <c r="Q29" s="20">
        <f>SUMIFS('[6]P3 Data from Rob'!$H:$H,'[6]P3 Data from Rob'!$A:$A,'MCO Report'!$A29,'[6]P3 Data from Rob'!$L:$L,'MCO Report'!Q$4)</f>
        <v>34057</v>
      </c>
      <c r="R29" s="20">
        <f>SUMIFS('[6]P3 Data from Rob'!$H:$H,'[6]P3 Data from Rob'!$A:$A,'MCO Report'!$A29,'[6]P3 Data from Rob'!$L:$L,'MCO Report'!R$4)</f>
        <v>0</v>
      </c>
      <c r="S29" s="21">
        <f t="shared" si="2"/>
        <v>410332</v>
      </c>
      <c r="T29" s="21">
        <f t="shared" si="3"/>
        <v>1321771</v>
      </c>
      <c r="U29" s="20">
        <f>SUMIFS('[6]P3 Data from Rob'!$H:$H,'[6]P3 Data from Rob'!$A:$A,'MCO Report'!$A29,'[6]P3 Data from Rob'!$L:$L,'MCO Report'!U$4)</f>
        <v>77689</v>
      </c>
      <c r="V29" s="20">
        <f>SUMIFS('[6]P3 Data from Rob'!$H:$H,'[6]P3 Data from Rob'!$A:$A,'MCO Report'!$A29,'[6]P3 Data from Rob'!$L:$L,'MCO Report'!V$4)</f>
        <v>76208</v>
      </c>
      <c r="W29" s="20">
        <f>SUMIFS('[6]P3 Data from Rob'!$H:$H,'[6]P3 Data from Rob'!$A:$A,'MCO Report'!$A29,'[6]P3 Data from Rob'!$L:$L,'MCO Report'!W$4)</f>
        <v>1861</v>
      </c>
      <c r="X29" s="20">
        <f>SUMIFS('[6]P3 Data from Rob'!$H:$H,'[6]P3 Data from Rob'!$A:$A,'MCO Report'!$A29,'[6]P3 Data from Rob'!$L:$L,'MCO Report'!X$4)</f>
        <v>1</v>
      </c>
      <c r="Y29" s="21">
        <f t="shared" si="4"/>
        <v>155759</v>
      </c>
      <c r="Z29" s="44">
        <f t="shared" si="5"/>
        <v>1477530</v>
      </c>
    </row>
    <row r="30" spans="1:26" x14ac:dyDescent="0.25">
      <c r="A30" s="19">
        <v>44044</v>
      </c>
      <c r="B30" s="20">
        <f>SUMIFS('[6]P3 Data from Rob'!$H:$H,'[6]P3 Data from Rob'!$A:$A,'MCO Report'!$A30,'[6]P3 Data from Rob'!$L:$L,'MCO Report'!B$4)</f>
        <v>155526</v>
      </c>
      <c r="C30" s="20">
        <f>SUMIFS('[6]P3 Data from Rob'!$H:$H,'[6]P3 Data from Rob'!$A:$A,'MCO Report'!$A30,'[6]P3 Data from Rob'!$L:$L,'MCO Report'!C$4)</f>
        <v>16984</v>
      </c>
      <c r="D30" s="20">
        <f>SUMIFS('[6]P3 Data from Rob'!$H:$H,'[6]P3 Data from Rob'!$A:$A,'MCO Report'!$A30,'[6]P3 Data from Rob'!$L:$L,'MCO Report'!D$4)</f>
        <v>35495</v>
      </c>
      <c r="E30" s="20">
        <f>SUMIFS('[6]P3 Data from Rob'!$H:$H,'[6]P3 Data from Rob'!$A:$A,'MCO Report'!$A30,'[6]P3 Data from Rob'!$L:$L,'MCO Report'!E$4)</f>
        <v>13834</v>
      </c>
      <c r="F30" s="20">
        <f>SUMIFS('[6]P3 Data from Rob'!$H:$H,'[6]P3 Data from Rob'!$A:$A,'MCO Report'!$A30,'[6]P3 Data from Rob'!$L:$L,'MCO Report'!F$4)</f>
        <v>0</v>
      </c>
      <c r="G30" s="21">
        <f t="shared" si="0"/>
        <v>221839</v>
      </c>
      <c r="H30" s="21">
        <f>SUMIFS('[6]P3 Data from Rob'!$H:$H,'[6]P3 Data from Rob'!$A:$A,'MCO Report'!$A30,'[6]P3 Data from Rob'!$L:$L,'MCO Report'!H$4)</f>
        <v>0</v>
      </c>
      <c r="I30" s="20">
        <f>SUMIFS('[6]P3 Data from Rob'!$H:$H,'[6]P3 Data from Rob'!$A:$A,'MCO Report'!$A30,'[6]P3 Data from Rob'!$L:$L,'MCO Report'!I$4)</f>
        <v>121829</v>
      </c>
      <c r="J30" s="20">
        <f>SUMIFS('[6]P3 Data from Rob'!$H:$H,'[6]P3 Data from Rob'!$A:$A,'MCO Report'!$A30,'[6]P3 Data from Rob'!$L:$L,'MCO Report'!J$4)</f>
        <v>17377</v>
      </c>
      <c r="K30" s="20">
        <f>SUMIFS('[6]P3 Data from Rob'!$H:$H,'[6]P3 Data from Rob'!$A:$A,'MCO Report'!$A30,'[6]P3 Data from Rob'!$L:$L,'MCO Report'!K$4)</f>
        <v>557113</v>
      </c>
      <c r="L30" s="20">
        <f>SUMIFS('[6]P3 Data from Rob'!$H:$H,'[6]P3 Data from Rob'!$A:$A,'MCO Report'!$A30,'[6]P3 Data from Rob'!$L:$L,'MCO Report'!L$4)</f>
        <v>0</v>
      </c>
      <c r="M30" s="20">
        <f>SUMIFS('[6]P3 Data from Rob'!$H:$H,'[6]P3 Data from Rob'!$A:$A,'MCO Report'!$A30,'[6]P3 Data from Rob'!$L:$L,'MCO Report'!M$4)</f>
        <v>0</v>
      </c>
      <c r="N30" s="21">
        <f t="shared" si="1"/>
        <v>696319</v>
      </c>
      <c r="O30" s="20">
        <f>SUMIFS('[6]P3 Data from Rob'!$H:$H,'[6]P3 Data from Rob'!$A:$A,'MCO Report'!$A30,'[6]P3 Data from Rob'!$L:$L,'MCO Report'!O$4)</f>
        <v>122859</v>
      </c>
      <c r="P30" s="20">
        <f>SUMIFS('[6]P3 Data from Rob'!$H:$H,'[6]P3 Data from Rob'!$A:$A,'MCO Report'!$A30,'[6]P3 Data from Rob'!$L:$L,'MCO Report'!P$4)</f>
        <v>263232</v>
      </c>
      <c r="Q30" s="20">
        <f>SUMIFS('[6]P3 Data from Rob'!$H:$H,'[6]P3 Data from Rob'!$A:$A,'MCO Report'!$A30,'[6]P3 Data from Rob'!$L:$L,'MCO Report'!Q$4)</f>
        <v>35215</v>
      </c>
      <c r="R30" s="20">
        <f>SUMIFS('[6]P3 Data from Rob'!$H:$H,'[6]P3 Data from Rob'!$A:$A,'MCO Report'!$A30,'[6]P3 Data from Rob'!$L:$L,'MCO Report'!R$4)</f>
        <v>0</v>
      </c>
      <c r="S30" s="21">
        <f t="shared" si="2"/>
        <v>421306</v>
      </c>
      <c r="T30" s="21">
        <f t="shared" si="3"/>
        <v>1339464</v>
      </c>
      <c r="U30" s="20">
        <f>SUMIFS('[6]P3 Data from Rob'!$H:$H,'[6]P3 Data from Rob'!$A:$A,'MCO Report'!$A30,'[6]P3 Data from Rob'!$L:$L,'MCO Report'!U$4)</f>
        <v>77755</v>
      </c>
      <c r="V30" s="20">
        <f>SUMIFS('[6]P3 Data from Rob'!$H:$H,'[6]P3 Data from Rob'!$A:$A,'MCO Report'!$A30,'[6]P3 Data from Rob'!$L:$L,'MCO Report'!V$4)</f>
        <v>76574</v>
      </c>
      <c r="W30" s="20">
        <f>SUMIFS('[6]P3 Data from Rob'!$H:$H,'[6]P3 Data from Rob'!$A:$A,'MCO Report'!$A30,'[6]P3 Data from Rob'!$L:$L,'MCO Report'!W$4)</f>
        <v>1647</v>
      </c>
      <c r="X30" s="20">
        <f>SUMIFS('[6]P3 Data from Rob'!$H:$H,'[6]P3 Data from Rob'!$A:$A,'MCO Report'!$A30,'[6]P3 Data from Rob'!$L:$L,'MCO Report'!X$4)</f>
        <v>0</v>
      </c>
      <c r="Y30" s="21">
        <f t="shared" si="4"/>
        <v>155976</v>
      </c>
      <c r="Z30" s="44">
        <f t="shared" si="5"/>
        <v>1495440</v>
      </c>
    </row>
    <row r="31" spans="1:26" x14ac:dyDescent="0.25">
      <c r="A31" s="19">
        <v>44075</v>
      </c>
      <c r="B31" s="20">
        <f>SUMIFS('[6]P3 Data from Rob'!$H:$H,'[6]P3 Data from Rob'!$A:$A,'MCO Report'!$A31,'[6]P3 Data from Rob'!$L:$L,'MCO Report'!B$4)</f>
        <v>155835</v>
      </c>
      <c r="C31" s="20">
        <f>SUMIFS('[6]P3 Data from Rob'!$H:$H,'[6]P3 Data from Rob'!$A:$A,'MCO Report'!$A31,'[6]P3 Data from Rob'!$L:$L,'MCO Report'!C$4)</f>
        <v>16908</v>
      </c>
      <c r="D31" s="20">
        <f>SUMIFS('[6]P3 Data from Rob'!$H:$H,'[6]P3 Data from Rob'!$A:$A,'MCO Report'!$A31,'[6]P3 Data from Rob'!$L:$L,'MCO Report'!D$4)</f>
        <v>35698</v>
      </c>
      <c r="E31" s="20">
        <f>SUMIFS('[6]P3 Data from Rob'!$H:$H,'[6]P3 Data from Rob'!$A:$A,'MCO Report'!$A31,'[6]P3 Data from Rob'!$L:$L,'MCO Report'!E$4)</f>
        <v>13838</v>
      </c>
      <c r="F31" s="20">
        <f>SUMIFS('[6]P3 Data from Rob'!$H:$H,'[6]P3 Data from Rob'!$A:$A,'MCO Report'!$A31,'[6]P3 Data from Rob'!$L:$L,'MCO Report'!F$4)</f>
        <v>0</v>
      </c>
      <c r="G31" s="21">
        <f t="shared" si="0"/>
        <v>222279</v>
      </c>
      <c r="H31" s="21">
        <f>SUMIFS('[6]P3 Data from Rob'!$H:$H,'[6]P3 Data from Rob'!$A:$A,'MCO Report'!$A31,'[6]P3 Data from Rob'!$L:$L,'MCO Report'!H$4)</f>
        <v>0</v>
      </c>
      <c r="I31" s="20">
        <f>SUMIFS('[6]P3 Data from Rob'!$H:$H,'[6]P3 Data from Rob'!$A:$A,'MCO Report'!$A31,'[6]P3 Data from Rob'!$L:$L,'MCO Report'!I$4)</f>
        <v>123737</v>
      </c>
      <c r="J31" s="20">
        <f>SUMIFS('[6]P3 Data from Rob'!$H:$H,'[6]P3 Data from Rob'!$A:$A,'MCO Report'!$A31,'[6]P3 Data from Rob'!$L:$L,'MCO Report'!J$4)</f>
        <v>17396</v>
      </c>
      <c r="K31" s="20">
        <f>SUMIFS('[6]P3 Data from Rob'!$H:$H,'[6]P3 Data from Rob'!$A:$A,'MCO Report'!$A31,'[6]P3 Data from Rob'!$L:$L,'MCO Report'!K$4)</f>
        <v>562811</v>
      </c>
      <c r="L31" s="20">
        <f>SUMIFS('[6]P3 Data from Rob'!$H:$H,'[6]P3 Data from Rob'!$A:$A,'MCO Report'!$A31,'[6]P3 Data from Rob'!$L:$L,'MCO Report'!L$4)</f>
        <v>0</v>
      </c>
      <c r="M31" s="20">
        <f>SUMIFS('[6]P3 Data from Rob'!$H:$H,'[6]P3 Data from Rob'!$A:$A,'MCO Report'!$A31,'[6]P3 Data from Rob'!$L:$L,'MCO Report'!M$4)</f>
        <v>0</v>
      </c>
      <c r="N31" s="21">
        <f t="shared" si="1"/>
        <v>703944</v>
      </c>
      <c r="O31" s="20">
        <f>SUMIFS('[6]P3 Data from Rob'!$H:$H,'[6]P3 Data from Rob'!$A:$A,'MCO Report'!$A31,'[6]P3 Data from Rob'!$L:$L,'MCO Report'!O$4)</f>
        <v>124285</v>
      </c>
      <c r="P31" s="20">
        <f>SUMIFS('[6]P3 Data from Rob'!$H:$H,'[6]P3 Data from Rob'!$A:$A,'MCO Report'!$A31,'[6]P3 Data from Rob'!$L:$L,'MCO Report'!P$4)</f>
        <v>270526</v>
      </c>
      <c r="Q31" s="20">
        <f>SUMIFS('[6]P3 Data from Rob'!$H:$H,'[6]P3 Data from Rob'!$A:$A,'MCO Report'!$A31,'[6]P3 Data from Rob'!$L:$L,'MCO Report'!Q$4)</f>
        <v>36653</v>
      </c>
      <c r="R31" s="20">
        <f>SUMIFS('[6]P3 Data from Rob'!$H:$H,'[6]P3 Data from Rob'!$A:$A,'MCO Report'!$A31,'[6]P3 Data from Rob'!$L:$L,'MCO Report'!R$4)</f>
        <v>0</v>
      </c>
      <c r="S31" s="21">
        <f t="shared" si="2"/>
        <v>431464</v>
      </c>
      <c r="T31" s="21">
        <f t="shared" si="3"/>
        <v>1357687</v>
      </c>
      <c r="U31" s="20">
        <f>SUMIFS('[6]P3 Data from Rob'!$H:$H,'[6]P3 Data from Rob'!$A:$A,'MCO Report'!$A31,'[6]P3 Data from Rob'!$L:$L,'MCO Report'!U$4)</f>
        <v>77955</v>
      </c>
      <c r="V31" s="20">
        <f>SUMIFS('[6]P3 Data from Rob'!$H:$H,'[6]P3 Data from Rob'!$A:$A,'MCO Report'!$A31,'[6]P3 Data from Rob'!$L:$L,'MCO Report'!V$4)</f>
        <v>76656</v>
      </c>
      <c r="W31" s="20">
        <f>SUMIFS('[6]P3 Data from Rob'!$H:$H,'[6]P3 Data from Rob'!$A:$A,'MCO Report'!$A31,'[6]P3 Data from Rob'!$L:$L,'MCO Report'!W$4)</f>
        <v>1490</v>
      </c>
      <c r="X31" s="20">
        <f>SUMIFS('[6]P3 Data from Rob'!$H:$H,'[6]P3 Data from Rob'!$A:$A,'MCO Report'!$A31,'[6]P3 Data from Rob'!$L:$L,'MCO Report'!X$4)</f>
        <v>0</v>
      </c>
      <c r="Y31" s="21">
        <f t="shared" si="4"/>
        <v>156101</v>
      </c>
      <c r="Z31" s="44">
        <f t="shared" si="5"/>
        <v>1513788</v>
      </c>
    </row>
    <row r="32" spans="1:26" x14ac:dyDescent="0.25">
      <c r="A32" s="19">
        <v>44105</v>
      </c>
      <c r="B32" s="20">
        <f>SUMIFS('[6]P3 Data from Rob'!$H:$H,'[6]P3 Data from Rob'!$A:$A,'MCO Report'!$A32,'[6]P3 Data from Rob'!$L:$L,'MCO Report'!B$4)</f>
        <v>156425</v>
      </c>
      <c r="C32" s="20">
        <f>SUMIFS('[6]P3 Data from Rob'!$H:$H,'[6]P3 Data from Rob'!$A:$A,'MCO Report'!$A32,'[6]P3 Data from Rob'!$L:$L,'MCO Report'!C$4)</f>
        <v>16759</v>
      </c>
      <c r="D32" s="20">
        <f>SUMIFS('[6]P3 Data from Rob'!$H:$H,'[6]P3 Data from Rob'!$A:$A,'MCO Report'!$A32,'[6]P3 Data from Rob'!$L:$L,'MCO Report'!D$4)</f>
        <v>35849</v>
      </c>
      <c r="E32" s="20">
        <f>SUMIFS('[6]P3 Data from Rob'!$H:$H,'[6]P3 Data from Rob'!$A:$A,'MCO Report'!$A32,'[6]P3 Data from Rob'!$L:$L,'MCO Report'!E$4)</f>
        <v>13852</v>
      </c>
      <c r="F32" s="20">
        <f>SUMIFS('[6]P3 Data from Rob'!$H:$H,'[6]P3 Data from Rob'!$A:$A,'MCO Report'!$A32,'[6]P3 Data from Rob'!$L:$L,'MCO Report'!F$4)</f>
        <v>0</v>
      </c>
      <c r="G32" s="21">
        <f t="shared" si="0"/>
        <v>222885</v>
      </c>
      <c r="H32" s="21">
        <f>SUMIFS('[6]P3 Data from Rob'!$H:$H,'[6]P3 Data from Rob'!$A:$A,'MCO Report'!$A32,'[6]P3 Data from Rob'!$L:$L,'MCO Report'!H$4)</f>
        <v>0</v>
      </c>
      <c r="I32" s="20">
        <f>SUMIFS('[6]P3 Data from Rob'!$H:$H,'[6]P3 Data from Rob'!$A:$A,'MCO Report'!$A32,'[6]P3 Data from Rob'!$L:$L,'MCO Report'!I$4)</f>
        <v>125993</v>
      </c>
      <c r="J32" s="20">
        <f>SUMIFS('[6]P3 Data from Rob'!$H:$H,'[6]P3 Data from Rob'!$A:$A,'MCO Report'!$A32,'[6]P3 Data from Rob'!$L:$L,'MCO Report'!J$4)</f>
        <v>17822</v>
      </c>
      <c r="K32" s="20">
        <f>SUMIFS('[6]P3 Data from Rob'!$H:$H,'[6]P3 Data from Rob'!$A:$A,'MCO Report'!$A32,'[6]P3 Data from Rob'!$L:$L,'MCO Report'!K$4)</f>
        <v>569481</v>
      </c>
      <c r="L32" s="20">
        <f>SUMIFS('[6]P3 Data from Rob'!$H:$H,'[6]P3 Data from Rob'!$A:$A,'MCO Report'!$A32,'[6]P3 Data from Rob'!$L:$L,'MCO Report'!L$4)</f>
        <v>0</v>
      </c>
      <c r="M32" s="20">
        <f>SUMIFS('[6]P3 Data from Rob'!$H:$H,'[6]P3 Data from Rob'!$A:$A,'MCO Report'!$A32,'[6]P3 Data from Rob'!$L:$L,'MCO Report'!M$4)</f>
        <v>0</v>
      </c>
      <c r="N32" s="21">
        <f t="shared" si="1"/>
        <v>713296</v>
      </c>
      <c r="O32" s="20">
        <f>SUMIFS('[6]P3 Data from Rob'!$H:$H,'[6]P3 Data from Rob'!$A:$A,'MCO Report'!$A32,'[6]P3 Data from Rob'!$L:$L,'MCO Report'!O$4)</f>
        <v>125769</v>
      </c>
      <c r="P32" s="20">
        <f>SUMIFS('[6]P3 Data from Rob'!$H:$H,'[6]P3 Data from Rob'!$A:$A,'MCO Report'!$A32,'[6]P3 Data from Rob'!$L:$L,'MCO Report'!P$4)</f>
        <v>279029</v>
      </c>
      <c r="Q32" s="20">
        <f>SUMIFS('[6]P3 Data from Rob'!$H:$H,'[6]P3 Data from Rob'!$A:$A,'MCO Report'!$A32,'[6]P3 Data from Rob'!$L:$L,'MCO Report'!Q$4)</f>
        <v>37600</v>
      </c>
      <c r="R32" s="20">
        <f>SUMIFS('[6]P3 Data from Rob'!$H:$H,'[6]P3 Data from Rob'!$A:$A,'MCO Report'!$A32,'[6]P3 Data from Rob'!$L:$L,'MCO Report'!R$4)</f>
        <v>0</v>
      </c>
      <c r="S32" s="21">
        <f t="shared" si="2"/>
        <v>442398</v>
      </c>
      <c r="T32" s="21">
        <f t="shared" si="3"/>
        <v>1378579</v>
      </c>
      <c r="U32" s="20">
        <f>SUMIFS('[6]P3 Data from Rob'!$H:$H,'[6]P3 Data from Rob'!$A:$A,'MCO Report'!$A32,'[6]P3 Data from Rob'!$L:$L,'MCO Report'!U$4)</f>
        <v>77858</v>
      </c>
      <c r="V32" s="20">
        <f>SUMIFS('[6]P3 Data from Rob'!$H:$H,'[6]P3 Data from Rob'!$A:$A,'MCO Report'!$A32,'[6]P3 Data from Rob'!$L:$L,'MCO Report'!V$4)</f>
        <v>76990</v>
      </c>
      <c r="W32" s="20">
        <f>SUMIFS('[6]P3 Data from Rob'!$H:$H,'[6]P3 Data from Rob'!$A:$A,'MCO Report'!$A32,'[6]P3 Data from Rob'!$L:$L,'MCO Report'!W$4)</f>
        <v>1436</v>
      </c>
      <c r="X32" s="20">
        <f>SUMIFS('[6]P3 Data from Rob'!$H:$H,'[6]P3 Data from Rob'!$A:$A,'MCO Report'!$A32,'[6]P3 Data from Rob'!$L:$L,'MCO Report'!X$4)</f>
        <v>0</v>
      </c>
      <c r="Y32" s="21">
        <f t="shared" si="4"/>
        <v>156284</v>
      </c>
      <c r="Z32" s="44">
        <f t="shared" si="5"/>
        <v>1534863</v>
      </c>
    </row>
    <row r="33" spans="1:29" x14ac:dyDescent="0.25">
      <c r="A33" s="19">
        <v>44136</v>
      </c>
      <c r="B33" s="20">
        <f>SUMIFS('[6]P3 Data from Rob'!$H:$H,'[6]P3 Data from Rob'!$A:$A,'MCO Report'!$A33,'[6]P3 Data from Rob'!$L:$L,'MCO Report'!B$4)</f>
        <v>156776</v>
      </c>
      <c r="C33" s="20">
        <f>SUMIFS('[6]P3 Data from Rob'!$H:$H,'[6]P3 Data from Rob'!$A:$A,'MCO Report'!$A33,'[6]P3 Data from Rob'!$L:$L,'MCO Report'!C$4)</f>
        <v>16640</v>
      </c>
      <c r="D33" s="20">
        <f>SUMIFS('[6]P3 Data from Rob'!$H:$H,'[6]P3 Data from Rob'!$A:$A,'MCO Report'!$A33,'[6]P3 Data from Rob'!$L:$L,'MCO Report'!D$4)</f>
        <v>36041</v>
      </c>
      <c r="E33" s="20">
        <f>SUMIFS('[6]P3 Data from Rob'!$H:$H,'[6]P3 Data from Rob'!$A:$A,'MCO Report'!$A33,'[6]P3 Data from Rob'!$L:$L,'MCO Report'!E$4)</f>
        <v>13889</v>
      </c>
      <c r="F33" s="20">
        <f>SUMIFS('[6]P3 Data from Rob'!$H:$H,'[6]P3 Data from Rob'!$A:$A,'MCO Report'!$A33,'[6]P3 Data from Rob'!$L:$L,'MCO Report'!F$4)</f>
        <v>0</v>
      </c>
      <c r="G33" s="21">
        <f t="shared" si="0"/>
        <v>223346</v>
      </c>
      <c r="H33" s="21">
        <f>SUMIFS('[6]P3 Data from Rob'!$H:$H,'[6]P3 Data from Rob'!$A:$A,'MCO Report'!$A33,'[6]P3 Data from Rob'!$L:$L,'MCO Report'!H$4)</f>
        <v>0</v>
      </c>
      <c r="I33" s="20">
        <f>SUMIFS('[6]P3 Data from Rob'!$H:$H,'[6]P3 Data from Rob'!$A:$A,'MCO Report'!$A33,'[6]P3 Data from Rob'!$L:$L,'MCO Report'!I$4)</f>
        <v>127571</v>
      </c>
      <c r="J33" s="20">
        <f>SUMIFS('[6]P3 Data from Rob'!$H:$H,'[6]P3 Data from Rob'!$A:$A,'MCO Report'!$A33,'[6]P3 Data from Rob'!$L:$L,'MCO Report'!J$4)</f>
        <v>18200</v>
      </c>
      <c r="K33" s="20">
        <f>SUMIFS('[6]P3 Data from Rob'!$H:$H,'[6]P3 Data from Rob'!$A:$A,'MCO Report'!$A33,'[6]P3 Data from Rob'!$L:$L,'MCO Report'!K$4)</f>
        <v>574553</v>
      </c>
      <c r="L33" s="20">
        <f>SUMIFS('[6]P3 Data from Rob'!$H:$H,'[6]P3 Data from Rob'!$A:$A,'MCO Report'!$A33,'[6]P3 Data from Rob'!$L:$L,'MCO Report'!L$4)</f>
        <v>0</v>
      </c>
      <c r="M33" s="20">
        <f>SUMIFS('[6]P3 Data from Rob'!$H:$H,'[6]P3 Data from Rob'!$A:$A,'MCO Report'!$A33,'[6]P3 Data from Rob'!$L:$L,'MCO Report'!M$4)</f>
        <v>0</v>
      </c>
      <c r="N33" s="21">
        <f t="shared" si="1"/>
        <v>720324</v>
      </c>
      <c r="O33" s="20">
        <f>SUMIFS('[6]P3 Data from Rob'!$H:$H,'[6]P3 Data from Rob'!$A:$A,'MCO Report'!$A33,'[6]P3 Data from Rob'!$L:$L,'MCO Report'!O$4)</f>
        <v>127282</v>
      </c>
      <c r="P33" s="20">
        <f>SUMIFS('[6]P3 Data from Rob'!$H:$H,'[6]P3 Data from Rob'!$A:$A,'MCO Report'!$A33,'[6]P3 Data from Rob'!$L:$L,'MCO Report'!P$4)</f>
        <v>285597</v>
      </c>
      <c r="Q33" s="20">
        <f>SUMIFS('[6]P3 Data from Rob'!$H:$H,'[6]P3 Data from Rob'!$A:$A,'MCO Report'!$A33,'[6]P3 Data from Rob'!$L:$L,'MCO Report'!Q$4)</f>
        <v>38553</v>
      </c>
      <c r="R33" s="20">
        <f>SUMIFS('[6]P3 Data from Rob'!$H:$H,'[6]P3 Data from Rob'!$A:$A,'MCO Report'!$A33,'[6]P3 Data from Rob'!$L:$L,'MCO Report'!R$4)</f>
        <v>0</v>
      </c>
      <c r="S33" s="21">
        <f t="shared" si="2"/>
        <v>451432</v>
      </c>
      <c r="T33" s="21">
        <f t="shared" si="3"/>
        <v>1395102</v>
      </c>
      <c r="U33" s="20">
        <f>SUMIFS('[6]P3 Data from Rob'!$H:$H,'[6]P3 Data from Rob'!$A:$A,'MCO Report'!$A33,'[6]P3 Data from Rob'!$L:$L,'MCO Report'!U$4)</f>
        <v>77941</v>
      </c>
      <c r="V33" s="20">
        <f>SUMIFS('[6]P3 Data from Rob'!$H:$H,'[6]P3 Data from Rob'!$A:$A,'MCO Report'!$A33,'[6]P3 Data from Rob'!$L:$L,'MCO Report'!V$4)</f>
        <v>77528</v>
      </c>
      <c r="W33" s="20">
        <f>SUMIFS('[6]P3 Data from Rob'!$H:$H,'[6]P3 Data from Rob'!$A:$A,'MCO Report'!$A33,'[6]P3 Data from Rob'!$L:$L,'MCO Report'!W$4)</f>
        <v>1407</v>
      </c>
      <c r="X33" s="20">
        <f>SUMIFS('[6]P3 Data from Rob'!$H:$H,'[6]P3 Data from Rob'!$A:$A,'MCO Report'!$A33,'[6]P3 Data from Rob'!$L:$L,'MCO Report'!X$4)</f>
        <v>0</v>
      </c>
      <c r="Y33" s="21">
        <f t="shared" si="4"/>
        <v>156876</v>
      </c>
      <c r="Z33" s="44">
        <f t="shared" si="5"/>
        <v>1551978</v>
      </c>
    </row>
    <row r="34" spans="1:29" x14ac:dyDescent="0.25">
      <c r="A34" s="19">
        <v>44166</v>
      </c>
      <c r="B34" s="20">
        <f>SUMIFS('[6]P3 Data from Rob'!$H:$H,'[6]P3 Data from Rob'!$A:$A,'MCO Report'!$A34,'[6]P3 Data from Rob'!$L:$L,'MCO Report'!B$4)</f>
        <v>157409</v>
      </c>
      <c r="C34" s="20">
        <f>SUMIFS('[6]P3 Data from Rob'!$H:$H,'[6]P3 Data from Rob'!$A:$A,'MCO Report'!$A34,'[6]P3 Data from Rob'!$L:$L,'MCO Report'!C$4)</f>
        <v>16543</v>
      </c>
      <c r="D34" s="20">
        <f>SUMIFS('[6]P3 Data from Rob'!$H:$H,'[6]P3 Data from Rob'!$A:$A,'MCO Report'!$A34,'[6]P3 Data from Rob'!$L:$L,'MCO Report'!D$4)</f>
        <v>36225</v>
      </c>
      <c r="E34" s="20">
        <f>SUMIFS('[6]P3 Data from Rob'!$H:$H,'[6]P3 Data from Rob'!$A:$A,'MCO Report'!$A34,'[6]P3 Data from Rob'!$L:$L,'MCO Report'!E$4)</f>
        <v>13974</v>
      </c>
      <c r="F34" s="20">
        <f>SUMIFS('[6]P3 Data from Rob'!$H:$H,'[6]P3 Data from Rob'!$A:$A,'MCO Report'!$A34,'[6]P3 Data from Rob'!$L:$L,'MCO Report'!F$4)</f>
        <v>0</v>
      </c>
      <c r="G34" s="21">
        <f t="shared" si="0"/>
        <v>224151</v>
      </c>
      <c r="H34" s="21">
        <f>SUMIFS('[6]P3 Data from Rob'!$H:$H,'[6]P3 Data from Rob'!$A:$A,'MCO Report'!$A34,'[6]P3 Data from Rob'!$L:$L,'MCO Report'!H$4)</f>
        <v>0</v>
      </c>
      <c r="I34" s="20">
        <f>SUMIFS('[6]P3 Data from Rob'!$H:$H,'[6]P3 Data from Rob'!$A:$A,'MCO Report'!$A34,'[6]P3 Data from Rob'!$L:$L,'MCO Report'!I$4)</f>
        <v>129593</v>
      </c>
      <c r="J34" s="20">
        <f>SUMIFS('[6]P3 Data from Rob'!$H:$H,'[6]P3 Data from Rob'!$A:$A,'MCO Report'!$A34,'[6]P3 Data from Rob'!$L:$L,'MCO Report'!J$4)</f>
        <v>18552</v>
      </c>
      <c r="K34" s="20">
        <f>SUMIFS('[6]P3 Data from Rob'!$H:$H,'[6]P3 Data from Rob'!$A:$A,'MCO Report'!$A34,'[6]P3 Data from Rob'!$L:$L,'MCO Report'!K$4)</f>
        <v>580244</v>
      </c>
      <c r="L34" s="20">
        <f>SUMIFS('[6]P3 Data from Rob'!$H:$H,'[6]P3 Data from Rob'!$A:$A,'MCO Report'!$A34,'[6]P3 Data from Rob'!$L:$L,'MCO Report'!L$4)</f>
        <v>0</v>
      </c>
      <c r="M34" s="20">
        <f>SUMIFS('[6]P3 Data from Rob'!$H:$H,'[6]P3 Data from Rob'!$A:$A,'MCO Report'!$A34,'[6]P3 Data from Rob'!$L:$L,'MCO Report'!M$4)</f>
        <v>0</v>
      </c>
      <c r="N34" s="21">
        <f t="shared" si="1"/>
        <v>728389</v>
      </c>
      <c r="O34" s="20">
        <f>SUMIFS('[6]P3 Data from Rob'!$H:$H,'[6]P3 Data from Rob'!$A:$A,'MCO Report'!$A34,'[6]P3 Data from Rob'!$L:$L,'MCO Report'!O$4)</f>
        <v>129282</v>
      </c>
      <c r="P34" s="20">
        <f>SUMIFS('[6]P3 Data from Rob'!$H:$H,'[6]P3 Data from Rob'!$A:$A,'MCO Report'!$A34,'[6]P3 Data from Rob'!$L:$L,'MCO Report'!P$4)</f>
        <v>296044</v>
      </c>
      <c r="Q34" s="20">
        <f>SUMIFS('[6]P3 Data from Rob'!$H:$H,'[6]P3 Data from Rob'!$A:$A,'MCO Report'!$A34,'[6]P3 Data from Rob'!$L:$L,'MCO Report'!Q$4)</f>
        <v>39468</v>
      </c>
      <c r="R34" s="20">
        <f>SUMIFS('[6]P3 Data from Rob'!$H:$H,'[6]P3 Data from Rob'!$A:$A,'MCO Report'!$A34,'[6]P3 Data from Rob'!$L:$L,'MCO Report'!R$4)</f>
        <v>0</v>
      </c>
      <c r="S34" s="21">
        <f t="shared" si="2"/>
        <v>464794</v>
      </c>
      <c r="T34" s="21">
        <f t="shared" si="3"/>
        <v>1417334</v>
      </c>
      <c r="U34" s="20">
        <f>SUMIFS('[6]P3 Data from Rob'!$H:$H,'[6]P3 Data from Rob'!$A:$A,'MCO Report'!$A34,'[6]P3 Data from Rob'!$L:$L,'MCO Report'!U$4)</f>
        <v>78537</v>
      </c>
      <c r="V34" s="20">
        <f>SUMIFS('[6]P3 Data from Rob'!$H:$H,'[6]P3 Data from Rob'!$A:$A,'MCO Report'!$A34,'[6]P3 Data from Rob'!$L:$L,'MCO Report'!V$4)</f>
        <v>78407</v>
      </c>
      <c r="W34" s="20">
        <f>SUMIFS('[6]P3 Data from Rob'!$H:$H,'[6]P3 Data from Rob'!$A:$A,'MCO Report'!$A34,'[6]P3 Data from Rob'!$L:$L,'MCO Report'!W$4)</f>
        <v>1459</v>
      </c>
      <c r="X34" s="20">
        <f>SUMIFS('[6]P3 Data from Rob'!$H:$H,'[6]P3 Data from Rob'!$A:$A,'MCO Report'!$A34,'[6]P3 Data from Rob'!$L:$L,'MCO Report'!X$4)</f>
        <v>0</v>
      </c>
      <c r="Y34" s="21">
        <f t="shared" si="4"/>
        <v>158403</v>
      </c>
      <c r="Z34" s="44">
        <f t="shared" si="5"/>
        <v>1575737</v>
      </c>
    </row>
    <row r="35" spans="1:29" x14ac:dyDescent="0.25">
      <c r="A35" s="19">
        <v>44197</v>
      </c>
      <c r="B35" s="20">
        <f>SUMIFS('[6]P3 Data from Rob'!$H:$H,'[6]P3 Data from Rob'!$A:$A,'MCO Report'!$A35,'[6]P3 Data from Rob'!$L:$L,'MCO Report'!B$4)</f>
        <v>157846</v>
      </c>
      <c r="C35" s="20">
        <f>SUMIFS('[6]P3 Data from Rob'!$H:$H,'[6]P3 Data from Rob'!$A:$A,'MCO Report'!$A35,'[6]P3 Data from Rob'!$L:$L,'MCO Report'!C$4)</f>
        <v>16172</v>
      </c>
      <c r="D35" s="20">
        <f>SUMIFS('[6]P3 Data from Rob'!$H:$H,'[6]P3 Data from Rob'!$A:$A,'MCO Report'!$A35,'[6]P3 Data from Rob'!$L:$L,'MCO Report'!D$4)</f>
        <v>36225</v>
      </c>
      <c r="E35" s="20">
        <f>SUMIFS('[6]P3 Data from Rob'!$H:$H,'[6]P3 Data from Rob'!$A:$A,'MCO Report'!$A35,'[6]P3 Data from Rob'!$L:$L,'MCO Report'!E$4)</f>
        <v>14104</v>
      </c>
      <c r="F35" s="20">
        <f>SUMIFS('[6]P3 Data from Rob'!$H:$H,'[6]P3 Data from Rob'!$A:$A,'MCO Report'!$A35,'[6]P3 Data from Rob'!$L:$L,'MCO Report'!F$4)</f>
        <v>0</v>
      </c>
      <c r="G35" s="21">
        <f t="shared" si="0"/>
        <v>224347</v>
      </c>
      <c r="H35" s="21">
        <f>SUMIFS('[6]P3 Data from Rob'!$H:$H,'[6]P3 Data from Rob'!$A:$A,'MCO Report'!$A35,'[6]P3 Data from Rob'!$L:$L,'MCO Report'!H$4)</f>
        <v>0</v>
      </c>
      <c r="I35" s="20">
        <f>SUMIFS('[6]P3 Data from Rob'!$H:$H,'[6]P3 Data from Rob'!$A:$A,'MCO Report'!$A35,'[6]P3 Data from Rob'!$L:$L,'MCO Report'!I$4)</f>
        <v>131654</v>
      </c>
      <c r="J35" s="20">
        <f>SUMIFS('[6]P3 Data from Rob'!$H:$H,'[6]P3 Data from Rob'!$A:$A,'MCO Report'!$A35,'[6]P3 Data from Rob'!$L:$L,'MCO Report'!J$4)</f>
        <v>18738</v>
      </c>
      <c r="K35" s="20">
        <f>SUMIFS('[6]P3 Data from Rob'!$H:$H,'[6]P3 Data from Rob'!$A:$A,'MCO Report'!$A35,'[6]P3 Data from Rob'!$L:$L,'MCO Report'!K$4)</f>
        <v>585892</v>
      </c>
      <c r="L35" s="20">
        <f>SUMIFS('[6]P3 Data from Rob'!$H:$H,'[6]P3 Data from Rob'!$A:$A,'MCO Report'!$A35,'[6]P3 Data from Rob'!$L:$L,'MCO Report'!L$4)</f>
        <v>0</v>
      </c>
      <c r="M35" s="20">
        <f>SUMIFS('[6]P3 Data from Rob'!$H:$H,'[6]P3 Data from Rob'!$A:$A,'MCO Report'!$A35,'[6]P3 Data from Rob'!$L:$L,'MCO Report'!M$4)</f>
        <v>0</v>
      </c>
      <c r="N35" s="21">
        <f t="shared" si="1"/>
        <v>736284</v>
      </c>
      <c r="O35" s="20">
        <f>SUMIFS('[6]P3 Data from Rob'!$H:$H,'[6]P3 Data from Rob'!$A:$A,'MCO Report'!$A35,'[6]P3 Data from Rob'!$L:$L,'MCO Report'!O$4)</f>
        <v>131391</v>
      </c>
      <c r="P35" s="20">
        <f>SUMIFS('[6]P3 Data from Rob'!$H:$H,'[6]P3 Data from Rob'!$A:$A,'MCO Report'!$A35,'[6]P3 Data from Rob'!$L:$L,'MCO Report'!P$4)</f>
        <v>310410</v>
      </c>
      <c r="Q35" s="20">
        <f>SUMIFS('[6]P3 Data from Rob'!$H:$H,'[6]P3 Data from Rob'!$A:$A,'MCO Report'!$A35,'[6]P3 Data from Rob'!$L:$L,'MCO Report'!Q$4)</f>
        <v>40858</v>
      </c>
      <c r="R35" s="20">
        <f>SUMIFS('[6]P3 Data from Rob'!$H:$H,'[6]P3 Data from Rob'!$A:$A,'MCO Report'!$A35,'[6]P3 Data from Rob'!$L:$L,'MCO Report'!R$4)</f>
        <v>0</v>
      </c>
      <c r="S35" s="21">
        <f t="shared" si="2"/>
        <v>482659</v>
      </c>
      <c r="T35" s="21">
        <f t="shared" si="3"/>
        <v>1443290</v>
      </c>
      <c r="U35" s="20">
        <f>SUMIFS('[6]P3 Data from Rob'!$H:$H,'[6]P3 Data from Rob'!$A:$A,'MCO Report'!$A35,'[6]P3 Data from Rob'!$L:$L,'MCO Report'!U$4)</f>
        <v>79675</v>
      </c>
      <c r="V35" s="20">
        <f>SUMIFS('[6]P3 Data from Rob'!$H:$H,'[6]P3 Data from Rob'!$A:$A,'MCO Report'!$A35,'[6]P3 Data from Rob'!$L:$L,'MCO Report'!V$4)</f>
        <v>79234</v>
      </c>
      <c r="W35" s="20">
        <f>SUMIFS('[6]P3 Data from Rob'!$H:$H,'[6]P3 Data from Rob'!$A:$A,'MCO Report'!$A35,'[6]P3 Data from Rob'!$L:$L,'MCO Report'!W$4)</f>
        <v>1498</v>
      </c>
      <c r="X35" s="20">
        <f>SUMIFS('[6]P3 Data from Rob'!$H:$H,'[6]P3 Data from Rob'!$A:$A,'MCO Report'!$A35,'[6]P3 Data from Rob'!$L:$L,'MCO Report'!X$4)</f>
        <v>0</v>
      </c>
      <c r="Y35" s="21">
        <f t="shared" si="4"/>
        <v>160407</v>
      </c>
      <c r="Z35" s="44">
        <f t="shared" si="5"/>
        <v>1603697</v>
      </c>
    </row>
    <row r="36" spans="1:29" x14ac:dyDescent="0.25">
      <c r="A36" s="19">
        <v>44228</v>
      </c>
      <c r="B36" s="20">
        <f>SUMIFS('[6]P3 Data from Rob'!$H:$H,'[6]P3 Data from Rob'!$A:$A,'MCO Report'!$A36,'[6]P3 Data from Rob'!$L:$L,'MCO Report'!B$4)</f>
        <v>158014</v>
      </c>
      <c r="C36" s="20">
        <f>SUMIFS('[6]P3 Data from Rob'!$H:$H,'[6]P3 Data from Rob'!$A:$A,'MCO Report'!$A36,'[6]P3 Data from Rob'!$L:$L,'MCO Report'!C$4)</f>
        <v>15805</v>
      </c>
      <c r="D36" s="20">
        <f>SUMIFS('[6]P3 Data from Rob'!$H:$H,'[6]P3 Data from Rob'!$A:$A,'MCO Report'!$A36,'[6]P3 Data from Rob'!$L:$L,'MCO Report'!D$4)</f>
        <v>36180</v>
      </c>
      <c r="E36" s="20">
        <f>SUMIFS('[6]P3 Data from Rob'!$H:$H,'[6]P3 Data from Rob'!$A:$A,'MCO Report'!$A36,'[6]P3 Data from Rob'!$L:$L,'MCO Report'!E$4)</f>
        <v>14170</v>
      </c>
      <c r="F36" s="20">
        <f>SUMIFS('[6]P3 Data from Rob'!$H:$H,'[6]P3 Data from Rob'!$A:$A,'MCO Report'!$A36,'[6]P3 Data from Rob'!$L:$L,'MCO Report'!F$4)</f>
        <v>0</v>
      </c>
      <c r="G36" s="21">
        <f t="shared" si="0"/>
        <v>224169</v>
      </c>
      <c r="H36" s="21">
        <f>SUMIFS('[6]P3 Data from Rob'!$H:$H,'[6]P3 Data from Rob'!$A:$A,'MCO Report'!$A36,'[6]P3 Data from Rob'!$L:$L,'MCO Report'!H$4)</f>
        <v>0</v>
      </c>
      <c r="I36" s="20">
        <f>SUMIFS('[6]P3 Data from Rob'!$H:$H,'[6]P3 Data from Rob'!$A:$A,'MCO Report'!$A36,'[6]P3 Data from Rob'!$L:$L,'MCO Report'!I$4)</f>
        <v>133099</v>
      </c>
      <c r="J36" s="20">
        <f>SUMIFS('[6]P3 Data from Rob'!$H:$H,'[6]P3 Data from Rob'!$A:$A,'MCO Report'!$A36,'[6]P3 Data from Rob'!$L:$L,'MCO Report'!J$4)</f>
        <v>18933</v>
      </c>
      <c r="K36" s="20">
        <f>SUMIFS('[6]P3 Data from Rob'!$H:$H,'[6]P3 Data from Rob'!$A:$A,'MCO Report'!$A36,'[6]P3 Data from Rob'!$L:$L,'MCO Report'!K$4)</f>
        <v>589420</v>
      </c>
      <c r="L36" s="20">
        <f>SUMIFS('[6]P3 Data from Rob'!$H:$H,'[6]P3 Data from Rob'!$A:$A,'MCO Report'!$A36,'[6]P3 Data from Rob'!$L:$L,'MCO Report'!L$4)</f>
        <v>0</v>
      </c>
      <c r="M36" s="20">
        <f>SUMIFS('[6]P3 Data from Rob'!$H:$H,'[6]P3 Data from Rob'!$A:$A,'MCO Report'!$A36,'[6]P3 Data from Rob'!$L:$L,'MCO Report'!M$4)</f>
        <v>0</v>
      </c>
      <c r="N36" s="21">
        <f t="shared" si="1"/>
        <v>741452</v>
      </c>
      <c r="O36" s="20">
        <f>SUMIFS('[6]P3 Data from Rob'!$H:$H,'[6]P3 Data from Rob'!$A:$A,'MCO Report'!$A36,'[6]P3 Data from Rob'!$L:$L,'MCO Report'!O$4)</f>
        <v>132533</v>
      </c>
      <c r="P36" s="20">
        <f>SUMIFS('[6]P3 Data from Rob'!$H:$H,'[6]P3 Data from Rob'!$A:$A,'MCO Report'!$A36,'[6]P3 Data from Rob'!$L:$L,'MCO Report'!P$4)</f>
        <v>317078</v>
      </c>
      <c r="Q36" s="20">
        <f>SUMIFS('[6]P3 Data from Rob'!$H:$H,'[6]P3 Data from Rob'!$A:$A,'MCO Report'!$A36,'[6]P3 Data from Rob'!$L:$L,'MCO Report'!Q$4)</f>
        <v>41709</v>
      </c>
      <c r="R36" s="20">
        <f>SUMIFS('[6]P3 Data from Rob'!$H:$H,'[6]P3 Data from Rob'!$A:$A,'MCO Report'!$A36,'[6]P3 Data from Rob'!$L:$L,'MCO Report'!R$4)</f>
        <v>0</v>
      </c>
      <c r="S36" s="21">
        <f t="shared" si="2"/>
        <v>491320</v>
      </c>
      <c r="T36" s="21">
        <f t="shared" si="3"/>
        <v>1456941</v>
      </c>
      <c r="U36" s="20">
        <f>SUMIFS('[6]P3 Data from Rob'!$H:$H,'[6]P3 Data from Rob'!$A:$A,'MCO Report'!$A36,'[6]P3 Data from Rob'!$L:$L,'MCO Report'!U$4)</f>
        <v>80084</v>
      </c>
      <c r="V36" s="20">
        <f>SUMIFS('[6]P3 Data from Rob'!$H:$H,'[6]P3 Data from Rob'!$A:$A,'MCO Report'!$A36,'[6]P3 Data from Rob'!$L:$L,'MCO Report'!V$4)</f>
        <v>79704</v>
      </c>
      <c r="W36" s="20">
        <f>SUMIFS('[6]P3 Data from Rob'!$H:$H,'[6]P3 Data from Rob'!$A:$A,'MCO Report'!$A36,'[6]P3 Data from Rob'!$L:$L,'MCO Report'!W$4)</f>
        <v>1537</v>
      </c>
      <c r="X36" s="20">
        <f>SUMIFS('[6]P3 Data from Rob'!$H:$H,'[6]P3 Data from Rob'!$A:$A,'MCO Report'!$A36,'[6]P3 Data from Rob'!$L:$L,'MCO Report'!X$4)</f>
        <v>0</v>
      </c>
      <c r="Y36" s="21">
        <f t="shared" si="4"/>
        <v>161325</v>
      </c>
      <c r="Z36" s="44">
        <f t="shared" si="5"/>
        <v>1618266</v>
      </c>
    </row>
    <row r="37" spans="1:29" x14ac:dyDescent="0.25">
      <c r="A37" s="19">
        <v>44256</v>
      </c>
      <c r="B37" s="20">
        <f>SUMIFS('[6]P3 Data from Rob'!$H:$H,'[6]P3 Data from Rob'!$A:$A,'MCO Report'!$A37,'[6]P3 Data from Rob'!$L:$L,'MCO Report'!B$4)</f>
        <v>158633</v>
      </c>
      <c r="C37" s="20">
        <f>SUMIFS('[6]P3 Data from Rob'!$H:$H,'[6]P3 Data from Rob'!$A:$A,'MCO Report'!$A37,'[6]P3 Data from Rob'!$L:$L,'MCO Report'!C$4)</f>
        <v>15696</v>
      </c>
      <c r="D37" s="20">
        <f>SUMIFS('[6]P3 Data from Rob'!$H:$H,'[6]P3 Data from Rob'!$A:$A,'MCO Report'!$A37,'[6]P3 Data from Rob'!$L:$L,'MCO Report'!D$4)</f>
        <v>36154</v>
      </c>
      <c r="E37" s="20">
        <f>SUMIFS('[6]P3 Data from Rob'!$H:$H,'[6]P3 Data from Rob'!$A:$A,'MCO Report'!$A37,'[6]P3 Data from Rob'!$L:$L,'MCO Report'!E$4)</f>
        <v>14249</v>
      </c>
      <c r="F37" s="20">
        <f>SUMIFS('[6]P3 Data from Rob'!$H:$H,'[6]P3 Data from Rob'!$A:$A,'MCO Report'!$A37,'[6]P3 Data from Rob'!$L:$L,'MCO Report'!F$4)</f>
        <v>0</v>
      </c>
      <c r="G37" s="21">
        <f t="shared" si="0"/>
        <v>224732</v>
      </c>
      <c r="H37" s="21">
        <f>SUMIFS('[6]P3 Data from Rob'!$H:$H,'[6]P3 Data from Rob'!$A:$A,'MCO Report'!$A37,'[6]P3 Data from Rob'!$L:$L,'MCO Report'!H$4)</f>
        <v>0</v>
      </c>
      <c r="I37" s="20">
        <f>SUMIFS('[6]P3 Data from Rob'!$H:$H,'[6]P3 Data from Rob'!$A:$A,'MCO Report'!$A37,'[6]P3 Data from Rob'!$L:$L,'MCO Report'!I$4)</f>
        <v>135016</v>
      </c>
      <c r="J37" s="20">
        <f>SUMIFS('[6]P3 Data from Rob'!$H:$H,'[6]P3 Data from Rob'!$A:$A,'MCO Report'!$A37,'[6]P3 Data from Rob'!$L:$L,'MCO Report'!J$4)</f>
        <v>19128</v>
      </c>
      <c r="K37" s="20">
        <f>SUMIFS('[6]P3 Data from Rob'!$H:$H,'[6]P3 Data from Rob'!$A:$A,'MCO Report'!$A37,'[6]P3 Data from Rob'!$L:$L,'MCO Report'!K$4)</f>
        <v>593450</v>
      </c>
      <c r="L37" s="20">
        <f>SUMIFS('[6]P3 Data from Rob'!$H:$H,'[6]P3 Data from Rob'!$A:$A,'MCO Report'!$A37,'[6]P3 Data from Rob'!$L:$L,'MCO Report'!L$4)</f>
        <v>0</v>
      </c>
      <c r="M37" s="20">
        <f>SUMIFS('[6]P3 Data from Rob'!$H:$H,'[6]P3 Data from Rob'!$A:$A,'MCO Report'!$A37,'[6]P3 Data from Rob'!$L:$L,'MCO Report'!M$4)</f>
        <v>0</v>
      </c>
      <c r="N37" s="21">
        <f t="shared" si="1"/>
        <v>747594</v>
      </c>
      <c r="O37" s="20">
        <f>SUMIFS('[6]P3 Data from Rob'!$H:$H,'[6]P3 Data from Rob'!$A:$A,'MCO Report'!$A37,'[6]P3 Data from Rob'!$L:$L,'MCO Report'!O$4)</f>
        <v>133767</v>
      </c>
      <c r="P37" s="20">
        <f>SUMIFS('[6]P3 Data from Rob'!$H:$H,'[6]P3 Data from Rob'!$A:$A,'MCO Report'!$A37,'[6]P3 Data from Rob'!$L:$L,'MCO Report'!P$4)</f>
        <v>323428</v>
      </c>
      <c r="Q37" s="20">
        <f>SUMIFS('[6]P3 Data from Rob'!$H:$H,'[6]P3 Data from Rob'!$A:$A,'MCO Report'!$A37,'[6]P3 Data from Rob'!$L:$L,'MCO Report'!Q$4)</f>
        <v>43426</v>
      </c>
      <c r="R37" s="20">
        <f>SUMIFS('[6]P3 Data from Rob'!$H:$H,'[6]P3 Data from Rob'!$A:$A,'MCO Report'!$A37,'[6]P3 Data from Rob'!$L:$L,'MCO Report'!R$4)</f>
        <v>0</v>
      </c>
      <c r="S37" s="21">
        <f t="shared" si="2"/>
        <v>500621</v>
      </c>
      <c r="T37" s="21">
        <f t="shared" si="3"/>
        <v>1472947</v>
      </c>
      <c r="U37" s="20">
        <f>SUMIFS('[6]P3 Data from Rob'!$H:$H,'[6]P3 Data from Rob'!$A:$A,'MCO Report'!$A37,'[6]P3 Data from Rob'!$L:$L,'MCO Report'!U$4)</f>
        <v>80526</v>
      </c>
      <c r="V37" s="20">
        <f>SUMIFS('[6]P3 Data from Rob'!$H:$H,'[6]P3 Data from Rob'!$A:$A,'MCO Report'!$A37,'[6]P3 Data from Rob'!$L:$L,'MCO Report'!V$4)</f>
        <v>80194</v>
      </c>
      <c r="W37" s="20">
        <f>SUMIFS('[6]P3 Data from Rob'!$H:$H,'[6]P3 Data from Rob'!$A:$A,'MCO Report'!$A37,'[6]P3 Data from Rob'!$L:$L,'MCO Report'!W$4)</f>
        <v>1568</v>
      </c>
      <c r="X37" s="20">
        <f>SUMIFS('[6]P3 Data from Rob'!$H:$H,'[6]P3 Data from Rob'!$A:$A,'MCO Report'!$A37,'[6]P3 Data from Rob'!$L:$L,'MCO Report'!X$4)</f>
        <v>0</v>
      </c>
      <c r="Y37" s="21">
        <f t="shared" si="4"/>
        <v>162288</v>
      </c>
      <c r="Z37" s="44">
        <f t="shared" si="5"/>
        <v>1635235</v>
      </c>
    </row>
    <row r="38" spans="1:29" x14ac:dyDescent="0.25">
      <c r="A38" s="19">
        <v>44287</v>
      </c>
      <c r="B38" s="20">
        <f>SUMIFS('[6]P3 Data from Rob'!$H:$H,'[6]P3 Data from Rob'!$A:$A,'MCO Report'!$A38,'[6]P3 Data from Rob'!$L:$L,'MCO Report'!B$4)</f>
        <v>159116</v>
      </c>
      <c r="C38" s="20">
        <f>SUMIFS('[6]P3 Data from Rob'!$H:$H,'[6]P3 Data from Rob'!$A:$A,'MCO Report'!$A38,'[6]P3 Data from Rob'!$L:$L,'MCO Report'!C$4)</f>
        <v>15803</v>
      </c>
      <c r="D38" s="20">
        <f>SUMIFS('[6]P3 Data from Rob'!$H:$H,'[6]P3 Data from Rob'!$A:$A,'MCO Report'!$A38,'[6]P3 Data from Rob'!$L:$L,'MCO Report'!D$4)</f>
        <v>36073</v>
      </c>
      <c r="E38" s="20">
        <f>SUMIFS('[6]P3 Data from Rob'!$H:$H,'[6]P3 Data from Rob'!$A:$A,'MCO Report'!$A38,'[6]P3 Data from Rob'!$L:$L,'MCO Report'!E$4)</f>
        <v>14333</v>
      </c>
      <c r="F38" s="20">
        <f>SUMIFS('[6]P3 Data from Rob'!$H:$H,'[6]P3 Data from Rob'!$A:$A,'MCO Report'!$A38,'[6]P3 Data from Rob'!$L:$L,'MCO Report'!F$4)</f>
        <v>0</v>
      </c>
      <c r="G38" s="21">
        <f t="shared" si="0"/>
        <v>225325</v>
      </c>
      <c r="H38" s="21">
        <f>SUMIFS('[6]P3 Data from Rob'!$H:$H,'[6]P3 Data from Rob'!$A:$A,'MCO Report'!$A38,'[6]P3 Data from Rob'!$L:$L,'MCO Report'!H$4)</f>
        <v>0</v>
      </c>
      <c r="I38" s="20">
        <f>SUMIFS('[6]P3 Data from Rob'!$H:$H,'[6]P3 Data from Rob'!$A:$A,'MCO Report'!$A38,'[6]P3 Data from Rob'!$L:$L,'MCO Report'!I$4)</f>
        <v>136178</v>
      </c>
      <c r="J38" s="20">
        <f>SUMIFS('[6]P3 Data from Rob'!$H:$H,'[6]P3 Data from Rob'!$A:$A,'MCO Report'!$A38,'[6]P3 Data from Rob'!$L:$L,'MCO Report'!J$4)</f>
        <v>19347</v>
      </c>
      <c r="K38" s="20">
        <f>SUMIFS('[6]P3 Data from Rob'!$H:$H,'[6]P3 Data from Rob'!$A:$A,'MCO Report'!$A38,'[6]P3 Data from Rob'!$L:$L,'MCO Report'!K$4)</f>
        <v>597094</v>
      </c>
      <c r="L38" s="20">
        <f>SUMIFS('[6]P3 Data from Rob'!$H:$H,'[6]P3 Data from Rob'!$A:$A,'MCO Report'!$A38,'[6]P3 Data from Rob'!$L:$L,'MCO Report'!L$4)</f>
        <v>0</v>
      </c>
      <c r="M38" s="20">
        <f>SUMIFS('[6]P3 Data from Rob'!$H:$H,'[6]P3 Data from Rob'!$A:$A,'MCO Report'!$A38,'[6]P3 Data from Rob'!$L:$L,'MCO Report'!M$4)</f>
        <v>0</v>
      </c>
      <c r="N38" s="21">
        <f t="shared" si="1"/>
        <v>752619</v>
      </c>
      <c r="O38" s="20">
        <f>SUMIFS('[6]P3 Data from Rob'!$H:$H,'[6]P3 Data from Rob'!$A:$A,'MCO Report'!$A38,'[6]P3 Data from Rob'!$L:$L,'MCO Report'!O$4)</f>
        <v>135094</v>
      </c>
      <c r="P38" s="20">
        <f>SUMIFS('[6]P3 Data from Rob'!$H:$H,'[6]P3 Data from Rob'!$A:$A,'MCO Report'!$A38,'[6]P3 Data from Rob'!$L:$L,'MCO Report'!P$4)</f>
        <v>329204</v>
      </c>
      <c r="Q38" s="20">
        <f>SUMIFS('[6]P3 Data from Rob'!$H:$H,'[6]P3 Data from Rob'!$A:$A,'MCO Report'!$A38,'[6]P3 Data from Rob'!$L:$L,'MCO Report'!Q$4)</f>
        <v>44829</v>
      </c>
      <c r="R38" s="20">
        <f>SUMIFS('[6]P3 Data from Rob'!$H:$H,'[6]P3 Data from Rob'!$A:$A,'MCO Report'!$A38,'[6]P3 Data from Rob'!$L:$L,'MCO Report'!R$4)</f>
        <v>0</v>
      </c>
      <c r="S38" s="21">
        <f t="shared" si="2"/>
        <v>509127</v>
      </c>
      <c r="T38" s="21">
        <f t="shared" si="3"/>
        <v>1487071</v>
      </c>
      <c r="U38" s="20">
        <f>SUMIFS('[6]P3 Data from Rob'!$H:$H,'[6]P3 Data from Rob'!$A:$A,'MCO Report'!$A38,'[6]P3 Data from Rob'!$L:$L,'MCO Report'!U$4)</f>
        <v>81016</v>
      </c>
      <c r="V38" s="20">
        <f>SUMIFS('[6]P3 Data from Rob'!$H:$H,'[6]P3 Data from Rob'!$A:$A,'MCO Report'!$A38,'[6]P3 Data from Rob'!$L:$L,'MCO Report'!V$4)</f>
        <v>80520</v>
      </c>
      <c r="W38" s="20">
        <f>SUMIFS('[6]P3 Data from Rob'!$H:$H,'[6]P3 Data from Rob'!$A:$A,'MCO Report'!$A38,'[6]P3 Data from Rob'!$L:$L,'MCO Report'!W$4)</f>
        <v>1565</v>
      </c>
      <c r="X38" s="20">
        <f>SUMIFS('[6]P3 Data from Rob'!$H:$H,'[6]P3 Data from Rob'!$A:$A,'MCO Report'!$A38,'[6]P3 Data from Rob'!$L:$L,'MCO Report'!X$4)</f>
        <v>0</v>
      </c>
      <c r="Y38" s="21">
        <f t="shared" si="4"/>
        <v>163101</v>
      </c>
      <c r="Z38" s="44">
        <f t="shared" si="5"/>
        <v>1650172</v>
      </c>
    </row>
    <row r="39" spans="1:29" x14ac:dyDescent="0.25">
      <c r="A39" s="19">
        <v>44317</v>
      </c>
      <c r="B39" s="20">
        <f>SUMIFS('[6]P3 Data from Rob'!$H:$H,'[6]P3 Data from Rob'!$A:$A,'MCO Report'!$A39,'[6]P3 Data from Rob'!$L:$L,'MCO Report'!B$4)</f>
        <v>159464</v>
      </c>
      <c r="C39" s="20">
        <f>SUMIFS('[6]P3 Data from Rob'!$H:$H,'[6]P3 Data from Rob'!$A:$A,'MCO Report'!$A39,'[6]P3 Data from Rob'!$L:$L,'MCO Report'!C$4)</f>
        <v>15915</v>
      </c>
      <c r="D39" s="20">
        <f>SUMIFS('[6]P3 Data from Rob'!$H:$H,'[6]P3 Data from Rob'!$A:$A,'MCO Report'!$A39,'[6]P3 Data from Rob'!$L:$L,'MCO Report'!D$4)</f>
        <v>36106</v>
      </c>
      <c r="E39" s="20">
        <f>SUMIFS('[6]P3 Data from Rob'!$H:$H,'[6]P3 Data from Rob'!$A:$A,'MCO Report'!$A39,'[6]P3 Data from Rob'!$L:$L,'MCO Report'!E$4)</f>
        <v>14381</v>
      </c>
      <c r="F39" s="20">
        <f>SUMIFS('[6]P3 Data from Rob'!$H:$H,'[6]P3 Data from Rob'!$A:$A,'MCO Report'!$A39,'[6]P3 Data from Rob'!$L:$L,'MCO Report'!F$4)</f>
        <v>0</v>
      </c>
      <c r="G39" s="21">
        <f t="shared" si="0"/>
        <v>225866</v>
      </c>
      <c r="H39" s="21">
        <f>SUMIFS('[6]P3 Data from Rob'!$H:$H,'[6]P3 Data from Rob'!$A:$A,'MCO Report'!$A39,'[6]P3 Data from Rob'!$L:$L,'MCO Report'!H$4)</f>
        <v>0</v>
      </c>
      <c r="I39" s="20">
        <f>SUMIFS('[6]P3 Data from Rob'!$H:$H,'[6]P3 Data from Rob'!$A:$A,'MCO Report'!$A39,'[6]P3 Data from Rob'!$L:$L,'MCO Report'!I$4)</f>
        <v>137263</v>
      </c>
      <c r="J39" s="20">
        <f>SUMIFS('[6]P3 Data from Rob'!$H:$H,'[6]P3 Data from Rob'!$A:$A,'MCO Report'!$A39,'[6]P3 Data from Rob'!$L:$L,'MCO Report'!J$4)</f>
        <v>19573</v>
      </c>
      <c r="K39" s="20">
        <f>SUMIFS('[6]P3 Data from Rob'!$H:$H,'[6]P3 Data from Rob'!$A:$A,'MCO Report'!$A39,'[6]P3 Data from Rob'!$L:$L,'MCO Report'!K$4)</f>
        <v>600107</v>
      </c>
      <c r="L39" s="20">
        <f>SUMIFS('[6]P3 Data from Rob'!$H:$H,'[6]P3 Data from Rob'!$A:$A,'MCO Report'!$A39,'[6]P3 Data from Rob'!$L:$L,'MCO Report'!L$4)</f>
        <v>0</v>
      </c>
      <c r="M39" s="20">
        <f>SUMIFS('[6]P3 Data from Rob'!$H:$H,'[6]P3 Data from Rob'!$A:$A,'MCO Report'!$A39,'[6]P3 Data from Rob'!$L:$L,'MCO Report'!M$4)</f>
        <v>0</v>
      </c>
      <c r="N39" s="21">
        <f t="shared" si="1"/>
        <v>756943</v>
      </c>
      <c r="O39" s="20">
        <f>SUMIFS('[6]P3 Data from Rob'!$H:$H,'[6]P3 Data from Rob'!$A:$A,'MCO Report'!$A39,'[6]P3 Data from Rob'!$L:$L,'MCO Report'!O$4)</f>
        <v>136398</v>
      </c>
      <c r="P39" s="20">
        <f>SUMIFS('[6]P3 Data from Rob'!$H:$H,'[6]P3 Data from Rob'!$A:$A,'MCO Report'!$A39,'[6]P3 Data from Rob'!$L:$L,'MCO Report'!P$4)</f>
        <v>334822</v>
      </c>
      <c r="Q39" s="20">
        <f>SUMIFS('[6]P3 Data from Rob'!$H:$H,'[6]P3 Data from Rob'!$A:$A,'MCO Report'!$A39,'[6]P3 Data from Rob'!$L:$L,'MCO Report'!Q$4)</f>
        <v>45923</v>
      </c>
      <c r="R39" s="20">
        <f>SUMIFS('[6]P3 Data from Rob'!$H:$H,'[6]P3 Data from Rob'!$A:$A,'MCO Report'!$A39,'[6]P3 Data from Rob'!$L:$L,'MCO Report'!R$4)</f>
        <v>0</v>
      </c>
      <c r="S39" s="21">
        <f t="shared" si="2"/>
        <v>517143</v>
      </c>
      <c r="T39" s="21">
        <f t="shared" si="3"/>
        <v>1499952</v>
      </c>
      <c r="U39" s="20">
        <f>SUMIFS('[6]P3 Data from Rob'!$H:$H,'[6]P3 Data from Rob'!$A:$A,'MCO Report'!$A39,'[6]P3 Data from Rob'!$L:$L,'MCO Report'!U$4)</f>
        <v>81547</v>
      </c>
      <c r="V39" s="20">
        <f>SUMIFS('[6]P3 Data from Rob'!$H:$H,'[6]P3 Data from Rob'!$A:$A,'MCO Report'!$A39,'[6]P3 Data from Rob'!$L:$L,'MCO Report'!V$4)</f>
        <v>80497</v>
      </c>
      <c r="W39" s="20">
        <f>SUMIFS('[6]P3 Data from Rob'!$H:$H,'[6]P3 Data from Rob'!$A:$A,'MCO Report'!$A39,'[6]P3 Data from Rob'!$L:$L,'MCO Report'!W$4)</f>
        <v>1600</v>
      </c>
      <c r="X39" s="20">
        <f>SUMIFS('[6]P3 Data from Rob'!$H:$H,'[6]P3 Data from Rob'!$A:$A,'MCO Report'!$A39,'[6]P3 Data from Rob'!$L:$L,'MCO Report'!X$4)</f>
        <v>0</v>
      </c>
      <c r="Y39" s="21">
        <f t="shared" si="4"/>
        <v>163644</v>
      </c>
      <c r="Z39" s="44">
        <f t="shared" si="5"/>
        <v>1663596</v>
      </c>
    </row>
    <row r="40" spans="1:29" x14ac:dyDescent="0.25">
      <c r="A40" s="19">
        <v>44348</v>
      </c>
      <c r="B40" s="20">
        <f>SUMIFS('[6]P3 Data from Rob'!$H:$H,'[6]P3 Data from Rob'!$A:$A,'MCO Report'!$A40,'[6]P3 Data from Rob'!$L:$L,'MCO Report'!B$4)</f>
        <v>159699</v>
      </c>
      <c r="C40" s="20">
        <f>SUMIFS('[6]P3 Data from Rob'!$H:$H,'[6]P3 Data from Rob'!$A:$A,'MCO Report'!$A40,'[6]P3 Data from Rob'!$L:$L,'MCO Report'!C$4)</f>
        <v>16064</v>
      </c>
      <c r="D40" s="20">
        <f>SUMIFS('[6]P3 Data from Rob'!$H:$H,'[6]P3 Data from Rob'!$A:$A,'MCO Report'!$A40,'[6]P3 Data from Rob'!$L:$L,'MCO Report'!D$4)</f>
        <v>36130</v>
      </c>
      <c r="E40" s="20">
        <f>SUMIFS('[6]P3 Data from Rob'!$H:$H,'[6]P3 Data from Rob'!$A:$A,'MCO Report'!$A40,'[6]P3 Data from Rob'!$L:$L,'MCO Report'!E$4)</f>
        <v>14414</v>
      </c>
      <c r="F40" s="20">
        <f>SUMIFS('[6]P3 Data from Rob'!$H:$H,'[6]P3 Data from Rob'!$A:$A,'MCO Report'!$A40,'[6]P3 Data from Rob'!$L:$L,'MCO Report'!F$4)</f>
        <v>0</v>
      </c>
      <c r="G40" s="21">
        <f t="shared" si="0"/>
        <v>226307</v>
      </c>
      <c r="H40" s="21">
        <f>SUMIFS('[6]P3 Data from Rob'!$H:$H,'[6]P3 Data from Rob'!$A:$A,'MCO Report'!$A40,'[6]P3 Data from Rob'!$L:$L,'MCO Report'!H$4)</f>
        <v>0</v>
      </c>
      <c r="I40" s="20">
        <f>SUMIFS('[6]P3 Data from Rob'!$H:$H,'[6]P3 Data from Rob'!$A:$A,'MCO Report'!$A40,'[6]P3 Data from Rob'!$L:$L,'MCO Report'!I$4)</f>
        <v>138788</v>
      </c>
      <c r="J40" s="20">
        <f>SUMIFS('[6]P3 Data from Rob'!$H:$H,'[6]P3 Data from Rob'!$A:$A,'MCO Report'!$A40,'[6]P3 Data from Rob'!$L:$L,'MCO Report'!J$4)</f>
        <v>19943</v>
      </c>
      <c r="K40" s="20">
        <f>SUMIFS('[6]P3 Data from Rob'!$H:$H,'[6]P3 Data from Rob'!$A:$A,'MCO Report'!$A40,'[6]P3 Data from Rob'!$L:$L,'MCO Report'!K$4)</f>
        <v>604264</v>
      </c>
      <c r="L40" s="20">
        <f>SUMIFS('[6]P3 Data from Rob'!$H:$H,'[6]P3 Data from Rob'!$A:$A,'MCO Report'!$A40,'[6]P3 Data from Rob'!$L:$L,'MCO Report'!L$4)</f>
        <v>0</v>
      </c>
      <c r="M40" s="20">
        <f>SUMIFS('[6]P3 Data from Rob'!$H:$H,'[6]P3 Data from Rob'!$A:$A,'MCO Report'!$A40,'[6]P3 Data from Rob'!$L:$L,'MCO Report'!M$4)</f>
        <v>0</v>
      </c>
      <c r="N40" s="21">
        <f t="shared" si="1"/>
        <v>762995</v>
      </c>
      <c r="O40" s="20">
        <f>SUMIFS('[6]P3 Data from Rob'!$H:$H,'[6]P3 Data from Rob'!$A:$A,'MCO Report'!$A40,'[6]P3 Data from Rob'!$L:$L,'MCO Report'!O$4)</f>
        <v>137562</v>
      </c>
      <c r="P40" s="20">
        <f>SUMIFS('[6]P3 Data from Rob'!$H:$H,'[6]P3 Data from Rob'!$A:$A,'MCO Report'!$A40,'[6]P3 Data from Rob'!$L:$L,'MCO Report'!P$4)</f>
        <v>340383</v>
      </c>
      <c r="Q40" s="20">
        <f>SUMIFS('[6]P3 Data from Rob'!$H:$H,'[6]P3 Data from Rob'!$A:$A,'MCO Report'!$A40,'[6]P3 Data from Rob'!$L:$L,'MCO Report'!Q$4)</f>
        <v>47093</v>
      </c>
      <c r="R40" s="20">
        <f>SUMIFS('[6]P3 Data from Rob'!$H:$H,'[6]P3 Data from Rob'!$A:$A,'MCO Report'!$A40,'[6]P3 Data from Rob'!$L:$L,'MCO Report'!R$4)</f>
        <v>0</v>
      </c>
      <c r="S40" s="21">
        <f t="shared" si="2"/>
        <v>525038</v>
      </c>
      <c r="T40" s="21">
        <f t="shared" si="3"/>
        <v>1514340</v>
      </c>
      <c r="U40" s="20">
        <f>SUMIFS('[6]P3 Data from Rob'!$H:$H,'[6]P3 Data from Rob'!$A:$A,'MCO Report'!$A40,'[6]P3 Data from Rob'!$L:$L,'MCO Report'!U$4)</f>
        <v>82360</v>
      </c>
      <c r="V40" s="20">
        <f>SUMIFS('[6]P3 Data from Rob'!$H:$H,'[6]P3 Data from Rob'!$A:$A,'MCO Report'!$A40,'[6]P3 Data from Rob'!$L:$L,'MCO Report'!V$4)</f>
        <v>80461</v>
      </c>
      <c r="W40" s="20">
        <f>SUMIFS('[6]P3 Data from Rob'!$H:$H,'[6]P3 Data from Rob'!$A:$A,'MCO Report'!$A40,'[6]P3 Data from Rob'!$L:$L,'MCO Report'!W$4)</f>
        <v>1632</v>
      </c>
      <c r="X40" s="20">
        <f>SUMIFS('[6]P3 Data from Rob'!$H:$H,'[6]P3 Data from Rob'!$A:$A,'MCO Report'!$A40,'[6]P3 Data from Rob'!$L:$L,'MCO Report'!X$4)</f>
        <v>0</v>
      </c>
      <c r="Y40" s="21">
        <f t="shared" si="4"/>
        <v>164453</v>
      </c>
      <c r="Z40" s="44">
        <f t="shared" si="5"/>
        <v>1678793</v>
      </c>
    </row>
    <row r="41" spans="1:29" x14ac:dyDescent="0.25">
      <c r="A41" s="19">
        <v>44378</v>
      </c>
      <c r="B41" s="20">
        <f>SUMIFS('[6]P3 Data from Rob'!$H:$H,'[6]P3 Data from Rob'!$A:$A,'MCO Report'!$A41,'[6]P3 Data from Rob'!$L:$L,'MCO Report'!B$4)</f>
        <v>159435</v>
      </c>
      <c r="C41" s="20">
        <f>SUMIFS('[6]P3 Data from Rob'!$H:$H,'[6]P3 Data from Rob'!$A:$A,'MCO Report'!$A41,'[6]P3 Data from Rob'!$L:$L,'MCO Report'!C$4)</f>
        <v>16067</v>
      </c>
      <c r="D41" s="20">
        <f>SUMIFS('[6]P3 Data from Rob'!$H:$H,'[6]P3 Data from Rob'!$A:$A,'MCO Report'!$A41,'[6]P3 Data from Rob'!$L:$L,'MCO Report'!D$4)</f>
        <v>36134</v>
      </c>
      <c r="E41" s="20">
        <f>SUMIFS('[6]P3 Data from Rob'!$H:$H,'[6]P3 Data from Rob'!$A:$A,'MCO Report'!$A41,'[6]P3 Data from Rob'!$L:$L,'MCO Report'!E$4)</f>
        <v>14408</v>
      </c>
      <c r="F41" s="20">
        <f>SUMIFS('[6]P3 Data from Rob'!$H:$H,'[6]P3 Data from Rob'!$A:$A,'MCO Report'!$A41,'[6]P3 Data from Rob'!$L:$L,'MCO Report'!F$4)</f>
        <v>0</v>
      </c>
      <c r="G41" s="21">
        <f t="shared" si="0"/>
        <v>226044</v>
      </c>
      <c r="H41" s="21">
        <f>SUMIFS('[6]P3 Data from Rob'!$H:$H,'[6]P3 Data from Rob'!$A:$A,'MCO Report'!$A41,'[6]P3 Data from Rob'!$L:$L,'MCO Report'!H$4)</f>
        <v>0</v>
      </c>
      <c r="I41" s="20">
        <f>SUMIFS('[6]P3 Data from Rob'!$H:$H,'[6]P3 Data from Rob'!$A:$A,'MCO Report'!$A41,'[6]P3 Data from Rob'!$L:$L,'MCO Report'!I$4)</f>
        <v>140074</v>
      </c>
      <c r="J41" s="20">
        <f>SUMIFS('[6]P3 Data from Rob'!$H:$H,'[6]P3 Data from Rob'!$A:$A,'MCO Report'!$A41,'[6]P3 Data from Rob'!$L:$L,'MCO Report'!J$4)</f>
        <v>20342</v>
      </c>
      <c r="K41" s="20">
        <f>SUMIFS('[6]P3 Data from Rob'!$H:$H,'[6]P3 Data from Rob'!$A:$A,'MCO Report'!$A41,'[6]P3 Data from Rob'!$L:$L,'MCO Report'!K$4)</f>
        <v>608657</v>
      </c>
      <c r="L41" s="20">
        <f>SUMIFS('[6]P3 Data from Rob'!$H:$H,'[6]P3 Data from Rob'!$A:$A,'MCO Report'!$A41,'[6]P3 Data from Rob'!$L:$L,'MCO Report'!L$4)</f>
        <v>0</v>
      </c>
      <c r="M41" s="20">
        <f>SUMIFS('[6]P3 Data from Rob'!$H:$H,'[6]P3 Data from Rob'!$A:$A,'MCO Report'!$A41,'[6]P3 Data from Rob'!$L:$L,'MCO Report'!M$4)</f>
        <v>0</v>
      </c>
      <c r="N41" s="21">
        <f t="shared" si="1"/>
        <v>769073</v>
      </c>
      <c r="O41" s="20">
        <f>SUMIFS('[6]P3 Data from Rob'!$H:$H,'[6]P3 Data from Rob'!$A:$A,'MCO Report'!$A41,'[6]P3 Data from Rob'!$L:$L,'MCO Report'!O$4)</f>
        <v>138500</v>
      </c>
      <c r="P41" s="20">
        <f>SUMIFS('[6]P3 Data from Rob'!$H:$H,'[6]P3 Data from Rob'!$A:$A,'MCO Report'!$A41,'[6]P3 Data from Rob'!$L:$L,'MCO Report'!P$4)</f>
        <v>345072</v>
      </c>
      <c r="Q41" s="20">
        <f>SUMIFS('[6]P3 Data from Rob'!$H:$H,'[6]P3 Data from Rob'!$A:$A,'MCO Report'!$A41,'[6]P3 Data from Rob'!$L:$L,'MCO Report'!Q$4)</f>
        <v>48039</v>
      </c>
      <c r="R41" s="20">
        <f>SUMIFS('[6]P3 Data from Rob'!$H:$H,'[6]P3 Data from Rob'!$A:$A,'MCO Report'!$A41,'[6]P3 Data from Rob'!$L:$L,'MCO Report'!R$4)</f>
        <v>0</v>
      </c>
      <c r="S41" s="21">
        <f t="shared" si="2"/>
        <v>531611</v>
      </c>
      <c r="T41" s="21">
        <f t="shared" si="3"/>
        <v>1526728</v>
      </c>
      <c r="U41" s="20">
        <f>SUMIFS('[6]P3 Data from Rob'!$H:$H,'[6]P3 Data from Rob'!$A:$A,'MCO Report'!$A41,'[6]P3 Data from Rob'!$L:$L,'MCO Report'!U$4)</f>
        <v>83001</v>
      </c>
      <c r="V41" s="20">
        <f>SUMIFS('[6]P3 Data from Rob'!$H:$H,'[6]P3 Data from Rob'!$A:$A,'MCO Report'!$A41,'[6]P3 Data from Rob'!$L:$L,'MCO Report'!V$4)</f>
        <v>80266</v>
      </c>
      <c r="W41" s="20">
        <f>SUMIFS('[6]P3 Data from Rob'!$H:$H,'[6]P3 Data from Rob'!$A:$A,'MCO Report'!$A41,'[6]P3 Data from Rob'!$L:$L,'MCO Report'!W$4)</f>
        <v>1654</v>
      </c>
      <c r="X41" s="20">
        <f>SUMIFS('[6]P3 Data from Rob'!$H:$H,'[6]P3 Data from Rob'!$A:$A,'MCO Report'!$A41,'[6]P3 Data from Rob'!$L:$L,'MCO Report'!X$4)</f>
        <v>0</v>
      </c>
      <c r="Y41" s="21">
        <f t="shared" si="4"/>
        <v>164921</v>
      </c>
      <c r="Z41" s="44">
        <f t="shared" si="5"/>
        <v>1691649</v>
      </c>
    </row>
    <row r="42" spans="1:29" x14ac:dyDescent="0.25">
      <c r="A42" s="19">
        <v>44409</v>
      </c>
      <c r="B42" s="20">
        <f>SUMIFS('[6]P3 Data from Rob'!$H:$H,'[6]P3 Data from Rob'!$A:$A,'MCO Report'!$A42,'[6]P3 Data from Rob'!$L:$L,'MCO Report'!B$4)</f>
        <v>159573</v>
      </c>
      <c r="C42" s="20">
        <f>SUMIFS('[6]P3 Data from Rob'!$H:$H,'[6]P3 Data from Rob'!$A:$A,'MCO Report'!$A42,'[6]P3 Data from Rob'!$L:$L,'MCO Report'!C$4)</f>
        <v>16047</v>
      </c>
      <c r="D42" s="20">
        <f>SUMIFS('[6]P3 Data from Rob'!$H:$H,'[6]P3 Data from Rob'!$A:$A,'MCO Report'!$A42,'[6]P3 Data from Rob'!$L:$L,'MCO Report'!D$4)</f>
        <v>36201</v>
      </c>
      <c r="E42" s="20">
        <f>SUMIFS('[6]P3 Data from Rob'!$H:$H,'[6]P3 Data from Rob'!$A:$A,'MCO Report'!$A42,'[6]P3 Data from Rob'!$L:$L,'MCO Report'!E$4)</f>
        <v>14405</v>
      </c>
      <c r="F42" s="20">
        <f>SUMIFS('[6]P3 Data from Rob'!$H:$H,'[6]P3 Data from Rob'!$A:$A,'MCO Report'!$A42,'[6]P3 Data from Rob'!$L:$L,'MCO Report'!F$4)</f>
        <v>0</v>
      </c>
      <c r="G42" s="21">
        <f t="shared" si="0"/>
        <v>226226</v>
      </c>
      <c r="H42" s="21">
        <f>SUMIFS('[6]P3 Data from Rob'!$H:$H,'[6]P3 Data from Rob'!$A:$A,'MCO Report'!$A42,'[6]P3 Data from Rob'!$L:$L,'MCO Report'!H$4)</f>
        <v>0</v>
      </c>
      <c r="I42" s="20">
        <f>SUMIFS('[6]P3 Data from Rob'!$H:$H,'[6]P3 Data from Rob'!$A:$A,'MCO Report'!$A42,'[6]P3 Data from Rob'!$L:$L,'MCO Report'!I$4)</f>
        <v>141624</v>
      </c>
      <c r="J42" s="20">
        <f>SUMIFS('[6]P3 Data from Rob'!$H:$H,'[6]P3 Data from Rob'!$A:$A,'MCO Report'!$A42,'[6]P3 Data from Rob'!$L:$L,'MCO Report'!J$4)</f>
        <v>20703</v>
      </c>
      <c r="K42" s="20">
        <f>SUMIFS('[6]P3 Data from Rob'!$H:$H,'[6]P3 Data from Rob'!$A:$A,'MCO Report'!$A42,'[6]P3 Data from Rob'!$L:$L,'MCO Report'!K$4)</f>
        <v>612884</v>
      </c>
      <c r="L42" s="20">
        <f>SUMIFS('[6]P3 Data from Rob'!$H:$H,'[6]P3 Data from Rob'!$A:$A,'MCO Report'!$A42,'[6]P3 Data from Rob'!$L:$L,'MCO Report'!L$4)</f>
        <v>0</v>
      </c>
      <c r="M42" s="20">
        <f>SUMIFS('[6]P3 Data from Rob'!$H:$H,'[6]P3 Data from Rob'!$A:$A,'MCO Report'!$A42,'[6]P3 Data from Rob'!$L:$L,'MCO Report'!M$4)</f>
        <v>0</v>
      </c>
      <c r="N42" s="21">
        <f t="shared" si="1"/>
        <v>775211</v>
      </c>
      <c r="O42" s="20">
        <f>SUMIFS('[6]P3 Data from Rob'!$H:$H,'[6]P3 Data from Rob'!$A:$A,'MCO Report'!$A42,'[6]P3 Data from Rob'!$L:$L,'MCO Report'!O$4)</f>
        <v>139281</v>
      </c>
      <c r="P42" s="20">
        <f>SUMIFS('[6]P3 Data from Rob'!$H:$H,'[6]P3 Data from Rob'!$A:$A,'MCO Report'!$A42,'[6]P3 Data from Rob'!$L:$L,'MCO Report'!P$4)</f>
        <v>349575</v>
      </c>
      <c r="Q42" s="20">
        <f>SUMIFS('[6]P3 Data from Rob'!$H:$H,'[6]P3 Data from Rob'!$A:$A,'MCO Report'!$A42,'[6]P3 Data from Rob'!$L:$L,'MCO Report'!Q$4)</f>
        <v>49323</v>
      </c>
      <c r="R42" s="20">
        <f>SUMIFS('[6]P3 Data from Rob'!$H:$H,'[6]P3 Data from Rob'!$A:$A,'MCO Report'!$A42,'[6]P3 Data from Rob'!$L:$L,'MCO Report'!R$4)</f>
        <v>0</v>
      </c>
      <c r="S42" s="21">
        <f t="shared" si="2"/>
        <v>538179</v>
      </c>
      <c r="T42" s="21">
        <f t="shared" si="3"/>
        <v>1539616</v>
      </c>
      <c r="U42" s="20">
        <f>SUMIFS('[6]P3 Data from Rob'!$H:$H,'[6]P3 Data from Rob'!$A:$A,'MCO Report'!$A42,'[6]P3 Data from Rob'!$L:$L,'MCO Report'!U$4)</f>
        <v>83797</v>
      </c>
      <c r="V42" s="20">
        <f>SUMIFS('[6]P3 Data from Rob'!$H:$H,'[6]P3 Data from Rob'!$A:$A,'MCO Report'!$A42,'[6]P3 Data from Rob'!$L:$L,'MCO Report'!V$4)</f>
        <v>80260</v>
      </c>
      <c r="W42" s="20">
        <f>SUMIFS('[6]P3 Data from Rob'!$H:$H,'[6]P3 Data from Rob'!$A:$A,'MCO Report'!$A42,'[6]P3 Data from Rob'!$L:$L,'MCO Report'!W$4)</f>
        <v>1719</v>
      </c>
      <c r="X42" s="20">
        <f>SUMIFS('[6]P3 Data from Rob'!$H:$H,'[6]P3 Data from Rob'!$A:$A,'MCO Report'!$A42,'[6]P3 Data from Rob'!$L:$L,'MCO Report'!X$4)</f>
        <v>227</v>
      </c>
      <c r="Y42" s="21">
        <f t="shared" si="4"/>
        <v>166003</v>
      </c>
      <c r="Z42" s="44">
        <f t="shared" si="5"/>
        <v>1705619</v>
      </c>
      <c r="AA42" s="25"/>
    </row>
    <row r="43" spans="1:29" x14ac:dyDescent="0.25">
      <c r="A43" s="19">
        <v>44440</v>
      </c>
      <c r="B43" s="20">
        <f>SUMIFS('[6]P3 Data from Rob'!$H:$H,'[6]P3 Data from Rob'!$A:$A,'MCO Report'!$A43,'[6]P3 Data from Rob'!$L:$L,'MCO Report'!B$4)</f>
        <v>159979</v>
      </c>
      <c r="C43" s="20">
        <f>SUMIFS('[6]P3 Data from Rob'!$H:$H,'[6]P3 Data from Rob'!$A:$A,'MCO Report'!$A43,'[6]P3 Data from Rob'!$L:$L,'MCO Report'!C$4)</f>
        <v>16092</v>
      </c>
      <c r="D43" s="20">
        <f>SUMIFS('[6]P3 Data from Rob'!$H:$H,'[6]P3 Data from Rob'!$A:$A,'MCO Report'!$A43,'[6]P3 Data from Rob'!$L:$L,'MCO Report'!D$4)</f>
        <v>36342</v>
      </c>
      <c r="E43" s="20">
        <f>SUMIFS('[6]P3 Data from Rob'!$H:$H,'[6]P3 Data from Rob'!$A:$A,'MCO Report'!$A43,'[6]P3 Data from Rob'!$L:$L,'MCO Report'!E$4)</f>
        <v>14423</v>
      </c>
      <c r="F43" s="20">
        <f>SUMIFS('[6]P3 Data from Rob'!$H:$H,'[6]P3 Data from Rob'!$A:$A,'MCO Report'!$A43,'[6]P3 Data from Rob'!$L:$L,'MCO Report'!F$4)</f>
        <v>0</v>
      </c>
      <c r="G43" s="21">
        <f t="shared" si="0"/>
        <v>226836</v>
      </c>
      <c r="H43" s="21">
        <f>SUMIFS('[6]P3 Data from Rob'!$H:$H,'[6]P3 Data from Rob'!$A:$A,'MCO Report'!$A43,'[6]P3 Data from Rob'!$L:$L,'MCO Report'!H$4)</f>
        <v>0</v>
      </c>
      <c r="I43" s="20">
        <f>SUMIFS('[6]P3 Data from Rob'!$H:$H,'[6]P3 Data from Rob'!$A:$A,'MCO Report'!$A43,'[6]P3 Data from Rob'!$L:$L,'MCO Report'!I$4)</f>
        <v>143362</v>
      </c>
      <c r="J43" s="20">
        <f>SUMIFS('[6]P3 Data from Rob'!$H:$H,'[6]P3 Data from Rob'!$A:$A,'MCO Report'!$A43,'[6]P3 Data from Rob'!$L:$L,'MCO Report'!J$4)</f>
        <v>21092</v>
      </c>
      <c r="K43" s="20">
        <f>SUMIFS('[6]P3 Data from Rob'!$H:$H,'[6]P3 Data from Rob'!$A:$A,'MCO Report'!$A43,'[6]P3 Data from Rob'!$L:$L,'MCO Report'!K$4)</f>
        <v>618151</v>
      </c>
      <c r="L43" s="20">
        <f>SUMIFS('[6]P3 Data from Rob'!$H:$H,'[6]P3 Data from Rob'!$A:$A,'MCO Report'!$A43,'[6]P3 Data from Rob'!$L:$L,'MCO Report'!L$4)</f>
        <v>0</v>
      </c>
      <c r="M43" s="20">
        <f>SUMIFS('[6]P3 Data from Rob'!$H:$H,'[6]P3 Data from Rob'!$A:$A,'MCO Report'!$A43,'[6]P3 Data from Rob'!$L:$L,'MCO Report'!M$4)</f>
        <v>0</v>
      </c>
      <c r="N43" s="21">
        <f t="shared" si="1"/>
        <v>782605</v>
      </c>
      <c r="O43" s="20">
        <f>SUMIFS('[6]P3 Data from Rob'!$H:$H,'[6]P3 Data from Rob'!$A:$A,'MCO Report'!$A43,'[6]P3 Data from Rob'!$L:$L,'MCO Report'!O$4)</f>
        <v>140623</v>
      </c>
      <c r="P43" s="20">
        <f>SUMIFS('[6]P3 Data from Rob'!$H:$H,'[6]P3 Data from Rob'!$A:$A,'MCO Report'!$A43,'[6]P3 Data from Rob'!$L:$L,'MCO Report'!P$4)</f>
        <v>358256</v>
      </c>
      <c r="Q43" s="20">
        <f>SUMIFS('[6]P3 Data from Rob'!$H:$H,'[6]P3 Data from Rob'!$A:$A,'MCO Report'!$A43,'[6]P3 Data from Rob'!$L:$L,'MCO Report'!Q$4)</f>
        <v>50414</v>
      </c>
      <c r="R43" s="20">
        <f>SUMIFS('[6]P3 Data from Rob'!$H:$H,'[6]P3 Data from Rob'!$A:$A,'MCO Report'!$A43,'[6]P3 Data from Rob'!$L:$L,'MCO Report'!R$4)</f>
        <v>0</v>
      </c>
      <c r="S43" s="21">
        <f t="shared" si="2"/>
        <v>549293</v>
      </c>
      <c r="T43" s="21">
        <f t="shared" si="3"/>
        <v>1558734</v>
      </c>
      <c r="U43" s="20">
        <f>SUMIFS('[6]P3 Data from Rob'!$H:$H,'[6]P3 Data from Rob'!$A:$A,'MCO Report'!$A43,'[6]P3 Data from Rob'!$L:$L,'MCO Report'!U$4)</f>
        <v>84978</v>
      </c>
      <c r="V43" s="20">
        <f>SUMIFS('[6]P3 Data from Rob'!$H:$H,'[6]P3 Data from Rob'!$A:$A,'MCO Report'!$A43,'[6]P3 Data from Rob'!$L:$L,'MCO Report'!V$4)</f>
        <v>80094</v>
      </c>
      <c r="W43" s="20">
        <f>SUMIFS('[6]P3 Data from Rob'!$H:$H,'[6]P3 Data from Rob'!$A:$A,'MCO Report'!$A43,'[6]P3 Data from Rob'!$L:$L,'MCO Report'!W$4)</f>
        <v>1746</v>
      </c>
      <c r="X43" s="20">
        <f>SUMIFS('[6]P3 Data from Rob'!$H:$H,'[6]P3 Data from Rob'!$A:$A,'MCO Report'!$A43,'[6]P3 Data from Rob'!$L:$L,'MCO Report'!X$4)</f>
        <v>950</v>
      </c>
      <c r="Y43" s="21">
        <f t="shared" si="4"/>
        <v>167768</v>
      </c>
      <c r="Z43" s="44">
        <f t="shared" si="5"/>
        <v>1726502</v>
      </c>
      <c r="AA43" s="25"/>
    </row>
    <row r="44" spans="1:29" x14ac:dyDescent="0.25">
      <c r="A44" s="19">
        <v>44470</v>
      </c>
      <c r="B44" s="20">
        <f>SUMIFS('[6]P3 Data from Rob'!$H:$H,'[6]P3 Data from Rob'!$A:$A,'MCO Report'!$A44,'[6]P3 Data from Rob'!$L:$L,'MCO Report'!B$4)</f>
        <v>160471</v>
      </c>
      <c r="C44" s="20">
        <f>SUMIFS('[6]P3 Data from Rob'!$H:$H,'[6]P3 Data from Rob'!$A:$A,'MCO Report'!$A44,'[6]P3 Data from Rob'!$L:$L,'MCO Report'!C$4)</f>
        <v>16160</v>
      </c>
      <c r="D44" s="20">
        <f>SUMIFS('[6]P3 Data from Rob'!$H:$H,'[6]P3 Data from Rob'!$A:$A,'MCO Report'!$A44,'[6]P3 Data from Rob'!$L:$L,'MCO Report'!D$4)</f>
        <v>36378</v>
      </c>
      <c r="E44" s="20">
        <f>SUMIFS('[6]P3 Data from Rob'!$H:$H,'[6]P3 Data from Rob'!$A:$A,'MCO Report'!$A44,'[6]P3 Data from Rob'!$L:$L,'MCO Report'!E$4)</f>
        <v>14434</v>
      </c>
      <c r="F44" s="20">
        <f>SUMIFS('[6]P3 Data from Rob'!$H:$H,'[6]P3 Data from Rob'!$A:$A,'MCO Report'!$A44,'[6]P3 Data from Rob'!$L:$L,'MCO Report'!F$4)</f>
        <v>0</v>
      </c>
      <c r="G44" s="21">
        <f t="shared" si="0"/>
        <v>227443</v>
      </c>
      <c r="H44" s="21">
        <f>SUMIFS('[6]P3 Data from Rob'!$H:$H,'[6]P3 Data from Rob'!$A:$A,'MCO Report'!$A44,'[6]P3 Data from Rob'!$L:$L,'MCO Report'!H$4)</f>
        <v>0</v>
      </c>
      <c r="I44" s="20">
        <f>SUMIFS('[6]P3 Data from Rob'!$H:$H,'[6]P3 Data from Rob'!$A:$A,'MCO Report'!$A44,'[6]P3 Data from Rob'!$L:$L,'MCO Report'!I$4)</f>
        <v>144724</v>
      </c>
      <c r="J44" s="20">
        <f>SUMIFS('[6]P3 Data from Rob'!$H:$H,'[6]P3 Data from Rob'!$A:$A,'MCO Report'!$A44,'[6]P3 Data from Rob'!$L:$L,'MCO Report'!J$4)</f>
        <v>21408</v>
      </c>
      <c r="K44" s="20">
        <f>SUMIFS('[6]P3 Data from Rob'!$H:$H,'[6]P3 Data from Rob'!$A:$A,'MCO Report'!$A44,'[6]P3 Data from Rob'!$L:$L,'MCO Report'!K$4)</f>
        <v>622615</v>
      </c>
      <c r="L44" s="20">
        <f>SUMIFS('[6]P3 Data from Rob'!$H:$H,'[6]P3 Data from Rob'!$A:$A,'MCO Report'!$A44,'[6]P3 Data from Rob'!$L:$L,'MCO Report'!L$4)</f>
        <v>0</v>
      </c>
      <c r="M44" s="20">
        <f>SUMIFS('[6]P3 Data from Rob'!$H:$H,'[6]P3 Data from Rob'!$A:$A,'MCO Report'!$A44,'[6]P3 Data from Rob'!$L:$L,'MCO Report'!M$4)</f>
        <v>0</v>
      </c>
      <c r="N44" s="21">
        <f t="shared" si="1"/>
        <v>788747</v>
      </c>
      <c r="O44" s="20">
        <f>SUMIFS('[6]P3 Data from Rob'!$H:$H,'[6]P3 Data from Rob'!$A:$A,'MCO Report'!$A44,'[6]P3 Data from Rob'!$L:$L,'MCO Report'!O$4)</f>
        <v>141643</v>
      </c>
      <c r="P44" s="20">
        <f>SUMIFS('[6]P3 Data from Rob'!$H:$H,'[6]P3 Data from Rob'!$A:$A,'MCO Report'!$A44,'[6]P3 Data from Rob'!$L:$L,'MCO Report'!P$4)</f>
        <v>364386</v>
      </c>
      <c r="Q44" s="20">
        <f>SUMIFS('[6]P3 Data from Rob'!$H:$H,'[6]P3 Data from Rob'!$A:$A,'MCO Report'!$A44,'[6]P3 Data from Rob'!$L:$L,'MCO Report'!Q$4)</f>
        <v>51463</v>
      </c>
      <c r="R44" s="20">
        <f>SUMIFS('[6]P3 Data from Rob'!$H:$H,'[6]P3 Data from Rob'!$A:$A,'MCO Report'!$A44,'[6]P3 Data from Rob'!$L:$L,'MCO Report'!R$4)</f>
        <v>0</v>
      </c>
      <c r="S44" s="21">
        <f t="shared" si="2"/>
        <v>557492</v>
      </c>
      <c r="T44" s="21">
        <f t="shared" si="3"/>
        <v>1573682</v>
      </c>
      <c r="U44" s="20">
        <f>SUMIFS('[6]P3 Data from Rob'!$H:$H,'[6]P3 Data from Rob'!$A:$A,'MCO Report'!$A44,'[6]P3 Data from Rob'!$L:$L,'MCO Report'!U$4)</f>
        <v>86043</v>
      </c>
      <c r="V44" s="20">
        <f>SUMIFS('[6]P3 Data from Rob'!$H:$H,'[6]P3 Data from Rob'!$A:$A,'MCO Report'!$A44,'[6]P3 Data from Rob'!$L:$L,'MCO Report'!V$4)</f>
        <v>79814</v>
      </c>
      <c r="W44" s="20">
        <f>SUMIFS('[6]P3 Data from Rob'!$H:$H,'[6]P3 Data from Rob'!$A:$A,'MCO Report'!$A44,'[6]P3 Data from Rob'!$L:$L,'MCO Report'!W$4)</f>
        <v>1756</v>
      </c>
      <c r="X44" s="20">
        <f>SUMIFS('[6]P3 Data from Rob'!$H:$H,'[6]P3 Data from Rob'!$A:$A,'MCO Report'!$A44,'[6]P3 Data from Rob'!$L:$L,'MCO Report'!X$4)</f>
        <v>1561</v>
      </c>
      <c r="Y44" s="21">
        <f t="shared" si="4"/>
        <v>169174</v>
      </c>
      <c r="Z44" s="44">
        <f t="shared" ref="Z44:Z87" si="6">T44+Y44</f>
        <v>1742856</v>
      </c>
      <c r="AA44" s="25"/>
    </row>
    <row r="45" spans="1:29" x14ac:dyDescent="0.25">
      <c r="A45" s="19">
        <v>44501</v>
      </c>
      <c r="B45" s="20">
        <f>SUMIFS('[6]P3 Data from Rob'!$H:$H,'[6]P3 Data from Rob'!$A:$A,'MCO Report'!$A45,'[6]P3 Data from Rob'!$L:$L,'MCO Report'!B$4)</f>
        <v>160810</v>
      </c>
      <c r="C45" s="20">
        <f>SUMIFS('[6]P3 Data from Rob'!$H:$H,'[6]P3 Data from Rob'!$A:$A,'MCO Report'!$A45,'[6]P3 Data from Rob'!$L:$L,'MCO Report'!C$4)</f>
        <v>16190</v>
      </c>
      <c r="D45" s="20">
        <f>SUMIFS('[6]P3 Data from Rob'!$H:$H,'[6]P3 Data from Rob'!$A:$A,'MCO Report'!$A45,'[6]P3 Data from Rob'!$L:$L,'MCO Report'!D$4)</f>
        <v>36617</v>
      </c>
      <c r="E45" s="20">
        <f>SUMIFS('[6]P3 Data from Rob'!$H:$H,'[6]P3 Data from Rob'!$A:$A,'MCO Report'!$A45,'[6]P3 Data from Rob'!$L:$L,'MCO Report'!E$4)</f>
        <v>14432</v>
      </c>
      <c r="F45" s="20">
        <f>SUMIFS('[6]P3 Data from Rob'!$H:$H,'[6]P3 Data from Rob'!$A:$A,'MCO Report'!$A45,'[6]P3 Data from Rob'!$L:$L,'MCO Report'!F$4)</f>
        <v>0</v>
      </c>
      <c r="G45" s="21">
        <f t="shared" si="0"/>
        <v>228049</v>
      </c>
      <c r="H45" s="21">
        <f>SUMIFS('[6]P3 Data from Rob'!$H:$H,'[6]P3 Data from Rob'!$A:$A,'MCO Report'!$A45,'[6]P3 Data from Rob'!$L:$L,'MCO Report'!H$4)</f>
        <v>0</v>
      </c>
      <c r="I45" s="20">
        <f>SUMIFS('[6]P3 Data from Rob'!$H:$H,'[6]P3 Data from Rob'!$A:$A,'MCO Report'!$A45,'[6]P3 Data from Rob'!$L:$L,'MCO Report'!I$4)</f>
        <v>146267</v>
      </c>
      <c r="J45" s="20">
        <f>SUMIFS('[6]P3 Data from Rob'!$H:$H,'[6]P3 Data from Rob'!$A:$A,'MCO Report'!$A45,'[6]P3 Data from Rob'!$L:$L,'MCO Report'!J$4)</f>
        <v>21719</v>
      </c>
      <c r="K45" s="20">
        <f>SUMIFS('[6]P3 Data from Rob'!$H:$H,'[6]P3 Data from Rob'!$A:$A,'MCO Report'!$A45,'[6]P3 Data from Rob'!$L:$L,'MCO Report'!K$4)</f>
        <v>626247</v>
      </c>
      <c r="L45" s="20">
        <f>SUMIFS('[6]P3 Data from Rob'!$H:$H,'[6]P3 Data from Rob'!$A:$A,'MCO Report'!$A45,'[6]P3 Data from Rob'!$L:$L,'MCO Report'!L$4)</f>
        <v>0</v>
      </c>
      <c r="M45" s="20">
        <f>SUMIFS('[6]P3 Data from Rob'!$H:$H,'[6]P3 Data from Rob'!$A:$A,'MCO Report'!$A45,'[6]P3 Data from Rob'!$L:$L,'MCO Report'!M$4)</f>
        <v>0</v>
      </c>
      <c r="N45" s="21">
        <f t="shared" si="1"/>
        <v>794233</v>
      </c>
      <c r="O45" s="20">
        <f>SUMIFS('[6]P3 Data from Rob'!$H:$H,'[6]P3 Data from Rob'!$A:$A,'MCO Report'!$A45,'[6]P3 Data from Rob'!$L:$L,'MCO Report'!O$4)</f>
        <v>142368</v>
      </c>
      <c r="P45" s="20">
        <f>SUMIFS('[6]P3 Data from Rob'!$H:$H,'[6]P3 Data from Rob'!$A:$A,'MCO Report'!$A45,'[6]P3 Data from Rob'!$L:$L,'MCO Report'!P$4)</f>
        <v>370030</v>
      </c>
      <c r="Q45" s="20">
        <f>SUMIFS('[6]P3 Data from Rob'!$H:$H,'[6]P3 Data from Rob'!$A:$A,'MCO Report'!$A45,'[6]P3 Data from Rob'!$L:$L,'MCO Report'!Q$4)</f>
        <v>52517</v>
      </c>
      <c r="R45" s="20">
        <f>SUMIFS('[6]P3 Data from Rob'!$H:$H,'[6]P3 Data from Rob'!$A:$A,'MCO Report'!$A45,'[6]P3 Data from Rob'!$L:$L,'MCO Report'!R$4)</f>
        <v>0</v>
      </c>
      <c r="S45" s="21">
        <f t="shared" si="2"/>
        <v>564915</v>
      </c>
      <c r="T45" s="21">
        <f t="shared" si="3"/>
        <v>1587197</v>
      </c>
      <c r="U45" s="20">
        <f>SUMIFS('[6]P3 Data from Rob'!$H:$H,'[6]P3 Data from Rob'!$A:$A,'MCO Report'!$A45,'[6]P3 Data from Rob'!$L:$L,'MCO Report'!U$4)</f>
        <v>87223</v>
      </c>
      <c r="V45" s="20">
        <f>SUMIFS('[6]P3 Data from Rob'!$H:$H,'[6]P3 Data from Rob'!$A:$A,'MCO Report'!$A45,'[6]P3 Data from Rob'!$L:$L,'MCO Report'!V$4)</f>
        <v>79770</v>
      </c>
      <c r="W45" s="20">
        <f>SUMIFS('[6]P3 Data from Rob'!$H:$H,'[6]P3 Data from Rob'!$A:$A,'MCO Report'!$A45,'[6]P3 Data from Rob'!$L:$L,'MCO Report'!W$4)</f>
        <v>1771</v>
      </c>
      <c r="X45" s="20">
        <f>SUMIFS('[6]P3 Data from Rob'!$H:$H,'[6]P3 Data from Rob'!$A:$A,'MCO Report'!$A45,'[6]P3 Data from Rob'!$L:$L,'MCO Report'!X$4)</f>
        <v>2034</v>
      </c>
      <c r="Y45" s="21">
        <f t="shared" si="4"/>
        <v>170798</v>
      </c>
      <c r="Z45" s="44">
        <f t="shared" si="6"/>
        <v>1757995</v>
      </c>
      <c r="AA45" s="25"/>
      <c r="AC45" s="26"/>
    </row>
    <row r="46" spans="1:29" x14ac:dyDescent="0.25">
      <c r="A46" s="19">
        <v>44531</v>
      </c>
      <c r="B46" s="20">
        <f>SUMIFS('[6]P3 Data from Rob'!$H:$H,'[6]P3 Data from Rob'!$A:$A,'MCO Report'!$A46,'[6]P3 Data from Rob'!$L:$L,'MCO Report'!B$4)</f>
        <v>161218</v>
      </c>
      <c r="C46" s="20">
        <f>SUMIFS('[6]P3 Data from Rob'!$H:$H,'[6]P3 Data from Rob'!$A:$A,'MCO Report'!$A46,'[6]P3 Data from Rob'!$L:$L,'MCO Report'!C$4)</f>
        <v>16125</v>
      </c>
      <c r="D46" s="20">
        <f>SUMIFS('[6]P3 Data from Rob'!$H:$H,'[6]P3 Data from Rob'!$A:$A,'MCO Report'!$A46,'[6]P3 Data from Rob'!$L:$L,'MCO Report'!D$4)</f>
        <v>36743</v>
      </c>
      <c r="E46" s="20">
        <f>SUMIFS('[6]P3 Data from Rob'!$H:$H,'[6]P3 Data from Rob'!$A:$A,'MCO Report'!$A46,'[6]P3 Data from Rob'!$L:$L,'MCO Report'!E$4)</f>
        <v>14438</v>
      </c>
      <c r="F46" s="20">
        <f>SUMIFS('[6]P3 Data from Rob'!$H:$H,'[6]P3 Data from Rob'!$A:$A,'MCO Report'!$A46,'[6]P3 Data from Rob'!$L:$L,'MCO Report'!F$4)</f>
        <v>0</v>
      </c>
      <c r="G46" s="21">
        <f t="shared" si="0"/>
        <v>228524</v>
      </c>
      <c r="H46" s="21">
        <f>SUMIFS('[6]P3 Data from Rob'!$H:$H,'[6]P3 Data from Rob'!$A:$A,'MCO Report'!$A46,'[6]P3 Data from Rob'!$L:$L,'MCO Report'!H$4)</f>
        <v>0</v>
      </c>
      <c r="I46" s="20">
        <f>SUMIFS('[6]P3 Data from Rob'!$H:$H,'[6]P3 Data from Rob'!$A:$A,'MCO Report'!$A46,'[6]P3 Data from Rob'!$L:$L,'MCO Report'!I$4)</f>
        <v>149357</v>
      </c>
      <c r="J46" s="20">
        <f>SUMIFS('[6]P3 Data from Rob'!$H:$H,'[6]P3 Data from Rob'!$A:$A,'MCO Report'!$A46,'[6]P3 Data from Rob'!$L:$L,'MCO Report'!J$4)</f>
        <v>18564</v>
      </c>
      <c r="K46" s="20">
        <f>SUMIFS('[6]P3 Data from Rob'!$H:$H,'[6]P3 Data from Rob'!$A:$A,'MCO Report'!$A46,'[6]P3 Data from Rob'!$L:$L,'MCO Report'!K$4)</f>
        <v>630513</v>
      </c>
      <c r="L46" s="20">
        <f>SUMIFS('[6]P3 Data from Rob'!$H:$H,'[6]P3 Data from Rob'!$A:$A,'MCO Report'!$A46,'[6]P3 Data from Rob'!$L:$L,'MCO Report'!L$4)</f>
        <v>0</v>
      </c>
      <c r="M46" s="20">
        <f>SUMIFS('[6]P3 Data from Rob'!$H:$H,'[6]P3 Data from Rob'!$A:$A,'MCO Report'!$A46,'[6]P3 Data from Rob'!$L:$L,'MCO Report'!M$4)</f>
        <v>0</v>
      </c>
      <c r="N46" s="21">
        <f t="shared" si="1"/>
        <v>798434</v>
      </c>
      <c r="O46" s="20">
        <f>SUMIFS('[6]P3 Data from Rob'!$H:$H,'[6]P3 Data from Rob'!$A:$A,'MCO Report'!$A46,'[6]P3 Data from Rob'!$L:$L,'MCO Report'!O$4)</f>
        <v>145402</v>
      </c>
      <c r="P46" s="20">
        <f>SUMIFS('[6]P3 Data from Rob'!$H:$H,'[6]P3 Data from Rob'!$A:$A,'MCO Report'!$A46,'[6]P3 Data from Rob'!$L:$L,'MCO Report'!P$4)</f>
        <v>377744</v>
      </c>
      <c r="Q46" s="20">
        <f>SUMIFS('[6]P3 Data from Rob'!$H:$H,'[6]P3 Data from Rob'!$A:$A,'MCO Report'!$A46,'[6]P3 Data from Rob'!$L:$L,'MCO Report'!Q$4)</f>
        <v>53744</v>
      </c>
      <c r="R46" s="20">
        <f>SUMIFS('[6]P3 Data from Rob'!$H:$H,'[6]P3 Data from Rob'!$A:$A,'MCO Report'!$A46,'[6]P3 Data from Rob'!$L:$L,'MCO Report'!R$4)</f>
        <v>0</v>
      </c>
      <c r="S46" s="21">
        <f t="shared" si="2"/>
        <v>576890</v>
      </c>
      <c r="T46" s="21">
        <f t="shared" si="3"/>
        <v>1603848</v>
      </c>
      <c r="U46" s="20">
        <f>SUMIFS('[6]P3 Data from Rob'!$H:$H,'[6]P3 Data from Rob'!$A:$A,'MCO Report'!$A46,'[6]P3 Data from Rob'!$L:$L,'MCO Report'!U$4)</f>
        <v>88214</v>
      </c>
      <c r="V46" s="20">
        <f>SUMIFS('[6]P3 Data from Rob'!$H:$H,'[6]P3 Data from Rob'!$A:$A,'MCO Report'!$A46,'[6]P3 Data from Rob'!$L:$L,'MCO Report'!V$4)</f>
        <v>79837</v>
      </c>
      <c r="W46" s="20">
        <f>SUMIFS('[6]P3 Data from Rob'!$H:$H,'[6]P3 Data from Rob'!$A:$A,'MCO Report'!$A46,'[6]P3 Data from Rob'!$L:$L,'MCO Report'!W$4)</f>
        <v>1811</v>
      </c>
      <c r="X46" s="20">
        <f>SUMIFS('[6]P3 Data from Rob'!$H:$H,'[6]P3 Data from Rob'!$A:$A,'MCO Report'!$A46,'[6]P3 Data from Rob'!$L:$L,'MCO Report'!X$4)</f>
        <v>2435</v>
      </c>
      <c r="Y46" s="21">
        <f t="shared" si="4"/>
        <v>172297</v>
      </c>
      <c r="Z46" s="45">
        <f t="shared" si="6"/>
        <v>1776145</v>
      </c>
      <c r="AA46" s="25"/>
    </row>
    <row r="47" spans="1:29" x14ac:dyDescent="0.25">
      <c r="A47" s="19">
        <v>44562</v>
      </c>
      <c r="B47" s="20">
        <f>SUMIFS('[6]P3 Data from Rob'!$H:$H,'[6]P3 Data from Rob'!$A:$A,'MCO Report'!$A47,'[6]P3 Data from Rob'!$L:$L,'MCO Report'!B$4)</f>
        <v>161516</v>
      </c>
      <c r="C47" s="20">
        <f>SUMIFS('[6]P3 Data from Rob'!$H:$H,'[6]P3 Data from Rob'!$A:$A,'MCO Report'!$A47,'[6]P3 Data from Rob'!$L:$L,'MCO Report'!C$4)</f>
        <v>16130</v>
      </c>
      <c r="D47" s="20">
        <f>SUMIFS('[6]P3 Data from Rob'!$H:$H,'[6]P3 Data from Rob'!$A:$A,'MCO Report'!$A47,'[6]P3 Data from Rob'!$L:$L,'MCO Report'!D$4)</f>
        <v>36816</v>
      </c>
      <c r="E47" s="20">
        <f>SUMIFS('[6]P3 Data from Rob'!$H:$H,'[6]P3 Data from Rob'!$A:$A,'MCO Report'!$A47,'[6]P3 Data from Rob'!$L:$L,'MCO Report'!E$4)</f>
        <v>14425</v>
      </c>
      <c r="F47" s="20">
        <f>SUMIFS('[6]P3 Data from Rob'!$H:$H,'[6]P3 Data from Rob'!$A:$A,'MCO Report'!$A47,'[6]P3 Data from Rob'!$L:$L,'MCO Report'!F$4)</f>
        <v>0</v>
      </c>
      <c r="G47" s="21">
        <f t="shared" si="0"/>
        <v>228887</v>
      </c>
      <c r="H47" s="21">
        <f>SUMIFS('[6]P3 Data from Rob'!$H:$H,'[6]P3 Data from Rob'!$A:$A,'MCO Report'!$A47,'[6]P3 Data from Rob'!$L:$L,'MCO Report'!H$4)</f>
        <v>0</v>
      </c>
      <c r="I47" s="20">
        <f>SUMIFS('[6]P3 Data from Rob'!$H:$H,'[6]P3 Data from Rob'!$A:$A,'MCO Report'!$A47,'[6]P3 Data from Rob'!$L:$L,'MCO Report'!I$4)</f>
        <v>151295</v>
      </c>
      <c r="J47" s="20">
        <f>SUMIFS('[6]P3 Data from Rob'!$H:$H,'[6]P3 Data from Rob'!$A:$A,'MCO Report'!$A47,'[6]P3 Data from Rob'!$L:$L,'MCO Report'!J$4)</f>
        <v>19017</v>
      </c>
      <c r="K47" s="20">
        <f>SUMIFS('[6]P3 Data from Rob'!$H:$H,'[6]P3 Data from Rob'!$A:$A,'MCO Report'!$A47,'[6]P3 Data from Rob'!$L:$L,'MCO Report'!K$4)</f>
        <v>635682</v>
      </c>
      <c r="L47" s="20">
        <f>SUMIFS('[6]P3 Data from Rob'!$H:$H,'[6]P3 Data from Rob'!$A:$A,'MCO Report'!$A47,'[6]P3 Data from Rob'!$L:$L,'MCO Report'!L$4)</f>
        <v>0</v>
      </c>
      <c r="M47" s="20">
        <f>SUMIFS('[6]P3 Data from Rob'!$H:$H,'[6]P3 Data from Rob'!$A:$A,'MCO Report'!$A47,'[6]P3 Data from Rob'!$L:$L,'MCO Report'!M$4)</f>
        <v>0</v>
      </c>
      <c r="N47" s="21">
        <f t="shared" si="1"/>
        <v>805994</v>
      </c>
      <c r="O47" s="20">
        <f>SUMIFS('[6]P3 Data from Rob'!$H:$H,'[6]P3 Data from Rob'!$A:$A,'MCO Report'!$A47,'[6]P3 Data from Rob'!$L:$L,'MCO Report'!O$4)</f>
        <v>146678</v>
      </c>
      <c r="P47" s="20">
        <f>SUMIFS('[6]P3 Data from Rob'!$H:$H,'[6]P3 Data from Rob'!$A:$A,'MCO Report'!$A47,'[6]P3 Data from Rob'!$L:$L,'MCO Report'!P$4)</f>
        <v>385918</v>
      </c>
      <c r="Q47" s="20">
        <f>SUMIFS('[6]P3 Data from Rob'!$H:$H,'[6]P3 Data from Rob'!$A:$A,'MCO Report'!$A47,'[6]P3 Data from Rob'!$L:$L,'MCO Report'!Q$4)</f>
        <v>55074</v>
      </c>
      <c r="R47" s="20">
        <f>SUMIFS('[6]P3 Data from Rob'!$H:$H,'[6]P3 Data from Rob'!$A:$A,'MCO Report'!$A47,'[6]P3 Data from Rob'!$L:$L,'MCO Report'!R$4)</f>
        <v>0</v>
      </c>
      <c r="S47" s="21">
        <f t="shared" si="2"/>
        <v>587670</v>
      </c>
      <c r="T47" s="21">
        <f t="shared" si="3"/>
        <v>1622551</v>
      </c>
      <c r="U47" s="20">
        <f>SUMIFS('[6]P3 Data from Rob'!$H:$H,'[6]P3 Data from Rob'!$A:$A,'MCO Report'!$A47,'[6]P3 Data from Rob'!$L:$L,'MCO Report'!U$4)</f>
        <v>89812</v>
      </c>
      <c r="V47" s="20">
        <f>SUMIFS('[6]P3 Data from Rob'!$H:$H,'[6]P3 Data from Rob'!$A:$A,'MCO Report'!$A47,'[6]P3 Data from Rob'!$L:$L,'MCO Report'!V$4)</f>
        <v>79830</v>
      </c>
      <c r="W47" s="20">
        <f>SUMIFS('[6]P3 Data from Rob'!$H:$H,'[6]P3 Data from Rob'!$A:$A,'MCO Report'!$A47,'[6]P3 Data from Rob'!$L:$L,'MCO Report'!W$4)</f>
        <v>1877</v>
      </c>
      <c r="X47" s="20">
        <f>SUMIFS('[6]P3 Data from Rob'!$H:$H,'[6]P3 Data from Rob'!$A:$A,'MCO Report'!$A47,'[6]P3 Data from Rob'!$L:$L,'MCO Report'!X$4)</f>
        <v>2636</v>
      </c>
      <c r="Y47" s="21">
        <f t="shared" si="4"/>
        <v>174155</v>
      </c>
      <c r="Z47" s="45">
        <f t="shared" si="6"/>
        <v>1796706</v>
      </c>
      <c r="AA47" s="25"/>
    </row>
    <row r="48" spans="1:29" x14ac:dyDescent="0.25">
      <c r="A48" s="19">
        <v>44593</v>
      </c>
      <c r="B48" s="20">
        <f>SUMIFS('[6]P3 Data from Rob'!$H:$H,'[6]P3 Data from Rob'!$A:$A,'MCO Report'!$A48,'[6]P3 Data from Rob'!$L:$L,'MCO Report'!B$4)</f>
        <v>161795</v>
      </c>
      <c r="C48" s="20">
        <f>SUMIFS('[6]P3 Data from Rob'!$H:$H,'[6]P3 Data from Rob'!$A:$A,'MCO Report'!$A48,'[6]P3 Data from Rob'!$L:$L,'MCO Report'!C$4)</f>
        <v>15994</v>
      </c>
      <c r="D48" s="20">
        <f>SUMIFS('[6]P3 Data from Rob'!$H:$H,'[6]P3 Data from Rob'!$A:$A,'MCO Report'!$A48,'[6]P3 Data from Rob'!$L:$L,'MCO Report'!D$4)</f>
        <v>36741</v>
      </c>
      <c r="E48" s="20">
        <f>SUMIFS('[6]P3 Data from Rob'!$H:$H,'[6]P3 Data from Rob'!$A:$A,'MCO Report'!$A48,'[6]P3 Data from Rob'!$L:$L,'MCO Report'!E$4)</f>
        <v>14419</v>
      </c>
      <c r="F48" s="20">
        <f>SUMIFS('[6]P3 Data from Rob'!$H:$H,'[6]P3 Data from Rob'!$A:$A,'MCO Report'!$A48,'[6]P3 Data from Rob'!$L:$L,'MCO Report'!F$4)</f>
        <v>0</v>
      </c>
      <c r="G48" s="21">
        <f t="shared" si="0"/>
        <v>228949</v>
      </c>
      <c r="H48" s="21">
        <f>SUMIFS('[6]P3 Data from Rob'!$H:$H,'[6]P3 Data from Rob'!$A:$A,'MCO Report'!$A48,'[6]P3 Data from Rob'!$L:$L,'MCO Report'!H$4)</f>
        <v>0</v>
      </c>
      <c r="I48" s="20">
        <f>SUMIFS('[6]P3 Data from Rob'!$H:$H,'[6]P3 Data from Rob'!$A:$A,'MCO Report'!$A48,'[6]P3 Data from Rob'!$L:$L,'MCO Report'!I$4)</f>
        <v>152766</v>
      </c>
      <c r="J48" s="20">
        <f>SUMIFS('[6]P3 Data from Rob'!$H:$H,'[6]P3 Data from Rob'!$A:$A,'MCO Report'!$A48,'[6]P3 Data from Rob'!$L:$L,'MCO Report'!J$4)</f>
        <v>18687</v>
      </c>
      <c r="K48" s="20">
        <f>SUMIFS('[6]P3 Data from Rob'!$H:$H,'[6]P3 Data from Rob'!$A:$A,'MCO Report'!$A48,'[6]P3 Data from Rob'!$L:$L,'MCO Report'!K$4)</f>
        <v>640021</v>
      </c>
      <c r="L48" s="20">
        <f>SUMIFS('[6]P3 Data from Rob'!$H:$H,'[6]P3 Data from Rob'!$A:$A,'MCO Report'!$A48,'[6]P3 Data from Rob'!$L:$L,'MCO Report'!L$4)</f>
        <v>0</v>
      </c>
      <c r="M48" s="20">
        <f>SUMIFS('[6]P3 Data from Rob'!$H:$H,'[6]P3 Data from Rob'!$A:$A,'MCO Report'!$A48,'[6]P3 Data from Rob'!$L:$L,'MCO Report'!M$4)</f>
        <v>0</v>
      </c>
      <c r="N48" s="21">
        <f t="shared" si="1"/>
        <v>811474</v>
      </c>
      <c r="O48" s="20">
        <f>SUMIFS('[6]P3 Data from Rob'!$H:$H,'[6]P3 Data from Rob'!$A:$A,'MCO Report'!$A48,'[6]P3 Data from Rob'!$L:$L,'MCO Report'!O$4)</f>
        <v>147992</v>
      </c>
      <c r="P48" s="20">
        <f>SUMIFS('[6]P3 Data from Rob'!$H:$H,'[6]P3 Data from Rob'!$A:$A,'MCO Report'!$A48,'[6]P3 Data from Rob'!$L:$L,'MCO Report'!P$4)</f>
        <v>392437</v>
      </c>
      <c r="Q48" s="20">
        <f>SUMIFS('[6]P3 Data from Rob'!$H:$H,'[6]P3 Data from Rob'!$A:$A,'MCO Report'!$A48,'[6]P3 Data from Rob'!$L:$L,'MCO Report'!Q$4)</f>
        <v>55782</v>
      </c>
      <c r="R48" s="20">
        <f>SUMIFS('[6]P3 Data from Rob'!$H:$H,'[6]P3 Data from Rob'!$A:$A,'MCO Report'!$A48,'[6]P3 Data from Rob'!$L:$L,'MCO Report'!R$4)</f>
        <v>0</v>
      </c>
      <c r="S48" s="21">
        <f t="shared" si="2"/>
        <v>596211</v>
      </c>
      <c r="T48" s="21">
        <f t="shared" si="3"/>
        <v>1636634</v>
      </c>
      <c r="U48" s="20">
        <f>SUMIFS('[6]P3 Data from Rob'!$H:$H,'[6]P3 Data from Rob'!$A:$A,'MCO Report'!$A48,'[6]P3 Data from Rob'!$L:$L,'MCO Report'!U$4)</f>
        <v>90974</v>
      </c>
      <c r="V48" s="20">
        <f>SUMIFS('[6]P3 Data from Rob'!$H:$H,'[6]P3 Data from Rob'!$A:$A,'MCO Report'!$A48,'[6]P3 Data from Rob'!$L:$L,'MCO Report'!V$4)</f>
        <v>80067</v>
      </c>
      <c r="W48" s="20">
        <f>SUMIFS('[6]P3 Data from Rob'!$H:$H,'[6]P3 Data from Rob'!$A:$A,'MCO Report'!$A48,'[6]P3 Data from Rob'!$L:$L,'MCO Report'!W$4)</f>
        <v>1926</v>
      </c>
      <c r="X48" s="20">
        <f>SUMIFS('[6]P3 Data from Rob'!$H:$H,'[6]P3 Data from Rob'!$A:$A,'MCO Report'!$A48,'[6]P3 Data from Rob'!$L:$L,'MCO Report'!X$4)</f>
        <v>2705</v>
      </c>
      <c r="Y48" s="21">
        <f t="shared" si="4"/>
        <v>175672</v>
      </c>
      <c r="Z48" s="45">
        <f t="shared" si="6"/>
        <v>1812306</v>
      </c>
      <c r="AA48" s="25"/>
      <c r="AB48" s="26"/>
      <c r="AC48" s="26"/>
    </row>
    <row r="49" spans="1:27" x14ac:dyDescent="0.25">
      <c r="A49" s="19">
        <v>44621</v>
      </c>
      <c r="B49" s="20">
        <f>SUMIFS('[6]P3 Data from Rob'!$H:$H,'[6]P3 Data from Rob'!$A:$A,'MCO Report'!$A49,'[6]P3 Data from Rob'!$L:$L,'MCO Report'!B$4)</f>
        <v>162391</v>
      </c>
      <c r="C49" s="20">
        <f>SUMIFS('[6]P3 Data from Rob'!$H:$H,'[6]P3 Data from Rob'!$A:$A,'MCO Report'!$A49,'[6]P3 Data from Rob'!$L:$L,'MCO Report'!C$4)</f>
        <v>16023</v>
      </c>
      <c r="D49" s="20">
        <f>SUMIFS('[6]P3 Data from Rob'!$H:$H,'[6]P3 Data from Rob'!$A:$A,'MCO Report'!$A49,'[6]P3 Data from Rob'!$L:$L,'MCO Report'!D$4)</f>
        <v>36785</v>
      </c>
      <c r="E49" s="20">
        <f>SUMIFS('[6]P3 Data from Rob'!$H:$H,'[6]P3 Data from Rob'!$A:$A,'MCO Report'!$A49,'[6]P3 Data from Rob'!$L:$L,'MCO Report'!E$4)</f>
        <v>14390</v>
      </c>
      <c r="F49" s="20">
        <f>SUMIFS('[6]P3 Data from Rob'!$H:$H,'[6]P3 Data from Rob'!$A:$A,'MCO Report'!$A49,'[6]P3 Data from Rob'!$L:$L,'MCO Report'!F$4)</f>
        <v>0</v>
      </c>
      <c r="G49" s="21">
        <f t="shared" si="0"/>
        <v>229589</v>
      </c>
      <c r="H49" s="21">
        <f>SUMIFS('[6]P3 Data from Rob'!$H:$H,'[6]P3 Data from Rob'!$A:$A,'MCO Report'!$A49,'[6]P3 Data from Rob'!$L:$L,'MCO Report'!H$4)</f>
        <v>0</v>
      </c>
      <c r="I49" s="20">
        <f>SUMIFS('[6]P3 Data from Rob'!$H:$H,'[6]P3 Data from Rob'!$A:$A,'MCO Report'!$A49,'[6]P3 Data from Rob'!$L:$L,'MCO Report'!I$4)</f>
        <v>154364</v>
      </c>
      <c r="J49" s="20">
        <f>SUMIFS('[6]P3 Data from Rob'!$H:$H,'[6]P3 Data from Rob'!$A:$A,'MCO Report'!$A49,'[6]P3 Data from Rob'!$L:$L,'MCO Report'!J$4)</f>
        <v>18693</v>
      </c>
      <c r="K49" s="20">
        <f>SUMIFS('[6]P3 Data from Rob'!$H:$H,'[6]P3 Data from Rob'!$A:$A,'MCO Report'!$A49,'[6]P3 Data from Rob'!$L:$L,'MCO Report'!K$4)</f>
        <v>643876</v>
      </c>
      <c r="L49" s="20">
        <f>SUMIFS('[6]P3 Data from Rob'!$H:$H,'[6]P3 Data from Rob'!$A:$A,'MCO Report'!$A49,'[6]P3 Data from Rob'!$L:$L,'MCO Report'!L$4)</f>
        <v>0</v>
      </c>
      <c r="M49" s="20">
        <f>SUMIFS('[6]P3 Data from Rob'!$H:$H,'[6]P3 Data from Rob'!$A:$A,'MCO Report'!$A49,'[6]P3 Data from Rob'!$L:$L,'MCO Report'!M$4)</f>
        <v>0</v>
      </c>
      <c r="N49" s="21">
        <f t="shared" si="1"/>
        <v>816933</v>
      </c>
      <c r="O49" s="20">
        <f>SUMIFS('[6]P3 Data from Rob'!$H:$H,'[6]P3 Data from Rob'!$A:$A,'MCO Report'!$A49,'[6]P3 Data from Rob'!$L:$L,'MCO Report'!O$4)</f>
        <v>149148</v>
      </c>
      <c r="P49" s="20">
        <f>SUMIFS('[6]P3 Data from Rob'!$H:$H,'[6]P3 Data from Rob'!$A:$A,'MCO Report'!$A49,'[6]P3 Data from Rob'!$L:$L,'MCO Report'!P$4)</f>
        <v>396762</v>
      </c>
      <c r="Q49" s="20">
        <f>SUMIFS('[6]P3 Data from Rob'!$H:$H,'[6]P3 Data from Rob'!$A:$A,'MCO Report'!$A49,'[6]P3 Data from Rob'!$L:$L,'MCO Report'!Q$4)</f>
        <v>57183</v>
      </c>
      <c r="R49" s="20">
        <f>SUMIFS('[6]P3 Data from Rob'!$H:$H,'[6]P3 Data from Rob'!$A:$A,'MCO Report'!$A49,'[6]P3 Data from Rob'!$L:$L,'MCO Report'!R$4)</f>
        <v>0</v>
      </c>
      <c r="S49" s="21">
        <f t="shared" si="2"/>
        <v>603093</v>
      </c>
      <c r="T49" s="21">
        <f t="shared" si="3"/>
        <v>1649615</v>
      </c>
      <c r="U49" s="20">
        <f>SUMIFS('[6]P3 Data from Rob'!$H:$H,'[6]P3 Data from Rob'!$A:$A,'MCO Report'!$A49,'[6]P3 Data from Rob'!$L:$L,'MCO Report'!U$4)</f>
        <v>91979</v>
      </c>
      <c r="V49" s="20">
        <f>SUMIFS('[6]P3 Data from Rob'!$H:$H,'[6]P3 Data from Rob'!$A:$A,'MCO Report'!$A49,'[6]P3 Data from Rob'!$L:$L,'MCO Report'!V$4)</f>
        <v>80227</v>
      </c>
      <c r="W49" s="20">
        <f>SUMIFS('[6]P3 Data from Rob'!$H:$H,'[6]P3 Data from Rob'!$A:$A,'MCO Report'!$A49,'[6]P3 Data from Rob'!$L:$L,'MCO Report'!W$4)</f>
        <v>1936</v>
      </c>
      <c r="X49" s="20">
        <f>SUMIFS('[6]P3 Data from Rob'!$H:$H,'[6]P3 Data from Rob'!$A:$A,'MCO Report'!$A49,'[6]P3 Data from Rob'!$L:$L,'MCO Report'!X$4)</f>
        <v>2997</v>
      </c>
      <c r="Y49" s="21">
        <f t="shared" si="4"/>
        <v>177139</v>
      </c>
      <c r="Z49" s="45">
        <f t="shared" si="6"/>
        <v>1826754</v>
      </c>
      <c r="AA49" s="25"/>
    </row>
    <row r="50" spans="1:27" x14ac:dyDescent="0.25">
      <c r="A50" s="19">
        <v>44652</v>
      </c>
      <c r="B50" s="20">
        <f>SUMIFS('[6]P3 Data from Rob'!$H:$H,'[6]P3 Data from Rob'!$A:$A,'MCO Report'!$A50,'[6]P3 Data from Rob'!$L:$L,'MCO Report'!B$4)</f>
        <v>162532</v>
      </c>
      <c r="C50" s="20">
        <f>SUMIFS('[6]P3 Data from Rob'!$H:$H,'[6]P3 Data from Rob'!$A:$A,'MCO Report'!$A50,'[6]P3 Data from Rob'!$L:$L,'MCO Report'!C$4)</f>
        <v>16065</v>
      </c>
      <c r="D50" s="20">
        <f>SUMIFS('[6]P3 Data from Rob'!$H:$H,'[6]P3 Data from Rob'!$A:$A,'MCO Report'!$A50,'[6]P3 Data from Rob'!$L:$L,'MCO Report'!D$4)</f>
        <v>36888</v>
      </c>
      <c r="E50" s="20">
        <f>SUMIFS('[6]P3 Data from Rob'!$H:$H,'[6]P3 Data from Rob'!$A:$A,'MCO Report'!$A50,'[6]P3 Data from Rob'!$L:$L,'MCO Report'!E$4)</f>
        <v>14382</v>
      </c>
      <c r="F50" s="20">
        <f>SUMIFS('[6]P3 Data from Rob'!$H:$H,'[6]P3 Data from Rob'!$A:$A,'MCO Report'!$A50,'[6]P3 Data from Rob'!$L:$L,'MCO Report'!F$4)</f>
        <v>0</v>
      </c>
      <c r="G50" s="21">
        <f t="shared" si="0"/>
        <v>229867</v>
      </c>
      <c r="H50" s="21">
        <f>SUMIFS('[6]P3 Data from Rob'!$H:$H,'[6]P3 Data from Rob'!$A:$A,'MCO Report'!$A50,'[6]P3 Data from Rob'!$L:$L,'MCO Report'!H$4)</f>
        <v>0</v>
      </c>
      <c r="I50" s="20">
        <f>SUMIFS('[6]P3 Data from Rob'!$H:$H,'[6]P3 Data from Rob'!$A:$A,'MCO Report'!$A50,'[6]P3 Data from Rob'!$L:$L,'MCO Report'!I$4)</f>
        <v>155721</v>
      </c>
      <c r="J50" s="20">
        <f>SUMIFS('[6]P3 Data from Rob'!$H:$H,'[6]P3 Data from Rob'!$A:$A,'MCO Report'!$A50,'[6]P3 Data from Rob'!$L:$L,'MCO Report'!J$4)</f>
        <v>18513</v>
      </c>
      <c r="K50" s="20">
        <f>SUMIFS('[6]P3 Data from Rob'!$H:$H,'[6]P3 Data from Rob'!$A:$A,'MCO Report'!$A50,'[6]P3 Data from Rob'!$L:$L,'MCO Report'!K$4)</f>
        <v>647779</v>
      </c>
      <c r="L50" s="20">
        <f>SUMIFS('[6]P3 Data from Rob'!$H:$H,'[6]P3 Data from Rob'!$A:$A,'MCO Report'!$A50,'[6]P3 Data from Rob'!$L:$L,'MCO Report'!L$4)</f>
        <v>0</v>
      </c>
      <c r="M50" s="20">
        <f>SUMIFS('[6]P3 Data from Rob'!$H:$H,'[6]P3 Data from Rob'!$A:$A,'MCO Report'!$A50,'[6]P3 Data from Rob'!$L:$L,'MCO Report'!M$4)</f>
        <v>0</v>
      </c>
      <c r="N50" s="21">
        <f t="shared" si="1"/>
        <v>822013</v>
      </c>
      <c r="O50" s="20">
        <f>SUMIFS('[6]P3 Data from Rob'!$H:$H,'[6]P3 Data from Rob'!$A:$A,'MCO Report'!$A50,'[6]P3 Data from Rob'!$L:$L,'MCO Report'!O$4)</f>
        <v>150330</v>
      </c>
      <c r="P50" s="20">
        <f>SUMIFS('[6]P3 Data from Rob'!$H:$H,'[6]P3 Data from Rob'!$A:$A,'MCO Report'!$A50,'[6]P3 Data from Rob'!$L:$L,'MCO Report'!P$4)</f>
        <v>403111</v>
      </c>
      <c r="Q50" s="20">
        <f>SUMIFS('[6]P3 Data from Rob'!$H:$H,'[6]P3 Data from Rob'!$A:$A,'MCO Report'!$A50,'[6]P3 Data from Rob'!$L:$L,'MCO Report'!Q$4)</f>
        <v>58291</v>
      </c>
      <c r="R50" s="20">
        <f>SUMIFS('[6]P3 Data from Rob'!$H:$H,'[6]P3 Data from Rob'!$A:$A,'MCO Report'!$A50,'[6]P3 Data from Rob'!$L:$L,'MCO Report'!R$4)</f>
        <v>0</v>
      </c>
      <c r="S50" s="21">
        <f t="shared" si="2"/>
        <v>611732</v>
      </c>
      <c r="T50" s="21">
        <f t="shared" si="3"/>
        <v>1663612</v>
      </c>
      <c r="U50" s="20">
        <f>SUMIFS('[6]P3 Data from Rob'!$H:$H,'[6]P3 Data from Rob'!$A:$A,'MCO Report'!$A50,'[6]P3 Data from Rob'!$L:$L,'MCO Report'!U$4)</f>
        <v>92912</v>
      </c>
      <c r="V50" s="20">
        <f>SUMIFS('[6]P3 Data from Rob'!$H:$H,'[6]P3 Data from Rob'!$A:$A,'MCO Report'!$A50,'[6]P3 Data from Rob'!$L:$L,'MCO Report'!V$4)</f>
        <v>80369</v>
      </c>
      <c r="W50" s="20">
        <f>SUMIFS('[6]P3 Data from Rob'!$H:$H,'[6]P3 Data from Rob'!$A:$A,'MCO Report'!$A50,'[6]P3 Data from Rob'!$L:$L,'MCO Report'!W$4)</f>
        <v>1966</v>
      </c>
      <c r="X50" s="20">
        <f>SUMIFS('[6]P3 Data from Rob'!$H:$H,'[6]P3 Data from Rob'!$A:$A,'MCO Report'!$A50,'[6]P3 Data from Rob'!$L:$L,'MCO Report'!X$4)</f>
        <v>3241</v>
      </c>
      <c r="Y50" s="21">
        <f t="shared" si="4"/>
        <v>178488</v>
      </c>
      <c r="Z50" s="45">
        <f t="shared" si="6"/>
        <v>1842100</v>
      </c>
      <c r="AA50" s="25"/>
    </row>
    <row r="51" spans="1:27" x14ac:dyDescent="0.25">
      <c r="A51" s="19">
        <v>44682</v>
      </c>
      <c r="B51" s="20">
        <f>SUMIFS('[6]P3 Data from Rob'!$H:$H,'[6]P3 Data from Rob'!$A:$A,'MCO Report'!$A51,'[6]P3 Data from Rob'!$L:$L,'MCO Report'!B$4)</f>
        <v>161527</v>
      </c>
      <c r="C51" s="20">
        <f>SUMIFS('[6]P3 Data from Rob'!$H:$H,'[6]P3 Data from Rob'!$A:$A,'MCO Report'!$A51,'[6]P3 Data from Rob'!$L:$L,'MCO Report'!C$4)</f>
        <v>15906</v>
      </c>
      <c r="D51" s="20">
        <f>SUMIFS('[6]P3 Data from Rob'!$H:$H,'[6]P3 Data from Rob'!$A:$A,'MCO Report'!$A51,'[6]P3 Data from Rob'!$L:$L,'MCO Report'!D$4)</f>
        <v>36983</v>
      </c>
      <c r="E51" s="20">
        <f>SUMIFS('[6]P3 Data from Rob'!$H:$H,'[6]P3 Data from Rob'!$A:$A,'MCO Report'!$A51,'[6]P3 Data from Rob'!$L:$L,'MCO Report'!E$4)</f>
        <v>14396</v>
      </c>
      <c r="F51" s="20">
        <f>SUMIFS('[6]P3 Data from Rob'!$H:$H,'[6]P3 Data from Rob'!$A:$A,'MCO Report'!$A51,'[6]P3 Data from Rob'!$L:$L,'MCO Report'!F$4)</f>
        <v>0</v>
      </c>
      <c r="G51" s="21">
        <f t="shared" si="0"/>
        <v>228812</v>
      </c>
      <c r="H51" s="21">
        <f>SUMIFS('[6]P3 Data from Rob'!$H:$H,'[6]P3 Data from Rob'!$A:$A,'MCO Report'!$A51,'[6]P3 Data from Rob'!$L:$L,'MCO Report'!H$4)</f>
        <v>0</v>
      </c>
      <c r="I51" s="20">
        <f>SUMIFS('[6]P3 Data from Rob'!$H:$H,'[6]P3 Data from Rob'!$A:$A,'MCO Report'!$A51,'[6]P3 Data from Rob'!$L:$L,'MCO Report'!I$4)</f>
        <v>156408</v>
      </c>
      <c r="J51" s="20">
        <f>SUMIFS('[6]P3 Data from Rob'!$H:$H,'[6]P3 Data from Rob'!$A:$A,'MCO Report'!$A51,'[6]P3 Data from Rob'!$L:$L,'MCO Report'!J$4)</f>
        <v>18413</v>
      </c>
      <c r="K51" s="20">
        <f>SUMIFS('[6]P3 Data from Rob'!$H:$H,'[6]P3 Data from Rob'!$A:$A,'MCO Report'!$A51,'[6]P3 Data from Rob'!$L:$L,'MCO Report'!K$4)</f>
        <v>649965</v>
      </c>
      <c r="L51" s="20">
        <f>SUMIFS('[6]P3 Data from Rob'!$H:$H,'[6]P3 Data from Rob'!$A:$A,'MCO Report'!$A51,'[6]P3 Data from Rob'!$L:$L,'MCO Report'!L$4)</f>
        <v>0</v>
      </c>
      <c r="M51" s="20">
        <f>SUMIFS('[6]P3 Data from Rob'!$H:$H,'[6]P3 Data from Rob'!$A:$A,'MCO Report'!$A51,'[6]P3 Data from Rob'!$L:$L,'MCO Report'!M$4)</f>
        <v>0</v>
      </c>
      <c r="N51" s="21">
        <f t="shared" si="1"/>
        <v>824786</v>
      </c>
      <c r="O51" s="20">
        <f>SUMIFS('[6]P3 Data from Rob'!$H:$H,'[6]P3 Data from Rob'!$A:$A,'MCO Report'!$A51,'[6]P3 Data from Rob'!$L:$L,'MCO Report'!O$4)</f>
        <v>151747</v>
      </c>
      <c r="P51" s="20">
        <f>SUMIFS('[6]P3 Data from Rob'!$H:$H,'[6]P3 Data from Rob'!$A:$A,'MCO Report'!$A51,'[6]P3 Data from Rob'!$L:$L,'MCO Report'!P$4)</f>
        <v>410948</v>
      </c>
      <c r="Q51" s="20">
        <f>SUMIFS('[6]P3 Data from Rob'!$H:$H,'[6]P3 Data from Rob'!$A:$A,'MCO Report'!$A51,'[6]P3 Data from Rob'!$L:$L,'MCO Report'!Q$4)</f>
        <v>58917</v>
      </c>
      <c r="R51" s="20">
        <f>SUMIFS('[6]P3 Data from Rob'!$H:$H,'[6]P3 Data from Rob'!$A:$A,'MCO Report'!$A51,'[6]P3 Data from Rob'!$L:$L,'MCO Report'!R$4)</f>
        <v>0</v>
      </c>
      <c r="S51" s="21">
        <f t="shared" si="2"/>
        <v>621612</v>
      </c>
      <c r="T51" s="21">
        <f t="shared" si="3"/>
        <v>1675210</v>
      </c>
      <c r="U51" s="20">
        <f>SUMIFS('[6]P3 Data from Rob'!$H:$H,'[6]P3 Data from Rob'!$A:$A,'MCO Report'!$A51,'[6]P3 Data from Rob'!$L:$L,'MCO Report'!U$4)</f>
        <v>93804</v>
      </c>
      <c r="V51" s="20">
        <f>SUMIFS('[6]P3 Data from Rob'!$H:$H,'[6]P3 Data from Rob'!$A:$A,'MCO Report'!$A51,'[6]P3 Data from Rob'!$L:$L,'MCO Report'!V$4)</f>
        <v>79351</v>
      </c>
      <c r="W51" s="20">
        <f>SUMIFS('[6]P3 Data from Rob'!$H:$H,'[6]P3 Data from Rob'!$A:$A,'MCO Report'!$A51,'[6]P3 Data from Rob'!$L:$L,'MCO Report'!W$4)</f>
        <v>1988</v>
      </c>
      <c r="X51" s="20">
        <f>SUMIFS('[6]P3 Data from Rob'!$H:$H,'[6]P3 Data from Rob'!$A:$A,'MCO Report'!$A51,'[6]P3 Data from Rob'!$L:$L,'MCO Report'!X$4)</f>
        <v>3446</v>
      </c>
      <c r="Y51" s="21">
        <f t="shared" si="4"/>
        <v>178589</v>
      </c>
      <c r="Z51" s="45">
        <f t="shared" si="6"/>
        <v>1853799</v>
      </c>
      <c r="AA51" s="25"/>
    </row>
    <row r="52" spans="1:27" x14ac:dyDescent="0.25">
      <c r="A52" s="19">
        <v>44713</v>
      </c>
      <c r="B52" s="20">
        <f>SUMIFS('[6]P3 Data from Rob'!$H:$H,'[6]P3 Data from Rob'!$A:$A,'MCO Report'!$A52,'[6]P3 Data from Rob'!$L:$L,'MCO Report'!B$4)</f>
        <v>163068</v>
      </c>
      <c r="C52" s="20">
        <f>SUMIFS('[6]P3 Data from Rob'!$H:$H,'[6]P3 Data from Rob'!$A:$A,'MCO Report'!$A52,'[6]P3 Data from Rob'!$L:$L,'MCO Report'!C$4)</f>
        <v>15929</v>
      </c>
      <c r="D52" s="20">
        <f>SUMIFS('[6]P3 Data from Rob'!$H:$H,'[6]P3 Data from Rob'!$A:$A,'MCO Report'!$A52,'[6]P3 Data from Rob'!$L:$L,'MCO Report'!D$4)</f>
        <v>37182</v>
      </c>
      <c r="E52" s="20">
        <f>SUMIFS('[6]P3 Data from Rob'!$H:$H,'[6]P3 Data from Rob'!$A:$A,'MCO Report'!$A52,'[6]P3 Data from Rob'!$L:$L,'MCO Report'!E$4)</f>
        <v>14488</v>
      </c>
      <c r="F52" s="20">
        <f>SUMIFS('[6]P3 Data from Rob'!$H:$H,'[6]P3 Data from Rob'!$A:$A,'MCO Report'!$A52,'[6]P3 Data from Rob'!$L:$L,'MCO Report'!F$4)</f>
        <v>0</v>
      </c>
      <c r="G52" s="21">
        <f t="shared" si="0"/>
        <v>230667</v>
      </c>
      <c r="H52" s="21">
        <f>SUMIFS('[6]P3 Data from Rob'!$H:$H,'[6]P3 Data from Rob'!$A:$A,'MCO Report'!$A52,'[6]P3 Data from Rob'!$L:$L,'MCO Report'!H$4)</f>
        <v>0</v>
      </c>
      <c r="I52" s="20">
        <f>SUMIFS('[6]P3 Data from Rob'!$H:$H,'[6]P3 Data from Rob'!$A:$A,'MCO Report'!$A52,'[6]P3 Data from Rob'!$L:$L,'MCO Report'!I$4)</f>
        <v>157148</v>
      </c>
      <c r="J52" s="20">
        <f>SUMIFS('[6]P3 Data from Rob'!$H:$H,'[6]P3 Data from Rob'!$A:$A,'MCO Report'!$A52,'[6]P3 Data from Rob'!$L:$L,'MCO Report'!J$4)</f>
        <v>18247</v>
      </c>
      <c r="K52" s="20">
        <f>SUMIFS('[6]P3 Data from Rob'!$H:$H,'[6]P3 Data from Rob'!$A:$A,'MCO Report'!$A52,'[6]P3 Data from Rob'!$L:$L,'MCO Report'!K$4)</f>
        <v>652620</v>
      </c>
      <c r="L52" s="20">
        <f>SUMIFS('[6]P3 Data from Rob'!$H:$H,'[6]P3 Data from Rob'!$A:$A,'MCO Report'!$A52,'[6]P3 Data from Rob'!$L:$L,'MCO Report'!L$4)</f>
        <v>1</v>
      </c>
      <c r="M52" s="20">
        <f>SUMIFS('[6]P3 Data from Rob'!$H:$H,'[6]P3 Data from Rob'!$A:$A,'MCO Report'!$A52,'[6]P3 Data from Rob'!$L:$L,'MCO Report'!M$4)</f>
        <v>0</v>
      </c>
      <c r="N52" s="21">
        <f t="shared" si="1"/>
        <v>828016</v>
      </c>
      <c r="O52" s="20">
        <f>SUMIFS('[6]P3 Data from Rob'!$H:$H,'[6]P3 Data from Rob'!$A:$A,'MCO Report'!$A52,'[6]P3 Data from Rob'!$L:$L,'MCO Report'!O$4)</f>
        <v>152869</v>
      </c>
      <c r="P52" s="20">
        <f>SUMIFS('[6]P3 Data from Rob'!$H:$H,'[6]P3 Data from Rob'!$A:$A,'MCO Report'!$A52,'[6]P3 Data from Rob'!$L:$L,'MCO Report'!P$4)</f>
        <v>416027</v>
      </c>
      <c r="Q52" s="20">
        <f>SUMIFS('[6]P3 Data from Rob'!$H:$H,'[6]P3 Data from Rob'!$A:$A,'MCO Report'!$A52,'[6]P3 Data from Rob'!$L:$L,'MCO Report'!Q$4)</f>
        <v>60441</v>
      </c>
      <c r="R52" s="20">
        <f>SUMIFS('[6]P3 Data from Rob'!$H:$H,'[6]P3 Data from Rob'!$A:$A,'MCO Report'!$A52,'[6]P3 Data from Rob'!$L:$L,'MCO Report'!R$4)</f>
        <v>0</v>
      </c>
      <c r="S52" s="21">
        <f t="shared" si="2"/>
        <v>629337</v>
      </c>
      <c r="T52" s="21">
        <f t="shared" si="3"/>
        <v>1688020</v>
      </c>
      <c r="U52" s="20">
        <f>SUMIFS('[6]P3 Data from Rob'!$H:$H,'[6]P3 Data from Rob'!$A:$A,'MCO Report'!$A52,'[6]P3 Data from Rob'!$L:$L,'MCO Report'!U$4)</f>
        <v>94573</v>
      </c>
      <c r="V52" s="20">
        <f>SUMIFS('[6]P3 Data from Rob'!$H:$H,'[6]P3 Data from Rob'!$A:$A,'MCO Report'!$A52,'[6]P3 Data from Rob'!$L:$L,'MCO Report'!V$4)</f>
        <v>78459</v>
      </c>
      <c r="W52" s="20">
        <f>SUMIFS('[6]P3 Data from Rob'!$H:$H,'[6]P3 Data from Rob'!$A:$A,'MCO Report'!$A52,'[6]P3 Data from Rob'!$L:$L,'MCO Report'!W$4)</f>
        <v>2006</v>
      </c>
      <c r="X52" s="20">
        <f>SUMIFS('[6]P3 Data from Rob'!$H:$H,'[6]P3 Data from Rob'!$A:$A,'MCO Report'!$A52,'[6]P3 Data from Rob'!$L:$L,'MCO Report'!X$4)</f>
        <v>3793</v>
      </c>
      <c r="Y52" s="21">
        <f t="shared" si="4"/>
        <v>178831</v>
      </c>
      <c r="Z52" s="24">
        <f t="shared" si="6"/>
        <v>1866851</v>
      </c>
      <c r="AA52" s="25"/>
    </row>
    <row r="53" spans="1:27" x14ac:dyDescent="0.25">
      <c r="A53" s="19">
        <v>44743</v>
      </c>
      <c r="B53" s="20">
        <f>SUMIFS('[6]P3 Data from Rob'!$H:$H,'[6]P3 Data from Rob'!$A:$A,'MCO Report'!$A53,'[6]P3 Data from Rob'!$L:$L,'MCO Report'!B$4)</f>
        <v>163517</v>
      </c>
      <c r="C53" s="20">
        <f>SUMIFS('[6]P3 Data from Rob'!$H:$H,'[6]P3 Data from Rob'!$A:$A,'MCO Report'!$A53,'[6]P3 Data from Rob'!$L:$L,'MCO Report'!C$4)</f>
        <v>15944</v>
      </c>
      <c r="D53" s="20">
        <f>SUMIFS('[6]P3 Data from Rob'!$H:$H,'[6]P3 Data from Rob'!$A:$A,'MCO Report'!$A53,'[6]P3 Data from Rob'!$L:$L,'MCO Report'!D$4)</f>
        <v>37217</v>
      </c>
      <c r="E53" s="20">
        <f>SUMIFS('[6]P3 Data from Rob'!$H:$H,'[6]P3 Data from Rob'!$A:$A,'MCO Report'!$A53,'[6]P3 Data from Rob'!$L:$L,'MCO Report'!E$4)</f>
        <v>14567</v>
      </c>
      <c r="F53" s="20">
        <f>SUMIFS('[6]P3 Data from Rob'!$H:$H,'[6]P3 Data from Rob'!$A:$A,'MCO Report'!$A53,'[6]P3 Data from Rob'!$L:$L,'MCO Report'!F$4)</f>
        <v>0</v>
      </c>
      <c r="G53" s="21">
        <f t="shared" si="0"/>
        <v>231245</v>
      </c>
      <c r="H53" s="21">
        <f>SUMIFS('[6]P3 Data from Rob'!$H:$H,'[6]P3 Data from Rob'!$A:$A,'MCO Report'!$A53,'[6]P3 Data from Rob'!$L:$L,'MCO Report'!H$4)</f>
        <v>0</v>
      </c>
      <c r="I53" s="20">
        <f>SUMIFS('[6]P3 Data from Rob'!$H:$H,'[6]P3 Data from Rob'!$A:$A,'MCO Report'!$A53,'[6]P3 Data from Rob'!$L:$L,'MCO Report'!I$4)</f>
        <v>158540</v>
      </c>
      <c r="J53" s="20">
        <f>SUMIFS('[6]P3 Data from Rob'!$H:$H,'[6]P3 Data from Rob'!$A:$A,'MCO Report'!$A53,'[6]P3 Data from Rob'!$L:$L,'MCO Report'!J$4)</f>
        <v>18405</v>
      </c>
      <c r="K53" s="20">
        <f>SUMIFS('[6]P3 Data from Rob'!$H:$H,'[6]P3 Data from Rob'!$A:$A,'MCO Report'!$A53,'[6]P3 Data from Rob'!$L:$L,'MCO Report'!K$4)</f>
        <v>656213</v>
      </c>
      <c r="L53" s="20">
        <f>SUMIFS('[6]P3 Data from Rob'!$H:$H,'[6]P3 Data from Rob'!$A:$A,'MCO Report'!$A53,'[6]P3 Data from Rob'!$L:$L,'MCO Report'!L$4)</f>
        <v>0</v>
      </c>
      <c r="M53" s="20">
        <f>SUMIFS('[6]P3 Data from Rob'!$H:$H,'[6]P3 Data from Rob'!$A:$A,'MCO Report'!$A53,'[6]P3 Data from Rob'!$L:$L,'MCO Report'!M$4)</f>
        <v>0</v>
      </c>
      <c r="N53" s="21">
        <f t="shared" si="1"/>
        <v>833158</v>
      </c>
      <c r="O53" s="20">
        <f>SUMIFS('[6]P3 Data from Rob'!$H:$H,'[6]P3 Data from Rob'!$A:$A,'MCO Report'!$A53,'[6]P3 Data from Rob'!$L:$L,'MCO Report'!O$4)</f>
        <v>153601</v>
      </c>
      <c r="P53" s="20">
        <f>SUMIFS('[6]P3 Data from Rob'!$H:$H,'[6]P3 Data from Rob'!$A:$A,'MCO Report'!$A53,'[6]P3 Data from Rob'!$L:$L,'MCO Report'!P$4)</f>
        <v>419153</v>
      </c>
      <c r="Q53" s="20">
        <f>SUMIFS('[6]P3 Data from Rob'!$H:$H,'[6]P3 Data from Rob'!$A:$A,'MCO Report'!$A53,'[6]P3 Data from Rob'!$L:$L,'MCO Report'!Q$4)</f>
        <v>61513</v>
      </c>
      <c r="R53" s="20">
        <f>SUMIFS('[6]P3 Data from Rob'!$H:$H,'[6]P3 Data from Rob'!$A:$A,'MCO Report'!$A53,'[6]P3 Data from Rob'!$L:$L,'MCO Report'!R$4)</f>
        <v>0</v>
      </c>
      <c r="S53" s="21">
        <f t="shared" si="2"/>
        <v>634267</v>
      </c>
      <c r="T53" s="21">
        <f t="shared" si="3"/>
        <v>1698670</v>
      </c>
      <c r="U53" s="20">
        <f>SUMIFS('[6]P3 Data from Rob'!$H:$H,'[6]P3 Data from Rob'!$A:$A,'MCO Report'!$A53,'[6]P3 Data from Rob'!$L:$L,'MCO Report'!U$4)</f>
        <v>95231</v>
      </c>
      <c r="V53" s="20">
        <f>SUMIFS('[6]P3 Data from Rob'!$H:$H,'[6]P3 Data from Rob'!$A:$A,'MCO Report'!$A53,'[6]P3 Data from Rob'!$L:$L,'MCO Report'!V$4)</f>
        <v>78577</v>
      </c>
      <c r="W53" s="20">
        <f>SUMIFS('[6]P3 Data from Rob'!$H:$H,'[6]P3 Data from Rob'!$A:$A,'MCO Report'!$A53,'[6]P3 Data from Rob'!$L:$L,'MCO Report'!W$4)</f>
        <v>2021</v>
      </c>
      <c r="X53" s="20">
        <f>SUMIFS('[6]P3 Data from Rob'!$H:$H,'[6]P3 Data from Rob'!$A:$A,'MCO Report'!$A53,'[6]P3 Data from Rob'!$L:$L,'MCO Report'!X$4)</f>
        <v>3971</v>
      </c>
      <c r="Y53" s="21">
        <f t="shared" si="4"/>
        <v>179800</v>
      </c>
      <c r="Z53" s="24">
        <f t="shared" si="6"/>
        <v>1878470</v>
      </c>
      <c r="AA53" s="25"/>
    </row>
    <row r="54" spans="1:27" x14ac:dyDescent="0.25">
      <c r="A54" s="19">
        <v>44774</v>
      </c>
      <c r="B54" s="20">
        <f>SUMIFS('[6]P3 Data from Rob'!$H:$H,'[6]P3 Data from Rob'!$A:$A,'MCO Report'!$A54,'[6]P3 Data from Rob'!$L:$L,'MCO Report'!B$4)</f>
        <v>163741</v>
      </c>
      <c r="C54" s="20">
        <f>SUMIFS('[6]P3 Data from Rob'!$H:$H,'[6]P3 Data from Rob'!$A:$A,'MCO Report'!$A54,'[6]P3 Data from Rob'!$L:$L,'MCO Report'!C$4)</f>
        <v>16032</v>
      </c>
      <c r="D54" s="20">
        <f>SUMIFS('[6]P3 Data from Rob'!$H:$H,'[6]P3 Data from Rob'!$A:$A,'MCO Report'!$A54,'[6]P3 Data from Rob'!$L:$L,'MCO Report'!D$4)</f>
        <v>37317</v>
      </c>
      <c r="E54" s="20">
        <f>SUMIFS('[6]P3 Data from Rob'!$H:$H,'[6]P3 Data from Rob'!$A:$A,'MCO Report'!$A54,'[6]P3 Data from Rob'!$L:$L,'MCO Report'!E$4)</f>
        <v>14627</v>
      </c>
      <c r="F54" s="20">
        <f>SUMIFS('[6]P3 Data from Rob'!$H:$H,'[6]P3 Data from Rob'!$A:$A,'MCO Report'!$A54,'[6]P3 Data from Rob'!$L:$L,'MCO Report'!F$4)</f>
        <v>0</v>
      </c>
      <c r="G54" s="21">
        <f t="shared" si="0"/>
        <v>231717</v>
      </c>
      <c r="H54" s="21">
        <f>SUMIFS('[6]P3 Data from Rob'!$H:$H,'[6]P3 Data from Rob'!$A:$A,'MCO Report'!$A54,'[6]P3 Data from Rob'!$L:$L,'MCO Report'!H$4)</f>
        <v>0</v>
      </c>
      <c r="I54" s="20">
        <f>SUMIFS('[6]P3 Data from Rob'!$H:$H,'[6]P3 Data from Rob'!$A:$A,'MCO Report'!$A54,'[6]P3 Data from Rob'!$L:$L,'MCO Report'!I$4)</f>
        <v>159584</v>
      </c>
      <c r="J54" s="20">
        <f>SUMIFS('[6]P3 Data from Rob'!$H:$H,'[6]P3 Data from Rob'!$A:$A,'MCO Report'!$A54,'[6]P3 Data from Rob'!$L:$L,'MCO Report'!J$4)</f>
        <v>19361</v>
      </c>
      <c r="K54" s="20">
        <f>SUMIFS('[6]P3 Data from Rob'!$H:$H,'[6]P3 Data from Rob'!$A:$A,'MCO Report'!$A54,'[6]P3 Data from Rob'!$L:$L,'MCO Report'!K$4)</f>
        <v>659610</v>
      </c>
      <c r="L54" s="20">
        <f>SUMIFS('[6]P3 Data from Rob'!$H:$H,'[6]P3 Data from Rob'!$A:$A,'MCO Report'!$A54,'[6]P3 Data from Rob'!$L:$L,'MCO Report'!L$4)</f>
        <v>0</v>
      </c>
      <c r="M54" s="20">
        <f>SUMIFS('[6]P3 Data from Rob'!$H:$H,'[6]P3 Data from Rob'!$A:$A,'MCO Report'!$A54,'[6]P3 Data from Rob'!$L:$L,'MCO Report'!M$4)</f>
        <v>0</v>
      </c>
      <c r="N54" s="21">
        <f t="shared" si="1"/>
        <v>838555</v>
      </c>
      <c r="O54" s="20">
        <f>SUMIFS('[6]P3 Data from Rob'!$H:$H,'[6]P3 Data from Rob'!$A:$A,'MCO Report'!$A54,'[6]P3 Data from Rob'!$L:$L,'MCO Report'!O$4)</f>
        <v>154107</v>
      </c>
      <c r="P54" s="20">
        <f>SUMIFS('[6]P3 Data from Rob'!$H:$H,'[6]P3 Data from Rob'!$A:$A,'MCO Report'!$A54,'[6]P3 Data from Rob'!$L:$L,'MCO Report'!P$4)</f>
        <v>422907</v>
      </c>
      <c r="Q54" s="20">
        <f>SUMIFS('[6]P3 Data from Rob'!$H:$H,'[6]P3 Data from Rob'!$A:$A,'MCO Report'!$A54,'[6]P3 Data from Rob'!$L:$L,'MCO Report'!Q$4)</f>
        <v>62367</v>
      </c>
      <c r="R54" s="20">
        <f>SUMIFS('[6]P3 Data from Rob'!$H:$H,'[6]P3 Data from Rob'!$A:$A,'MCO Report'!$A54,'[6]P3 Data from Rob'!$L:$L,'MCO Report'!R$4)</f>
        <v>0</v>
      </c>
      <c r="S54" s="21">
        <f t="shared" si="2"/>
        <v>639381</v>
      </c>
      <c r="T54" s="27">
        <f t="shared" si="3"/>
        <v>1709653</v>
      </c>
      <c r="U54" s="20">
        <f>SUMIFS('[6]P3 Data from Rob'!$H:$H,'[6]P3 Data from Rob'!$A:$A,'MCO Report'!$A54,'[6]P3 Data from Rob'!$L:$L,'MCO Report'!U$4)</f>
        <v>96034</v>
      </c>
      <c r="V54" s="20">
        <f>SUMIFS('[6]P3 Data from Rob'!$H:$H,'[6]P3 Data from Rob'!$A:$A,'MCO Report'!$A54,'[6]P3 Data from Rob'!$L:$L,'MCO Report'!V$4)</f>
        <v>78700</v>
      </c>
      <c r="W54" s="20">
        <f>SUMIFS('[6]P3 Data from Rob'!$H:$H,'[6]P3 Data from Rob'!$A:$A,'MCO Report'!$A54,'[6]P3 Data from Rob'!$L:$L,'MCO Report'!W$4)</f>
        <v>2255</v>
      </c>
      <c r="X54" s="20">
        <f>SUMIFS('[6]P3 Data from Rob'!$H:$H,'[6]P3 Data from Rob'!$A:$A,'MCO Report'!$A54,'[6]P3 Data from Rob'!$L:$L,'MCO Report'!X$4)</f>
        <v>4142</v>
      </c>
      <c r="Y54" s="21">
        <f t="shared" si="4"/>
        <v>181131</v>
      </c>
      <c r="Z54" s="24">
        <f t="shared" si="6"/>
        <v>1890784</v>
      </c>
      <c r="AA54" s="25"/>
    </row>
    <row r="55" spans="1:27" x14ac:dyDescent="0.25">
      <c r="A55" s="19">
        <v>44805</v>
      </c>
      <c r="B55" s="20">
        <f>SUMIFS('[6]P3 Data from Rob'!$H:$H,'[6]P3 Data from Rob'!$A:$A,'MCO Report'!$A55,'[6]P3 Data from Rob'!$L:$L,'MCO Report'!B$4)</f>
        <v>163331</v>
      </c>
      <c r="C55" s="20">
        <f>SUMIFS('[6]P3 Data from Rob'!$H:$H,'[6]P3 Data from Rob'!$A:$A,'MCO Report'!$A55,'[6]P3 Data from Rob'!$L:$L,'MCO Report'!C$4)</f>
        <v>16047</v>
      </c>
      <c r="D55" s="20">
        <f>SUMIFS('[6]P3 Data from Rob'!$H:$H,'[6]P3 Data from Rob'!$A:$A,'MCO Report'!$A55,'[6]P3 Data from Rob'!$L:$L,'MCO Report'!D$4)</f>
        <v>37448</v>
      </c>
      <c r="E55" s="20">
        <f>SUMIFS('[6]P3 Data from Rob'!$H:$H,'[6]P3 Data from Rob'!$A:$A,'MCO Report'!$A55,'[6]P3 Data from Rob'!$L:$L,'MCO Report'!E$4)</f>
        <v>14715</v>
      </c>
      <c r="F55" s="20">
        <f>SUMIFS('[6]P3 Data from Rob'!$H:$H,'[6]P3 Data from Rob'!$A:$A,'MCO Report'!$A55,'[6]P3 Data from Rob'!$L:$L,'MCO Report'!F$4)</f>
        <v>0</v>
      </c>
      <c r="G55" s="21">
        <f t="shared" si="0"/>
        <v>231541</v>
      </c>
      <c r="H55" s="21">
        <f>SUMIFS('[6]P3 Data from Rob'!$H:$H,'[6]P3 Data from Rob'!$A:$A,'MCO Report'!$A55,'[6]P3 Data from Rob'!$L:$L,'MCO Report'!H$4)</f>
        <v>0</v>
      </c>
      <c r="I55" s="20">
        <f>SUMIFS('[6]P3 Data from Rob'!$H:$H,'[6]P3 Data from Rob'!$A:$A,'MCO Report'!$A55,'[6]P3 Data from Rob'!$L:$L,'MCO Report'!I$4)</f>
        <v>159374</v>
      </c>
      <c r="J55" s="20">
        <f>SUMIFS('[6]P3 Data from Rob'!$H:$H,'[6]P3 Data from Rob'!$A:$A,'MCO Report'!$A55,'[6]P3 Data from Rob'!$L:$L,'MCO Report'!J$4)</f>
        <v>20675</v>
      </c>
      <c r="K55" s="20">
        <f>SUMIFS('[6]P3 Data from Rob'!$H:$H,'[6]P3 Data from Rob'!$A:$A,'MCO Report'!$A55,'[6]P3 Data from Rob'!$L:$L,'MCO Report'!K$4)</f>
        <v>661119</v>
      </c>
      <c r="L55" s="20">
        <f>SUMIFS('[6]P3 Data from Rob'!$H:$H,'[6]P3 Data from Rob'!$A:$A,'MCO Report'!$A55,'[6]P3 Data from Rob'!$L:$L,'MCO Report'!L$4)</f>
        <v>0</v>
      </c>
      <c r="M55" s="20">
        <f>SUMIFS('[6]P3 Data from Rob'!$H:$H,'[6]P3 Data from Rob'!$A:$A,'MCO Report'!$A55,'[6]P3 Data from Rob'!$L:$L,'MCO Report'!M$4)</f>
        <v>0</v>
      </c>
      <c r="N55" s="21">
        <f t="shared" si="1"/>
        <v>841168</v>
      </c>
      <c r="O55" s="20">
        <f>SUMIFS('[6]P3 Data from Rob'!$H:$H,'[6]P3 Data from Rob'!$A:$A,'MCO Report'!$A55,'[6]P3 Data from Rob'!$L:$L,'MCO Report'!O$4)</f>
        <v>154086</v>
      </c>
      <c r="P55" s="20">
        <f>SUMIFS('[6]P3 Data from Rob'!$H:$H,'[6]P3 Data from Rob'!$A:$A,'MCO Report'!$A55,'[6]P3 Data from Rob'!$L:$L,'MCO Report'!P$4)</f>
        <v>427627</v>
      </c>
      <c r="Q55" s="20">
        <f>SUMIFS('[6]P3 Data from Rob'!$H:$H,'[6]P3 Data from Rob'!$A:$A,'MCO Report'!$A55,'[6]P3 Data from Rob'!$L:$L,'MCO Report'!Q$4)</f>
        <v>63384</v>
      </c>
      <c r="R55" s="20">
        <f>SUMIFS('[6]P3 Data from Rob'!$H:$H,'[6]P3 Data from Rob'!$A:$A,'MCO Report'!$A55,'[6]P3 Data from Rob'!$L:$L,'MCO Report'!R$4)</f>
        <v>0</v>
      </c>
      <c r="S55" s="21">
        <f t="shared" si="2"/>
        <v>645097</v>
      </c>
      <c r="T55" s="21">
        <f t="shared" si="3"/>
        <v>1717806</v>
      </c>
      <c r="U55" s="20">
        <f>SUMIFS('[6]P3 Data from Rob'!$H:$H,'[6]P3 Data from Rob'!$A:$A,'MCO Report'!$A55,'[6]P3 Data from Rob'!$L:$L,'MCO Report'!U$4)</f>
        <v>96956</v>
      </c>
      <c r="V55" s="20">
        <f>SUMIFS('[6]P3 Data from Rob'!$H:$H,'[6]P3 Data from Rob'!$A:$A,'MCO Report'!$A55,'[6]P3 Data from Rob'!$L:$L,'MCO Report'!V$4)</f>
        <v>79106</v>
      </c>
      <c r="W55" s="20">
        <f>SUMIFS('[6]P3 Data from Rob'!$H:$H,'[6]P3 Data from Rob'!$A:$A,'MCO Report'!$A55,'[6]P3 Data from Rob'!$L:$L,'MCO Report'!W$4)</f>
        <v>2398</v>
      </c>
      <c r="X55" s="20">
        <f>SUMIFS('[6]P3 Data from Rob'!$H:$H,'[6]P3 Data from Rob'!$A:$A,'MCO Report'!$A55,'[6]P3 Data from Rob'!$L:$L,'MCO Report'!X$4)</f>
        <v>4264</v>
      </c>
      <c r="Y55" s="21">
        <f t="shared" si="4"/>
        <v>182724</v>
      </c>
      <c r="Z55" s="24">
        <f t="shared" si="6"/>
        <v>1900530</v>
      </c>
      <c r="AA55" s="25"/>
    </row>
    <row r="56" spans="1:27" x14ac:dyDescent="0.25">
      <c r="A56" s="19">
        <v>44835</v>
      </c>
      <c r="B56" s="20">
        <f>SUMIFS('[6]P3 Data from Rob'!$H:$H,'[6]P3 Data from Rob'!$A:$A,'MCO Report'!$A56,'[6]P3 Data from Rob'!$L:$L,'MCO Report'!B$4)</f>
        <v>163142</v>
      </c>
      <c r="C56" s="20">
        <f>SUMIFS('[6]P3 Data from Rob'!$H:$H,'[6]P3 Data from Rob'!$A:$A,'MCO Report'!$A56,'[6]P3 Data from Rob'!$L:$L,'MCO Report'!C$4)</f>
        <v>16057</v>
      </c>
      <c r="D56" s="20">
        <f>SUMIFS('[6]P3 Data from Rob'!$H:$H,'[6]P3 Data from Rob'!$A:$A,'MCO Report'!$A56,'[6]P3 Data from Rob'!$L:$L,'MCO Report'!D$4)</f>
        <v>37565</v>
      </c>
      <c r="E56" s="20">
        <f>SUMIFS('[6]P3 Data from Rob'!$H:$H,'[6]P3 Data from Rob'!$A:$A,'MCO Report'!$A56,'[6]P3 Data from Rob'!$L:$L,'MCO Report'!E$4)</f>
        <v>14771</v>
      </c>
      <c r="F56" s="20">
        <f>SUMIFS('[6]P3 Data from Rob'!$H:$H,'[6]P3 Data from Rob'!$A:$A,'MCO Report'!$A56,'[6]P3 Data from Rob'!$L:$L,'MCO Report'!F$4)</f>
        <v>0</v>
      </c>
      <c r="G56" s="21">
        <f t="shared" si="0"/>
        <v>231535</v>
      </c>
      <c r="H56" s="21">
        <f>SUMIFS('[6]P3 Data from Rob'!$H:$H,'[6]P3 Data from Rob'!$A:$A,'MCO Report'!$A56,'[6]P3 Data from Rob'!$L:$L,'MCO Report'!H$4)</f>
        <v>0</v>
      </c>
      <c r="I56" s="20">
        <f>SUMIFS('[6]P3 Data from Rob'!$H:$H,'[6]P3 Data from Rob'!$A:$A,'MCO Report'!$A56,'[6]P3 Data from Rob'!$L:$L,'MCO Report'!I$4)</f>
        <v>159198</v>
      </c>
      <c r="J56" s="20">
        <f>SUMIFS('[6]P3 Data from Rob'!$H:$H,'[6]P3 Data from Rob'!$A:$A,'MCO Report'!$A56,'[6]P3 Data from Rob'!$L:$L,'MCO Report'!J$4)</f>
        <v>21669</v>
      </c>
      <c r="K56" s="20">
        <f>SUMIFS('[6]P3 Data from Rob'!$H:$H,'[6]P3 Data from Rob'!$A:$A,'MCO Report'!$A56,'[6]P3 Data from Rob'!$L:$L,'MCO Report'!K$4)</f>
        <v>662001</v>
      </c>
      <c r="L56" s="20">
        <f>SUMIFS('[6]P3 Data from Rob'!$H:$H,'[6]P3 Data from Rob'!$A:$A,'MCO Report'!$A56,'[6]P3 Data from Rob'!$L:$L,'MCO Report'!L$4)</f>
        <v>0</v>
      </c>
      <c r="M56" s="20">
        <f>SUMIFS('[6]P3 Data from Rob'!$H:$H,'[6]P3 Data from Rob'!$A:$A,'MCO Report'!$A56,'[6]P3 Data from Rob'!$L:$L,'MCO Report'!M$4)</f>
        <v>0</v>
      </c>
      <c r="N56" s="21">
        <f t="shared" si="1"/>
        <v>842868</v>
      </c>
      <c r="O56" s="20">
        <f>SUMIFS('[6]P3 Data from Rob'!$H:$H,'[6]P3 Data from Rob'!$A:$A,'MCO Report'!$A56,'[6]P3 Data from Rob'!$L:$L,'MCO Report'!O$4)</f>
        <v>154300</v>
      </c>
      <c r="P56" s="20">
        <f>SUMIFS('[6]P3 Data from Rob'!$H:$H,'[6]P3 Data from Rob'!$A:$A,'MCO Report'!$A56,'[6]P3 Data from Rob'!$L:$L,'MCO Report'!P$4)</f>
        <v>431231</v>
      </c>
      <c r="Q56" s="20">
        <f>SUMIFS('[6]P3 Data from Rob'!$H:$H,'[6]P3 Data from Rob'!$A:$A,'MCO Report'!$A56,'[6]P3 Data from Rob'!$L:$L,'MCO Report'!Q$4)</f>
        <v>64727</v>
      </c>
      <c r="R56" s="20">
        <f>SUMIFS('[6]P3 Data from Rob'!$H:$H,'[6]P3 Data from Rob'!$A:$A,'MCO Report'!$A56,'[6]P3 Data from Rob'!$L:$L,'MCO Report'!R$4)</f>
        <v>0</v>
      </c>
      <c r="S56" s="21">
        <f t="shared" si="2"/>
        <v>650258</v>
      </c>
      <c r="T56" s="21">
        <f t="shared" si="3"/>
        <v>1724661</v>
      </c>
      <c r="U56" s="20">
        <f>SUMIFS('[6]P3 Data from Rob'!$H:$H,'[6]P3 Data from Rob'!$A:$A,'MCO Report'!$A56,'[6]P3 Data from Rob'!$L:$L,'MCO Report'!U$4)</f>
        <v>97812</v>
      </c>
      <c r="V56" s="20">
        <f>SUMIFS('[6]P3 Data from Rob'!$H:$H,'[6]P3 Data from Rob'!$A:$A,'MCO Report'!$A56,'[6]P3 Data from Rob'!$L:$L,'MCO Report'!V$4)</f>
        <v>79630</v>
      </c>
      <c r="W56" s="20">
        <f>SUMIFS('[6]P3 Data from Rob'!$H:$H,'[6]P3 Data from Rob'!$A:$A,'MCO Report'!$A56,'[6]P3 Data from Rob'!$L:$L,'MCO Report'!W$4)</f>
        <v>2476</v>
      </c>
      <c r="X56" s="20">
        <f>SUMIFS('[6]P3 Data from Rob'!$H:$H,'[6]P3 Data from Rob'!$A:$A,'MCO Report'!$A56,'[6]P3 Data from Rob'!$L:$L,'MCO Report'!X$4)</f>
        <v>4374</v>
      </c>
      <c r="Y56" s="21">
        <f t="shared" si="4"/>
        <v>184292</v>
      </c>
      <c r="Z56" s="24">
        <f t="shared" si="6"/>
        <v>1908953</v>
      </c>
      <c r="AA56" s="25"/>
    </row>
    <row r="57" spans="1:27" x14ac:dyDescent="0.25">
      <c r="A57" s="19">
        <v>44866</v>
      </c>
      <c r="B57" s="20">
        <f>SUMIFS('[6]P3 Data from Rob'!$H:$H,'[6]P3 Data from Rob'!$A:$A,'MCO Report'!$A57,'[6]P3 Data from Rob'!$L:$L,'MCO Report'!B$4)</f>
        <v>163062</v>
      </c>
      <c r="C57" s="20">
        <f>SUMIFS('[6]P3 Data from Rob'!$H:$H,'[6]P3 Data from Rob'!$A:$A,'MCO Report'!$A57,'[6]P3 Data from Rob'!$L:$L,'MCO Report'!C$4)</f>
        <v>16102</v>
      </c>
      <c r="D57" s="20">
        <f>SUMIFS('[6]P3 Data from Rob'!$H:$H,'[6]P3 Data from Rob'!$A:$A,'MCO Report'!$A57,'[6]P3 Data from Rob'!$L:$L,'MCO Report'!D$4)</f>
        <v>37737</v>
      </c>
      <c r="E57" s="20">
        <f>SUMIFS('[6]P3 Data from Rob'!$H:$H,'[6]P3 Data from Rob'!$A:$A,'MCO Report'!$A57,'[6]P3 Data from Rob'!$L:$L,'MCO Report'!E$4)</f>
        <v>14823</v>
      </c>
      <c r="F57" s="20">
        <f>SUMIFS('[6]P3 Data from Rob'!$H:$H,'[6]P3 Data from Rob'!$A:$A,'MCO Report'!$A57,'[6]P3 Data from Rob'!$L:$L,'MCO Report'!F$4)</f>
        <v>0</v>
      </c>
      <c r="G57" s="21">
        <f t="shared" si="0"/>
        <v>231724</v>
      </c>
      <c r="H57" s="21">
        <f>SUMIFS('[6]P3 Data from Rob'!$H:$H,'[6]P3 Data from Rob'!$A:$A,'MCO Report'!$A57,'[6]P3 Data from Rob'!$L:$L,'MCO Report'!H$4)</f>
        <v>0</v>
      </c>
      <c r="I57" s="20">
        <f>SUMIFS('[6]P3 Data from Rob'!$H:$H,'[6]P3 Data from Rob'!$A:$A,'MCO Report'!$A57,'[6]P3 Data from Rob'!$L:$L,'MCO Report'!I$4)</f>
        <v>159523</v>
      </c>
      <c r="J57" s="20">
        <f>SUMIFS('[6]P3 Data from Rob'!$H:$H,'[6]P3 Data from Rob'!$A:$A,'MCO Report'!$A57,'[6]P3 Data from Rob'!$L:$L,'MCO Report'!J$4)</f>
        <v>22577</v>
      </c>
      <c r="K57" s="20">
        <f>SUMIFS('[6]P3 Data from Rob'!$H:$H,'[6]P3 Data from Rob'!$A:$A,'MCO Report'!$A57,'[6]P3 Data from Rob'!$L:$L,'MCO Report'!K$4)</f>
        <v>664753</v>
      </c>
      <c r="L57" s="20">
        <f>SUMIFS('[6]P3 Data from Rob'!$H:$H,'[6]P3 Data from Rob'!$A:$A,'MCO Report'!$A57,'[6]P3 Data from Rob'!$L:$L,'MCO Report'!L$4)</f>
        <v>0</v>
      </c>
      <c r="M57" s="20">
        <f>SUMIFS('[6]P3 Data from Rob'!$H:$H,'[6]P3 Data from Rob'!$A:$A,'MCO Report'!$A57,'[6]P3 Data from Rob'!$L:$L,'MCO Report'!M$4)</f>
        <v>0</v>
      </c>
      <c r="N57" s="21">
        <f t="shared" si="1"/>
        <v>846853</v>
      </c>
      <c r="O57" s="20">
        <f>SUMIFS('[6]P3 Data from Rob'!$H:$H,'[6]P3 Data from Rob'!$A:$A,'MCO Report'!$A57,'[6]P3 Data from Rob'!$L:$L,'MCO Report'!O$4)</f>
        <v>154785</v>
      </c>
      <c r="P57" s="20">
        <f>SUMIFS('[6]P3 Data from Rob'!$H:$H,'[6]P3 Data from Rob'!$A:$A,'MCO Report'!$A57,'[6]P3 Data from Rob'!$L:$L,'MCO Report'!P$4)</f>
        <v>435366</v>
      </c>
      <c r="Q57" s="20">
        <f>SUMIFS('[6]P3 Data from Rob'!$H:$H,'[6]P3 Data from Rob'!$A:$A,'MCO Report'!$A57,'[6]P3 Data from Rob'!$L:$L,'MCO Report'!Q$4)</f>
        <v>65930</v>
      </c>
      <c r="R57" s="20">
        <f>SUMIFS('[6]P3 Data from Rob'!$H:$H,'[6]P3 Data from Rob'!$A:$A,'MCO Report'!$A57,'[6]P3 Data from Rob'!$L:$L,'MCO Report'!R$4)</f>
        <v>0</v>
      </c>
      <c r="S57" s="21">
        <f t="shared" si="2"/>
        <v>656081</v>
      </c>
      <c r="T57" s="21">
        <f t="shared" si="3"/>
        <v>1734658</v>
      </c>
      <c r="U57" s="20">
        <f>SUMIFS('[6]P3 Data from Rob'!$H:$H,'[6]P3 Data from Rob'!$A:$A,'MCO Report'!$A57,'[6]P3 Data from Rob'!$L:$L,'MCO Report'!U$4)</f>
        <v>98765</v>
      </c>
      <c r="V57" s="20">
        <f>SUMIFS('[6]P3 Data from Rob'!$H:$H,'[6]P3 Data from Rob'!$A:$A,'MCO Report'!$A57,'[6]P3 Data from Rob'!$L:$L,'MCO Report'!V$4)</f>
        <v>80175</v>
      </c>
      <c r="W57" s="20">
        <f>SUMIFS('[6]P3 Data from Rob'!$H:$H,'[6]P3 Data from Rob'!$A:$A,'MCO Report'!$A57,'[6]P3 Data from Rob'!$L:$L,'MCO Report'!W$4)</f>
        <v>2590</v>
      </c>
      <c r="X57" s="20">
        <f>SUMIFS('[6]P3 Data from Rob'!$H:$H,'[6]P3 Data from Rob'!$A:$A,'MCO Report'!$A57,'[6]P3 Data from Rob'!$L:$L,'MCO Report'!X$4)</f>
        <v>4304</v>
      </c>
      <c r="Y57" s="21">
        <f t="shared" si="4"/>
        <v>185834</v>
      </c>
      <c r="Z57" s="24">
        <f t="shared" si="6"/>
        <v>1920492</v>
      </c>
      <c r="AA57" s="25"/>
    </row>
    <row r="58" spans="1:27" x14ac:dyDescent="0.25">
      <c r="A58" s="19">
        <v>44896</v>
      </c>
      <c r="B58" s="20">
        <f>SUMIFS('[6]P3 Data from Rob'!$H:$H,'[6]P3 Data from Rob'!$A:$A,'MCO Report'!$A58,'[6]P3 Data from Rob'!$L:$L,'MCO Report'!B$4)</f>
        <v>163529</v>
      </c>
      <c r="C58" s="20">
        <f>SUMIFS('[6]P3 Data from Rob'!$H:$H,'[6]P3 Data from Rob'!$A:$A,'MCO Report'!$A58,'[6]P3 Data from Rob'!$L:$L,'MCO Report'!C$4)</f>
        <v>16176</v>
      </c>
      <c r="D58" s="20">
        <f>SUMIFS('[6]P3 Data from Rob'!$H:$H,'[6]P3 Data from Rob'!$A:$A,'MCO Report'!$A58,'[6]P3 Data from Rob'!$L:$L,'MCO Report'!D$4)</f>
        <v>37934</v>
      </c>
      <c r="E58" s="20">
        <f>SUMIFS('[6]P3 Data from Rob'!$H:$H,'[6]P3 Data from Rob'!$A:$A,'MCO Report'!$A58,'[6]P3 Data from Rob'!$L:$L,'MCO Report'!E$4)</f>
        <v>14878</v>
      </c>
      <c r="F58" s="20">
        <f>SUMIFS('[6]P3 Data from Rob'!$H:$H,'[6]P3 Data from Rob'!$A:$A,'MCO Report'!$A58,'[6]P3 Data from Rob'!$L:$L,'MCO Report'!F$4)</f>
        <v>0</v>
      </c>
      <c r="G58" s="21">
        <f t="shared" si="0"/>
        <v>232517</v>
      </c>
      <c r="H58" s="21">
        <f>SUMIFS('[6]P3 Data from Rob'!$H:$H,'[6]P3 Data from Rob'!$A:$A,'MCO Report'!$A58,'[6]P3 Data from Rob'!$L:$L,'MCO Report'!H$4)</f>
        <v>0</v>
      </c>
      <c r="I58" s="20">
        <f>SUMIFS('[6]P3 Data from Rob'!$H:$H,'[6]P3 Data from Rob'!$A:$A,'MCO Report'!$A58,'[6]P3 Data from Rob'!$L:$L,'MCO Report'!I$4)</f>
        <v>160163</v>
      </c>
      <c r="J58" s="20">
        <f>SUMIFS('[6]P3 Data from Rob'!$H:$H,'[6]P3 Data from Rob'!$A:$A,'MCO Report'!$A58,'[6]P3 Data from Rob'!$L:$L,'MCO Report'!J$4)</f>
        <v>23718</v>
      </c>
      <c r="K58" s="20">
        <f>SUMIFS('[6]P3 Data from Rob'!$H:$H,'[6]P3 Data from Rob'!$A:$A,'MCO Report'!$A58,'[6]P3 Data from Rob'!$L:$L,'MCO Report'!K$4)</f>
        <v>667827</v>
      </c>
      <c r="L58" s="20">
        <f>SUMIFS('[6]P3 Data from Rob'!$H:$H,'[6]P3 Data from Rob'!$A:$A,'MCO Report'!$A58,'[6]P3 Data from Rob'!$L:$L,'MCO Report'!L$4)</f>
        <v>0</v>
      </c>
      <c r="M58" s="20">
        <f>SUMIFS('[6]P3 Data from Rob'!$H:$H,'[6]P3 Data from Rob'!$A:$A,'MCO Report'!$A58,'[6]P3 Data from Rob'!$L:$L,'MCO Report'!M$4)</f>
        <v>0</v>
      </c>
      <c r="N58" s="21">
        <f t="shared" si="1"/>
        <v>851708</v>
      </c>
      <c r="O58" s="20">
        <f>SUMIFS('[6]P3 Data from Rob'!$H:$H,'[6]P3 Data from Rob'!$A:$A,'MCO Report'!$A58,'[6]P3 Data from Rob'!$L:$L,'MCO Report'!O$4)</f>
        <v>155719</v>
      </c>
      <c r="P58" s="20">
        <f>SUMIFS('[6]P3 Data from Rob'!$H:$H,'[6]P3 Data from Rob'!$A:$A,'MCO Report'!$A58,'[6]P3 Data from Rob'!$L:$L,'MCO Report'!P$4)</f>
        <v>441533</v>
      </c>
      <c r="Q58" s="20">
        <f>SUMIFS('[6]P3 Data from Rob'!$H:$H,'[6]P3 Data from Rob'!$A:$A,'MCO Report'!$A58,'[6]P3 Data from Rob'!$L:$L,'MCO Report'!Q$4)</f>
        <v>67313</v>
      </c>
      <c r="R58" s="20">
        <f>SUMIFS('[6]P3 Data from Rob'!$H:$H,'[6]P3 Data from Rob'!$A:$A,'MCO Report'!$A58,'[6]P3 Data from Rob'!$L:$L,'MCO Report'!R$4)</f>
        <v>0</v>
      </c>
      <c r="S58" s="21">
        <f t="shared" si="2"/>
        <v>664565</v>
      </c>
      <c r="T58" s="21">
        <f t="shared" si="3"/>
        <v>1748790</v>
      </c>
      <c r="U58" s="20">
        <f>SUMIFS('[6]P3 Data from Rob'!$H:$H,'[6]P3 Data from Rob'!$A:$A,'MCO Report'!$A58,'[6]P3 Data from Rob'!$L:$L,'MCO Report'!U$4)</f>
        <v>100212</v>
      </c>
      <c r="V58" s="20">
        <f>SUMIFS('[6]P3 Data from Rob'!$H:$H,'[6]P3 Data from Rob'!$A:$A,'MCO Report'!$A58,'[6]P3 Data from Rob'!$L:$L,'MCO Report'!V$4)</f>
        <v>80849</v>
      </c>
      <c r="W58" s="20">
        <f>SUMIFS('[6]P3 Data from Rob'!$H:$H,'[6]P3 Data from Rob'!$A:$A,'MCO Report'!$A58,'[6]P3 Data from Rob'!$L:$L,'MCO Report'!W$4)</f>
        <v>2737</v>
      </c>
      <c r="X58" s="20">
        <f>SUMIFS('[6]P3 Data from Rob'!$H:$H,'[6]P3 Data from Rob'!$A:$A,'MCO Report'!$A58,'[6]P3 Data from Rob'!$L:$L,'MCO Report'!X$4)</f>
        <v>4346</v>
      </c>
      <c r="Y58" s="21">
        <f t="shared" si="4"/>
        <v>188144</v>
      </c>
      <c r="Z58" s="24">
        <f t="shared" si="6"/>
        <v>1936934</v>
      </c>
      <c r="AA58" s="25"/>
    </row>
    <row r="59" spans="1:27" x14ac:dyDescent="0.25">
      <c r="A59" s="19">
        <v>44927</v>
      </c>
      <c r="B59" s="20">
        <f>SUMIFS('[6]P3 Data from Rob'!$H:$H,'[6]P3 Data from Rob'!$A:$A,'MCO Report'!$A59,'[6]P3 Data from Rob'!$L:$L,'MCO Report'!B$4)</f>
        <v>163668</v>
      </c>
      <c r="C59" s="20">
        <f>SUMIFS('[6]P3 Data from Rob'!$H:$H,'[6]P3 Data from Rob'!$A:$A,'MCO Report'!$A59,'[6]P3 Data from Rob'!$L:$L,'MCO Report'!C$4)</f>
        <v>16122</v>
      </c>
      <c r="D59" s="20">
        <f>SUMIFS('[6]P3 Data from Rob'!$H:$H,'[6]P3 Data from Rob'!$A:$A,'MCO Report'!$A59,'[6]P3 Data from Rob'!$L:$L,'MCO Report'!D$4)</f>
        <v>38019</v>
      </c>
      <c r="E59" s="20">
        <f>SUMIFS('[6]P3 Data from Rob'!$H:$H,'[6]P3 Data from Rob'!$A:$A,'MCO Report'!$A59,'[6]P3 Data from Rob'!$L:$L,'MCO Report'!E$4)</f>
        <v>14917</v>
      </c>
      <c r="F59" s="20">
        <f>SUMIFS('[6]P3 Data from Rob'!$H:$H,'[6]P3 Data from Rob'!$A:$A,'MCO Report'!$A59,'[6]P3 Data from Rob'!$L:$L,'MCO Report'!F$4)</f>
        <v>0</v>
      </c>
      <c r="G59" s="21">
        <f t="shared" si="0"/>
        <v>232726</v>
      </c>
      <c r="H59" s="21">
        <f>SUMIFS('[6]P3 Data from Rob'!$H:$H,'[6]P3 Data from Rob'!$A:$A,'MCO Report'!$A59,'[6]P3 Data from Rob'!$L:$L,'MCO Report'!H$4)</f>
        <v>0</v>
      </c>
      <c r="I59" s="20">
        <f>SUMIFS('[6]P3 Data from Rob'!$H:$H,'[6]P3 Data from Rob'!$A:$A,'MCO Report'!$A59,'[6]P3 Data from Rob'!$L:$L,'MCO Report'!I$4)</f>
        <v>160697</v>
      </c>
      <c r="J59" s="20">
        <f>SUMIFS('[6]P3 Data from Rob'!$H:$H,'[6]P3 Data from Rob'!$A:$A,'MCO Report'!$A59,'[6]P3 Data from Rob'!$L:$L,'MCO Report'!J$4)</f>
        <v>24415</v>
      </c>
      <c r="K59" s="20">
        <f>SUMIFS('[6]P3 Data from Rob'!$H:$H,'[6]P3 Data from Rob'!$A:$A,'MCO Report'!$A59,'[6]P3 Data from Rob'!$L:$L,'MCO Report'!K$4)</f>
        <v>670673</v>
      </c>
      <c r="L59" s="20">
        <f>SUMIFS('[6]P3 Data from Rob'!$H:$H,'[6]P3 Data from Rob'!$A:$A,'MCO Report'!$A59,'[6]P3 Data from Rob'!$L:$L,'MCO Report'!L$4)</f>
        <v>0</v>
      </c>
      <c r="M59" s="20">
        <f>SUMIFS('[6]P3 Data from Rob'!$H:$H,'[6]P3 Data from Rob'!$A:$A,'MCO Report'!$A59,'[6]P3 Data from Rob'!$L:$L,'MCO Report'!M$4)</f>
        <v>0</v>
      </c>
      <c r="N59" s="21">
        <f t="shared" si="1"/>
        <v>855785</v>
      </c>
      <c r="O59" s="20">
        <f>SUMIFS('[6]P3 Data from Rob'!$H:$H,'[6]P3 Data from Rob'!$A:$A,'MCO Report'!$A59,'[6]P3 Data from Rob'!$L:$L,'MCO Report'!O$4)</f>
        <v>156975</v>
      </c>
      <c r="P59" s="20">
        <f>SUMIFS('[6]P3 Data from Rob'!$H:$H,'[6]P3 Data from Rob'!$A:$A,'MCO Report'!$A59,'[6]P3 Data from Rob'!$L:$L,'MCO Report'!P$4)</f>
        <v>450618</v>
      </c>
      <c r="Q59" s="20">
        <f>SUMIFS('[6]P3 Data from Rob'!$H:$H,'[6]P3 Data from Rob'!$A:$A,'MCO Report'!$A59,'[6]P3 Data from Rob'!$L:$L,'MCO Report'!Q$4)</f>
        <v>67915</v>
      </c>
      <c r="R59" s="20">
        <f>SUMIFS('[6]P3 Data from Rob'!$H:$H,'[6]P3 Data from Rob'!$A:$A,'MCO Report'!$A59,'[6]P3 Data from Rob'!$L:$L,'MCO Report'!R$4)</f>
        <v>0</v>
      </c>
      <c r="S59" s="21">
        <f t="shared" si="2"/>
        <v>675508</v>
      </c>
      <c r="T59" s="21">
        <f t="shared" si="3"/>
        <v>1764019</v>
      </c>
      <c r="U59" s="20">
        <f>SUMIFS('[6]P3 Data from Rob'!$H:$H,'[6]P3 Data from Rob'!$A:$A,'MCO Report'!$A59,'[6]P3 Data from Rob'!$L:$L,'MCO Report'!U$4)</f>
        <v>102257</v>
      </c>
      <c r="V59" s="20">
        <f>SUMIFS('[6]P3 Data from Rob'!$H:$H,'[6]P3 Data from Rob'!$A:$A,'MCO Report'!$A59,'[6]P3 Data from Rob'!$L:$L,'MCO Report'!V$4)</f>
        <v>81239</v>
      </c>
      <c r="W59" s="20">
        <f>SUMIFS('[6]P3 Data from Rob'!$H:$H,'[6]P3 Data from Rob'!$A:$A,'MCO Report'!$A59,'[6]P3 Data from Rob'!$L:$L,'MCO Report'!W$4)</f>
        <v>2848</v>
      </c>
      <c r="X59" s="20">
        <f>SUMIFS('[6]P3 Data from Rob'!$H:$H,'[6]P3 Data from Rob'!$A:$A,'MCO Report'!$A59,'[6]P3 Data from Rob'!$L:$L,'MCO Report'!X$4)</f>
        <v>4314</v>
      </c>
      <c r="Y59" s="21">
        <f t="shared" si="4"/>
        <v>190658</v>
      </c>
      <c r="Z59" s="24">
        <f t="shared" si="6"/>
        <v>1954677</v>
      </c>
      <c r="AA59" s="25"/>
    </row>
    <row r="60" spans="1:27" x14ac:dyDescent="0.25">
      <c r="A60" s="19">
        <v>44958</v>
      </c>
      <c r="B60" s="20">
        <f>SUMIFS('[6]P3 Data from Rob'!$H:$H,'[6]P3 Data from Rob'!$A:$A,'MCO Report'!$A60,'[6]P3 Data from Rob'!$L:$L,'MCO Report'!B$4)</f>
        <v>163588</v>
      </c>
      <c r="C60" s="20">
        <f>SUMIFS('[6]P3 Data from Rob'!$H:$H,'[6]P3 Data from Rob'!$A:$A,'MCO Report'!$A60,'[6]P3 Data from Rob'!$L:$L,'MCO Report'!C$4)</f>
        <v>16130</v>
      </c>
      <c r="D60" s="20">
        <f>SUMIFS('[6]P3 Data from Rob'!$H:$H,'[6]P3 Data from Rob'!$A:$A,'MCO Report'!$A60,'[6]P3 Data from Rob'!$L:$L,'MCO Report'!D$4)</f>
        <v>38123</v>
      </c>
      <c r="E60" s="20">
        <f>SUMIFS('[6]P3 Data from Rob'!$H:$H,'[6]P3 Data from Rob'!$A:$A,'MCO Report'!$A60,'[6]P3 Data from Rob'!$L:$L,'MCO Report'!E$4)</f>
        <v>14928</v>
      </c>
      <c r="F60" s="20">
        <f>SUMIFS('[6]P3 Data from Rob'!$H:$H,'[6]P3 Data from Rob'!$A:$A,'MCO Report'!$A60,'[6]P3 Data from Rob'!$L:$L,'MCO Report'!F$4)</f>
        <v>0</v>
      </c>
      <c r="G60" s="21">
        <f t="shared" si="0"/>
        <v>232769</v>
      </c>
      <c r="H60" s="21">
        <f>SUMIFS('[6]P3 Data from Rob'!$H:$H,'[6]P3 Data from Rob'!$A:$A,'MCO Report'!$A60,'[6]P3 Data from Rob'!$L:$L,'MCO Report'!H$4)</f>
        <v>0</v>
      </c>
      <c r="I60" s="20">
        <f>SUMIFS('[6]P3 Data from Rob'!$H:$H,'[6]P3 Data from Rob'!$A:$A,'MCO Report'!$A60,'[6]P3 Data from Rob'!$L:$L,'MCO Report'!I$4)</f>
        <v>161523</v>
      </c>
      <c r="J60" s="20">
        <f>SUMIFS('[6]P3 Data from Rob'!$H:$H,'[6]P3 Data from Rob'!$A:$A,'MCO Report'!$A60,'[6]P3 Data from Rob'!$L:$L,'MCO Report'!J$4)</f>
        <v>25265</v>
      </c>
      <c r="K60" s="20">
        <f>SUMIFS('[6]P3 Data from Rob'!$H:$H,'[6]P3 Data from Rob'!$A:$A,'MCO Report'!$A60,'[6]P3 Data from Rob'!$L:$L,'MCO Report'!K$4)</f>
        <v>674424</v>
      </c>
      <c r="L60" s="20">
        <f>SUMIFS('[6]P3 Data from Rob'!$H:$H,'[6]P3 Data from Rob'!$A:$A,'MCO Report'!$A60,'[6]P3 Data from Rob'!$L:$L,'MCO Report'!L$4)</f>
        <v>0</v>
      </c>
      <c r="M60" s="20">
        <f>SUMIFS('[6]P3 Data from Rob'!$H:$H,'[6]P3 Data from Rob'!$A:$A,'MCO Report'!$A60,'[6]P3 Data from Rob'!$L:$L,'MCO Report'!M$4)</f>
        <v>0</v>
      </c>
      <c r="N60" s="21">
        <f t="shared" si="1"/>
        <v>861212</v>
      </c>
      <c r="O60" s="20">
        <f>SUMIFS('[6]P3 Data from Rob'!$H:$H,'[6]P3 Data from Rob'!$A:$A,'MCO Report'!$A60,'[6]P3 Data from Rob'!$L:$L,'MCO Report'!O$4)</f>
        <v>157901</v>
      </c>
      <c r="P60" s="20">
        <f>SUMIFS('[6]P3 Data from Rob'!$H:$H,'[6]P3 Data from Rob'!$A:$A,'MCO Report'!$A60,'[6]P3 Data from Rob'!$L:$L,'MCO Report'!P$4)</f>
        <v>456951</v>
      </c>
      <c r="Q60" s="20">
        <f>SUMIFS('[6]P3 Data from Rob'!$H:$H,'[6]P3 Data from Rob'!$A:$A,'MCO Report'!$A60,'[6]P3 Data from Rob'!$L:$L,'MCO Report'!Q$4)</f>
        <v>68551</v>
      </c>
      <c r="R60" s="20">
        <f>SUMIFS('[6]P3 Data from Rob'!$H:$H,'[6]P3 Data from Rob'!$A:$A,'MCO Report'!$A60,'[6]P3 Data from Rob'!$L:$L,'MCO Report'!R$4)</f>
        <v>0</v>
      </c>
      <c r="S60" s="21">
        <f t="shared" si="2"/>
        <v>683403</v>
      </c>
      <c r="T60" s="21">
        <f t="shared" si="3"/>
        <v>1777384</v>
      </c>
      <c r="U60" s="20">
        <f>SUMIFS('[6]P3 Data from Rob'!$H:$H,'[6]P3 Data from Rob'!$A:$A,'MCO Report'!$A60,'[6]P3 Data from Rob'!$L:$L,'MCO Report'!U$4)</f>
        <v>103320</v>
      </c>
      <c r="V60" s="20">
        <f>SUMIFS('[6]P3 Data from Rob'!$H:$H,'[6]P3 Data from Rob'!$A:$A,'MCO Report'!$A60,'[6]P3 Data from Rob'!$L:$L,'MCO Report'!V$4)</f>
        <v>82014</v>
      </c>
      <c r="W60" s="20">
        <f>SUMIFS('[6]P3 Data from Rob'!$H:$H,'[6]P3 Data from Rob'!$A:$A,'MCO Report'!$A60,'[6]P3 Data from Rob'!$L:$L,'MCO Report'!W$4)</f>
        <v>3001</v>
      </c>
      <c r="X60" s="20">
        <f>SUMIFS('[6]P3 Data from Rob'!$H:$H,'[6]P3 Data from Rob'!$A:$A,'MCO Report'!$A60,'[6]P3 Data from Rob'!$L:$L,'MCO Report'!X$4)</f>
        <v>4333</v>
      </c>
      <c r="Y60" s="21">
        <f t="shared" si="4"/>
        <v>192668</v>
      </c>
      <c r="Z60" s="24">
        <f t="shared" si="6"/>
        <v>1970052</v>
      </c>
      <c r="AA60" s="25"/>
    </row>
    <row r="61" spans="1:27" x14ac:dyDescent="0.25">
      <c r="A61" s="19">
        <v>44986</v>
      </c>
      <c r="B61" s="20">
        <f>SUMIFS('[6]P3 Data from Rob'!$H:$H,'[6]P3 Data from Rob'!$A:$A,'MCO Report'!$A61,'[6]P3 Data from Rob'!$L:$L,'MCO Report'!B$4)</f>
        <v>163890</v>
      </c>
      <c r="C61" s="20">
        <f>SUMIFS('[6]P3 Data from Rob'!$H:$H,'[6]P3 Data from Rob'!$A:$A,'MCO Report'!$A61,'[6]P3 Data from Rob'!$L:$L,'MCO Report'!C$4)</f>
        <v>16259</v>
      </c>
      <c r="D61" s="20">
        <f>SUMIFS('[6]P3 Data from Rob'!$H:$H,'[6]P3 Data from Rob'!$A:$A,'MCO Report'!$A61,'[6]P3 Data from Rob'!$L:$L,'MCO Report'!D$4)</f>
        <v>38428</v>
      </c>
      <c r="E61" s="20">
        <f>SUMIFS('[6]P3 Data from Rob'!$H:$H,'[6]P3 Data from Rob'!$A:$A,'MCO Report'!$A61,'[6]P3 Data from Rob'!$L:$L,'MCO Report'!E$4)</f>
        <v>14961</v>
      </c>
      <c r="F61" s="20">
        <f>SUMIFS('[6]P3 Data from Rob'!$H:$H,'[6]P3 Data from Rob'!$A:$A,'MCO Report'!$A61,'[6]P3 Data from Rob'!$L:$L,'MCO Report'!F$4)</f>
        <v>0</v>
      </c>
      <c r="G61" s="21">
        <f t="shared" si="0"/>
        <v>233538</v>
      </c>
      <c r="H61" s="21">
        <f>SUMIFS('[6]P3 Data from Rob'!$H:$H,'[6]P3 Data from Rob'!$A:$A,'MCO Report'!$A61,'[6]P3 Data from Rob'!$L:$L,'MCO Report'!H$4)</f>
        <v>1</v>
      </c>
      <c r="I61" s="20">
        <f>SUMIFS('[6]P3 Data from Rob'!$H:$H,'[6]P3 Data from Rob'!$A:$A,'MCO Report'!$A61,'[6]P3 Data from Rob'!$L:$L,'MCO Report'!I$4)</f>
        <v>161708</v>
      </c>
      <c r="J61" s="20">
        <f>SUMIFS('[6]P3 Data from Rob'!$H:$H,'[6]P3 Data from Rob'!$A:$A,'MCO Report'!$A61,'[6]P3 Data from Rob'!$L:$L,'MCO Report'!J$4)</f>
        <v>26221</v>
      </c>
      <c r="K61" s="20">
        <f>SUMIFS('[6]P3 Data from Rob'!$H:$H,'[6]P3 Data from Rob'!$A:$A,'MCO Report'!$A61,'[6]P3 Data from Rob'!$L:$L,'MCO Report'!K$4)</f>
        <v>677178</v>
      </c>
      <c r="L61" s="20">
        <f>SUMIFS('[6]P3 Data from Rob'!$H:$H,'[6]P3 Data from Rob'!$A:$A,'MCO Report'!$A61,'[6]P3 Data from Rob'!$L:$L,'MCO Report'!L$4)</f>
        <v>0</v>
      </c>
      <c r="M61" s="20">
        <f>SUMIFS('[6]P3 Data from Rob'!$H:$H,'[6]P3 Data from Rob'!$A:$A,'MCO Report'!$A61,'[6]P3 Data from Rob'!$L:$L,'MCO Report'!M$4)</f>
        <v>0</v>
      </c>
      <c r="N61" s="21">
        <f t="shared" si="1"/>
        <v>865107</v>
      </c>
      <c r="O61" s="20">
        <f>SUMIFS('[6]P3 Data from Rob'!$H:$H,'[6]P3 Data from Rob'!$A:$A,'MCO Report'!$A61,'[6]P3 Data from Rob'!$L:$L,'MCO Report'!O$4)</f>
        <v>158718</v>
      </c>
      <c r="P61" s="20">
        <f>SUMIFS('[6]P3 Data from Rob'!$H:$H,'[6]P3 Data from Rob'!$A:$A,'MCO Report'!$A61,'[6]P3 Data from Rob'!$L:$L,'MCO Report'!P$4)</f>
        <v>460870</v>
      </c>
      <c r="Q61" s="20">
        <f>SUMIFS('[6]P3 Data from Rob'!$H:$H,'[6]P3 Data from Rob'!$A:$A,'MCO Report'!$A61,'[6]P3 Data from Rob'!$L:$L,'MCO Report'!Q$4)</f>
        <v>69483</v>
      </c>
      <c r="R61" s="20">
        <f>SUMIFS('[6]P3 Data from Rob'!$H:$H,'[6]P3 Data from Rob'!$A:$A,'MCO Report'!$A61,'[6]P3 Data from Rob'!$L:$L,'MCO Report'!R$4)</f>
        <v>0</v>
      </c>
      <c r="S61" s="21">
        <f t="shared" si="2"/>
        <v>689071</v>
      </c>
      <c r="T61" s="21">
        <f t="shared" si="3"/>
        <v>1787717</v>
      </c>
      <c r="U61" s="20">
        <f>SUMIFS('[6]P3 Data from Rob'!$H:$H,'[6]P3 Data from Rob'!$A:$A,'MCO Report'!$A61,'[6]P3 Data from Rob'!$L:$L,'MCO Report'!U$4)</f>
        <v>104096</v>
      </c>
      <c r="V61" s="20">
        <f>SUMIFS('[6]P3 Data from Rob'!$H:$H,'[6]P3 Data from Rob'!$A:$A,'MCO Report'!$A61,'[6]P3 Data from Rob'!$L:$L,'MCO Report'!V$4)</f>
        <v>82466</v>
      </c>
      <c r="W61" s="20">
        <f>SUMIFS('[6]P3 Data from Rob'!$H:$H,'[6]P3 Data from Rob'!$A:$A,'MCO Report'!$A61,'[6]P3 Data from Rob'!$L:$L,'MCO Report'!W$4)</f>
        <v>3077</v>
      </c>
      <c r="X61" s="20">
        <f>SUMIFS('[6]P3 Data from Rob'!$H:$H,'[6]P3 Data from Rob'!$A:$A,'MCO Report'!$A61,'[6]P3 Data from Rob'!$L:$L,'MCO Report'!X$4)</f>
        <v>4392</v>
      </c>
      <c r="Y61" s="21">
        <f t="shared" si="4"/>
        <v>194031</v>
      </c>
      <c r="Z61" s="24">
        <f t="shared" si="6"/>
        <v>1981748</v>
      </c>
      <c r="AA61" s="25"/>
    </row>
    <row r="62" spans="1:27" x14ac:dyDescent="0.25">
      <c r="A62" s="19">
        <v>45017</v>
      </c>
      <c r="B62" s="20">
        <f>SUMIFS('[6]P3 Data from Rob'!$H:$H,'[6]P3 Data from Rob'!$A:$A,'MCO Report'!$A62,'[6]P3 Data from Rob'!$L:$L,'MCO Report'!B$4)</f>
        <v>163777</v>
      </c>
      <c r="C62" s="20">
        <f>SUMIFS('[6]P3 Data from Rob'!$H:$H,'[6]P3 Data from Rob'!$A:$A,'MCO Report'!$A62,'[6]P3 Data from Rob'!$L:$L,'MCO Report'!C$4)</f>
        <v>16328</v>
      </c>
      <c r="D62" s="20">
        <f>SUMIFS('[6]P3 Data from Rob'!$H:$H,'[6]P3 Data from Rob'!$A:$A,'MCO Report'!$A62,'[6]P3 Data from Rob'!$L:$L,'MCO Report'!D$4)</f>
        <v>38711</v>
      </c>
      <c r="E62" s="20">
        <f>SUMIFS('[6]P3 Data from Rob'!$H:$H,'[6]P3 Data from Rob'!$A:$A,'MCO Report'!$A62,'[6]P3 Data from Rob'!$L:$L,'MCO Report'!E$4)</f>
        <v>14963</v>
      </c>
      <c r="F62" s="20">
        <f>SUMIFS('[6]P3 Data from Rob'!$H:$H,'[6]P3 Data from Rob'!$A:$A,'MCO Report'!$A62,'[6]P3 Data from Rob'!$L:$L,'MCO Report'!F$4)</f>
        <v>0</v>
      </c>
      <c r="G62" s="21">
        <f t="shared" si="0"/>
        <v>233779</v>
      </c>
      <c r="H62" s="21">
        <f>SUMIFS('[6]P3 Data from Rob'!$H:$H,'[6]P3 Data from Rob'!$A:$A,'MCO Report'!$A62,'[6]P3 Data from Rob'!$L:$L,'MCO Report'!H$4)</f>
        <v>0</v>
      </c>
      <c r="I62" s="20">
        <f>SUMIFS('[6]P3 Data from Rob'!$H:$H,'[6]P3 Data from Rob'!$A:$A,'MCO Report'!$A62,'[6]P3 Data from Rob'!$L:$L,'MCO Report'!I$4)</f>
        <v>161906</v>
      </c>
      <c r="J62" s="20">
        <f>SUMIFS('[6]P3 Data from Rob'!$H:$H,'[6]P3 Data from Rob'!$A:$A,'MCO Report'!$A62,'[6]P3 Data from Rob'!$L:$L,'MCO Report'!J$4)</f>
        <v>26696</v>
      </c>
      <c r="K62" s="20">
        <f>SUMIFS('[6]P3 Data from Rob'!$H:$H,'[6]P3 Data from Rob'!$A:$A,'MCO Report'!$A62,'[6]P3 Data from Rob'!$L:$L,'MCO Report'!K$4)</f>
        <v>680195</v>
      </c>
      <c r="L62" s="20">
        <f>SUMIFS('[6]P3 Data from Rob'!$H:$H,'[6]P3 Data from Rob'!$A:$A,'MCO Report'!$A62,'[6]P3 Data from Rob'!$L:$L,'MCO Report'!L$4)</f>
        <v>0</v>
      </c>
      <c r="M62" s="20">
        <f>SUMIFS('[6]P3 Data from Rob'!$H:$H,'[6]P3 Data from Rob'!$A:$A,'MCO Report'!$A62,'[6]P3 Data from Rob'!$L:$L,'MCO Report'!M$4)</f>
        <v>0</v>
      </c>
      <c r="N62" s="21">
        <f t="shared" si="1"/>
        <v>868797</v>
      </c>
      <c r="O62" s="20">
        <f>SUMIFS('[6]P3 Data from Rob'!$H:$H,'[6]P3 Data from Rob'!$A:$A,'MCO Report'!$A62,'[6]P3 Data from Rob'!$L:$L,'MCO Report'!O$4)</f>
        <v>159494</v>
      </c>
      <c r="P62" s="20">
        <f>SUMIFS('[6]P3 Data from Rob'!$H:$H,'[6]P3 Data from Rob'!$A:$A,'MCO Report'!$A62,'[6]P3 Data from Rob'!$L:$L,'MCO Report'!P$4)</f>
        <v>463378</v>
      </c>
      <c r="Q62" s="20">
        <f>SUMIFS('[6]P3 Data from Rob'!$H:$H,'[6]P3 Data from Rob'!$A:$A,'MCO Report'!$A62,'[6]P3 Data from Rob'!$L:$L,'MCO Report'!Q$4)</f>
        <v>71385</v>
      </c>
      <c r="R62" s="20">
        <f>SUMIFS('[6]P3 Data from Rob'!$H:$H,'[6]P3 Data from Rob'!$A:$A,'MCO Report'!$A62,'[6]P3 Data from Rob'!$L:$L,'MCO Report'!R$4)</f>
        <v>0</v>
      </c>
      <c r="S62" s="21">
        <f t="shared" si="2"/>
        <v>694257</v>
      </c>
      <c r="T62" s="21">
        <f t="shared" si="3"/>
        <v>1796833</v>
      </c>
      <c r="U62" s="20">
        <f>SUMIFS('[6]P3 Data from Rob'!$H:$H,'[6]P3 Data from Rob'!$A:$A,'MCO Report'!$A62,'[6]P3 Data from Rob'!$L:$L,'MCO Report'!U$4)</f>
        <v>104754</v>
      </c>
      <c r="V62" s="20">
        <f>SUMIFS('[6]P3 Data from Rob'!$H:$H,'[6]P3 Data from Rob'!$A:$A,'MCO Report'!$A62,'[6]P3 Data from Rob'!$L:$L,'MCO Report'!V$4)</f>
        <v>83015</v>
      </c>
      <c r="W62" s="20">
        <f>SUMIFS('[6]P3 Data from Rob'!$H:$H,'[6]P3 Data from Rob'!$A:$A,'MCO Report'!$A62,'[6]P3 Data from Rob'!$L:$L,'MCO Report'!W$4)</f>
        <v>3119</v>
      </c>
      <c r="X62" s="20">
        <f>SUMIFS('[6]P3 Data from Rob'!$H:$H,'[6]P3 Data from Rob'!$A:$A,'MCO Report'!$A62,'[6]P3 Data from Rob'!$L:$L,'MCO Report'!X$4)</f>
        <v>4369</v>
      </c>
      <c r="Y62" s="21">
        <f t="shared" si="4"/>
        <v>195257</v>
      </c>
      <c r="Z62" s="24">
        <f t="shared" si="6"/>
        <v>1992090</v>
      </c>
      <c r="AA62" s="25"/>
    </row>
    <row r="63" spans="1:27" x14ac:dyDescent="0.25">
      <c r="A63" s="19">
        <v>45047</v>
      </c>
      <c r="B63" s="20">
        <f>SUMIFS('[6]P3 Data from Rob'!$H:$H,'[6]P3 Data from Rob'!$A:$A,'MCO Report'!$A63,'[6]P3 Data from Rob'!$L:$L,'MCO Report'!B$4)</f>
        <v>163180</v>
      </c>
      <c r="C63" s="20">
        <f>SUMIFS('[6]P3 Data from Rob'!$H:$H,'[6]P3 Data from Rob'!$A:$A,'MCO Report'!$A63,'[6]P3 Data from Rob'!$L:$L,'MCO Report'!C$4)</f>
        <v>16190</v>
      </c>
      <c r="D63" s="20">
        <f>SUMIFS('[6]P3 Data from Rob'!$H:$H,'[6]P3 Data from Rob'!$A:$A,'MCO Report'!$A63,'[6]P3 Data from Rob'!$L:$L,'MCO Report'!D$4)</f>
        <v>38934</v>
      </c>
      <c r="E63" s="20">
        <f>SUMIFS('[6]P3 Data from Rob'!$H:$H,'[6]P3 Data from Rob'!$A:$A,'MCO Report'!$A63,'[6]P3 Data from Rob'!$L:$L,'MCO Report'!E$4)</f>
        <v>14977</v>
      </c>
      <c r="F63" s="20">
        <f>SUMIFS('[6]P3 Data from Rob'!$H:$H,'[6]P3 Data from Rob'!$A:$A,'MCO Report'!$A63,'[6]P3 Data from Rob'!$L:$L,'MCO Report'!F$4)</f>
        <v>0</v>
      </c>
      <c r="G63" s="21">
        <f t="shared" si="0"/>
        <v>233281</v>
      </c>
      <c r="H63" s="21">
        <f>SUMIFS('[6]P3 Data from Rob'!$H:$H,'[6]P3 Data from Rob'!$A:$A,'MCO Report'!$A63,'[6]P3 Data from Rob'!$L:$L,'MCO Report'!H$4)</f>
        <v>0</v>
      </c>
      <c r="I63" s="20">
        <f>SUMIFS('[6]P3 Data from Rob'!$H:$H,'[6]P3 Data from Rob'!$A:$A,'MCO Report'!$A63,'[6]P3 Data from Rob'!$L:$L,'MCO Report'!I$4)</f>
        <v>159994</v>
      </c>
      <c r="J63" s="20">
        <f>SUMIFS('[6]P3 Data from Rob'!$H:$H,'[6]P3 Data from Rob'!$A:$A,'MCO Report'!$A63,'[6]P3 Data from Rob'!$L:$L,'MCO Report'!J$4)</f>
        <v>27638</v>
      </c>
      <c r="K63" s="20">
        <f>SUMIFS('[6]P3 Data from Rob'!$H:$H,'[6]P3 Data from Rob'!$A:$A,'MCO Report'!$A63,'[6]P3 Data from Rob'!$L:$L,'MCO Report'!K$4)</f>
        <v>679680</v>
      </c>
      <c r="L63" s="20">
        <f>SUMIFS('[6]P3 Data from Rob'!$H:$H,'[6]P3 Data from Rob'!$A:$A,'MCO Report'!$A63,'[6]P3 Data from Rob'!$L:$L,'MCO Report'!L$4)</f>
        <v>0</v>
      </c>
      <c r="M63" s="20">
        <f>SUMIFS('[6]P3 Data from Rob'!$H:$H,'[6]P3 Data from Rob'!$A:$A,'MCO Report'!$A63,'[6]P3 Data from Rob'!$L:$L,'MCO Report'!M$4)</f>
        <v>0</v>
      </c>
      <c r="N63" s="21">
        <f t="shared" si="1"/>
        <v>867312</v>
      </c>
      <c r="O63" s="20">
        <f>SUMIFS('[6]P3 Data from Rob'!$H:$H,'[6]P3 Data from Rob'!$A:$A,'MCO Report'!$A63,'[6]P3 Data from Rob'!$L:$L,'MCO Report'!O$4)</f>
        <v>160095</v>
      </c>
      <c r="P63" s="20">
        <f>SUMIFS('[6]P3 Data from Rob'!$H:$H,'[6]P3 Data from Rob'!$A:$A,'MCO Report'!$A63,'[6]P3 Data from Rob'!$L:$L,'MCO Report'!P$4)</f>
        <v>466805</v>
      </c>
      <c r="Q63" s="20">
        <f>SUMIFS('[6]P3 Data from Rob'!$H:$H,'[6]P3 Data from Rob'!$A:$A,'MCO Report'!$A63,'[6]P3 Data from Rob'!$L:$L,'MCO Report'!Q$4)</f>
        <v>71806</v>
      </c>
      <c r="R63" s="20">
        <f>SUMIFS('[6]P3 Data from Rob'!$H:$H,'[6]P3 Data from Rob'!$A:$A,'MCO Report'!$A63,'[6]P3 Data from Rob'!$L:$L,'MCO Report'!R$4)</f>
        <v>0</v>
      </c>
      <c r="S63" s="21">
        <f t="shared" si="2"/>
        <v>698706</v>
      </c>
      <c r="T63" s="21">
        <f t="shared" si="3"/>
        <v>1799299</v>
      </c>
      <c r="U63" s="20">
        <f>SUMIFS('[6]P3 Data from Rob'!$H:$H,'[6]P3 Data from Rob'!$A:$A,'MCO Report'!$A63,'[6]P3 Data from Rob'!$L:$L,'MCO Report'!U$4)</f>
        <v>105291</v>
      </c>
      <c r="V63" s="20">
        <f>SUMIFS('[6]P3 Data from Rob'!$H:$H,'[6]P3 Data from Rob'!$A:$A,'MCO Report'!$A63,'[6]P3 Data from Rob'!$L:$L,'MCO Report'!V$4)</f>
        <v>82828</v>
      </c>
      <c r="W63" s="20">
        <f>SUMIFS('[6]P3 Data from Rob'!$H:$H,'[6]P3 Data from Rob'!$A:$A,'MCO Report'!$A63,'[6]P3 Data from Rob'!$L:$L,'MCO Report'!W$4)</f>
        <v>3145</v>
      </c>
      <c r="X63" s="20">
        <f>SUMIFS('[6]P3 Data from Rob'!$H:$H,'[6]P3 Data from Rob'!$A:$A,'MCO Report'!$A63,'[6]P3 Data from Rob'!$L:$L,'MCO Report'!X$4)</f>
        <v>4504</v>
      </c>
      <c r="Y63" s="21">
        <f t="shared" si="4"/>
        <v>195768</v>
      </c>
      <c r="Z63" s="24">
        <f t="shared" si="6"/>
        <v>1995067</v>
      </c>
      <c r="AA63" s="25"/>
    </row>
    <row r="64" spans="1:27" x14ac:dyDescent="0.25">
      <c r="A64" s="19">
        <v>45078</v>
      </c>
      <c r="B64" s="20">
        <f>SUMIFS('[6]P3 Data from Rob'!$H:$H,'[6]P3 Data from Rob'!$A:$A,'MCO Report'!$A64,'[6]P3 Data from Rob'!$L:$L,'MCO Report'!B$4)</f>
        <v>162884</v>
      </c>
      <c r="C64" s="20">
        <f>SUMIFS('[6]P3 Data from Rob'!$H:$H,'[6]P3 Data from Rob'!$A:$A,'MCO Report'!$A64,'[6]P3 Data from Rob'!$L:$L,'MCO Report'!C$4)</f>
        <v>16181</v>
      </c>
      <c r="D64" s="20">
        <f>SUMIFS('[6]P3 Data from Rob'!$H:$H,'[6]P3 Data from Rob'!$A:$A,'MCO Report'!$A64,'[6]P3 Data from Rob'!$L:$L,'MCO Report'!D$4)</f>
        <v>38915</v>
      </c>
      <c r="E64" s="20">
        <f>SUMIFS('[6]P3 Data from Rob'!$H:$H,'[6]P3 Data from Rob'!$A:$A,'MCO Report'!$A64,'[6]P3 Data from Rob'!$L:$L,'MCO Report'!E$4)</f>
        <v>14969</v>
      </c>
      <c r="F64" s="20">
        <f>SUMIFS('[6]P3 Data from Rob'!$H:$H,'[6]P3 Data from Rob'!$A:$A,'MCO Report'!$A64,'[6]P3 Data from Rob'!$L:$L,'MCO Report'!F$4)</f>
        <v>0</v>
      </c>
      <c r="G64" s="21">
        <f t="shared" si="0"/>
        <v>232949</v>
      </c>
      <c r="H64" s="21">
        <f>SUMIFS('[6]P3 Data from Rob'!$H:$H,'[6]P3 Data from Rob'!$A:$A,'MCO Report'!$A64,'[6]P3 Data from Rob'!$L:$L,'MCO Report'!H$4)</f>
        <v>1</v>
      </c>
      <c r="I64" s="20">
        <f>SUMIFS('[6]P3 Data from Rob'!$H:$H,'[6]P3 Data from Rob'!$A:$A,'MCO Report'!$A64,'[6]P3 Data from Rob'!$L:$L,'MCO Report'!I$4)</f>
        <v>159068</v>
      </c>
      <c r="J64" s="20">
        <f>SUMIFS('[6]P3 Data from Rob'!$H:$H,'[6]P3 Data from Rob'!$A:$A,'MCO Report'!$A64,'[6]P3 Data from Rob'!$L:$L,'MCO Report'!J$4)</f>
        <v>27513</v>
      </c>
      <c r="K64" s="20">
        <f>SUMIFS('[6]P3 Data from Rob'!$H:$H,'[6]P3 Data from Rob'!$A:$A,'MCO Report'!$A64,'[6]P3 Data from Rob'!$L:$L,'MCO Report'!K$4)</f>
        <v>676318</v>
      </c>
      <c r="L64" s="20">
        <f>SUMIFS('[6]P3 Data from Rob'!$H:$H,'[6]P3 Data from Rob'!$A:$A,'MCO Report'!$A64,'[6]P3 Data from Rob'!$L:$L,'MCO Report'!L$4)</f>
        <v>1</v>
      </c>
      <c r="M64" s="20">
        <f>SUMIFS('[6]P3 Data from Rob'!$H:$H,'[6]P3 Data from Rob'!$A:$A,'MCO Report'!$A64,'[6]P3 Data from Rob'!$L:$L,'MCO Report'!M$4)</f>
        <v>2</v>
      </c>
      <c r="N64" s="21">
        <f t="shared" si="1"/>
        <v>862902</v>
      </c>
      <c r="O64" s="20">
        <f>SUMIFS('[6]P3 Data from Rob'!$H:$H,'[6]P3 Data from Rob'!$A:$A,'MCO Report'!$A64,'[6]P3 Data from Rob'!$L:$L,'MCO Report'!O$4)</f>
        <v>159427</v>
      </c>
      <c r="P64" s="20">
        <f>SUMIFS('[6]P3 Data from Rob'!$H:$H,'[6]P3 Data from Rob'!$A:$A,'MCO Report'!$A64,'[6]P3 Data from Rob'!$L:$L,'MCO Report'!P$4)</f>
        <v>465232</v>
      </c>
      <c r="Q64" s="20">
        <f>SUMIFS('[6]P3 Data from Rob'!$H:$H,'[6]P3 Data from Rob'!$A:$A,'MCO Report'!$A64,'[6]P3 Data from Rob'!$L:$L,'MCO Report'!Q$4)</f>
        <v>71379</v>
      </c>
      <c r="R64" s="20">
        <f>SUMIFS('[6]P3 Data from Rob'!$H:$H,'[6]P3 Data from Rob'!$A:$A,'MCO Report'!$A64,'[6]P3 Data from Rob'!$L:$L,'MCO Report'!R$4)</f>
        <v>5</v>
      </c>
      <c r="S64" s="21">
        <f t="shared" si="2"/>
        <v>696043</v>
      </c>
      <c r="T64" s="21">
        <f t="shared" si="3"/>
        <v>1791895</v>
      </c>
      <c r="U64" s="20">
        <f>SUMIFS('[6]P3 Data from Rob'!$H:$H,'[6]P3 Data from Rob'!$A:$A,'MCO Report'!$A64,'[6]P3 Data from Rob'!$L:$L,'MCO Report'!U$4)</f>
        <v>104800</v>
      </c>
      <c r="V64" s="20">
        <f>SUMIFS('[6]P3 Data from Rob'!$H:$H,'[6]P3 Data from Rob'!$A:$A,'MCO Report'!$A64,'[6]P3 Data from Rob'!$L:$L,'MCO Report'!V$4)</f>
        <v>82983</v>
      </c>
      <c r="W64" s="20">
        <f>SUMIFS('[6]P3 Data from Rob'!$H:$H,'[6]P3 Data from Rob'!$A:$A,'MCO Report'!$A64,'[6]P3 Data from Rob'!$L:$L,'MCO Report'!W$4)</f>
        <v>3116</v>
      </c>
      <c r="X64" s="20">
        <f>SUMIFS('[6]P3 Data from Rob'!$H:$H,'[6]P3 Data from Rob'!$A:$A,'MCO Report'!$A64,'[6]P3 Data from Rob'!$L:$L,'MCO Report'!X$4)</f>
        <v>4391</v>
      </c>
      <c r="Y64" s="21">
        <f t="shared" si="4"/>
        <v>195290</v>
      </c>
      <c r="Z64" s="24">
        <f t="shared" si="6"/>
        <v>1987185</v>
      </c>
      <c r="AA64" s="25"/>
    </row>
    <row r="65" spans="1:27" x14ac:dyDescent="0.25">
      <c r="A65" s="19">
        <v>45108</v>
      </c>
      <c r="B65" s="20">
        <f>SUMIFS('[6]P3 Data from Rob'!$H:$H,'[6]P3 Data from Rob'!$A:$A,'MCO Report'!$A65,'[6]P3 Data from Rob'!$L:$L,'MCO Report'!B$4)</f>
        <v>160176</v>
      </c>
      <c r="C65" s="20">
        <f>SUMIFS('[6]P3 Data from Rob'!$H:$H,'[6]P3 Data from Rob'!$A:$A,'MCO Report'!$A65,'[6]P3 Data from Rob'!$L:$L,'MCO Report'!C$4)</f>
        <v>15860</v>
      </c>
      <c r="D65" s="20">
        <f>SUMIFS('[6]P3 Data from Rob'!$H:$H,'[6]P3 Data from Rob'!$A:$A,'MCO Report'!$A65,'[6]P3 Data from Rob'!$L:$L,'MCO Report'!D$4)</f>
        <v>38815</v>
      </c>
      <c r="E65" s="20">
        <f>SUMIFS('[6]P3 Data from Rob'!$H:$H,'[6]P3 Data from Rob'!$A:$A,'MCO Report'!$A65,'[6]P3 Data from Rob'!$L:$L,'MCO Report'!E$4)</f>
        <v>14757</v>
      </c>
      <c r="F65" s="20">
        <f>SUMIFS('[6]P3 Data from Rob'!$H:$H,'[6]P3 Data from Rob'!$A:$A,'MCO Report'!$A65,'[6]P3 Data from Rob'!$L:$L,'MCO Report'!F$4)</f>
        <v>0</v>
      </c>
      <c r="G65" s="21">
        <f t="shared" si="0"/>
        <v>229608</v>
      </c>
      <c r="H65" s="21">
        <f>SUMIFS('[6]P3 Data from Rob'!$H:$H,'[6]P3 Data from Rob'!$A:$A,'MCO Report'!$A65,'[6]P3 Data from Rob'!$L:$L,'MCO Report'!H$4)</f>
        <v>0</v>
      </c>
      <c r="I65" s="20">
        <f>SUMIFS('[6]P3 Data from Rob'!$H:$H,'[6]P3 Data from Rob'!$A:$A,'MCO Report'!$A65,'[6]P3 Data from Rob'!$L:$L,'MCO Report'!I$4)</f>
        <v>155837</v>
      </c>
      <c r="J65" s="20">
        <f>SUMIFS('[6]P3 Data from Rob'!$H:$H,'[6]P3 Data from Rob'!$A:$A,'MCO Report'!$A65,'[6]P3 Data from Rob'!$L:$L,'MCO Report'!J$4)</f>
        <v>27770</v>
      </c>
      <c r="K65" s="20">
        <f>SUMIFS('[6]P3 Data from Rob'!$H:$H,'[6]P3 Data from Rob'!$A:$A,'MCO Report'!$A65,'[6]P3 Data from Rob'!$L:$L,'MCO Report'!K$4)</f>
        <v>662687</v>
      </c>
      <c r="L65" s="20">
        <f>SUMIFS('[6]P3 Data from Rob'!$H:$H,'[6]P3 Data from Rob'!$A:$A,'MCO Report'!$A65,'[6]P3 Data from Rob'!$L:$L,'MCO Report'!L$4)</f>
        <v>0</v>
      </c>
      <c r="M65" s="20">
        <f>SUMIFS('[6]P3 Data from Rob'!$H:$H,'[6]P3 Data from Rob'!$A:$A,'MCO Report'!$A65,'[6]P3 Data from Rob'!$L:$L,'MCO Report'!M$4)</f>
        <v>0</v>
      </c>
      <c r="N65" s="21">
        <f t="shared" si="1"/>
        <v>846294</v>
      </c>
      <c r="O65" s="20">
        <f>SUMIFS('[6]P3 Data from Rob'!$H:$H,'[6]P3 Data from Rob'!$A:$A,'MCO Report'!$A65,'[6]P3 Data from Rob'!$L:$L,'MCO Report'!O$4)</f>
        <v>154534</v>
      </c>
      <c r="P65" s="20">
        <f>SUMIFS('[6]P3 Data from Rob'!$H:$H,'[6]P3 Data from Rob'!$A:$A,'MCO Report'!$A65,'[6]P3 Data from Rob'!$L:$L,'MCO Report'!P$4)</f>
        <v>456728</v>
      </c>
      <c r="Q65" s="20">
        <f>SUMIFS('[6]P3 Data from Rob'!$H:$H,'[6]P3 Data from Rob'!$A:$A,'MCO Report'!$A65,'[6]P3 Data from Rob'!$L:$L,'MCO Report'!Q$4)</f>
        <v>71505</v>
      </c>
      <c r="R65" s="20">
        <f>SUMIFS('[6]P3 Data from Rob'!$H:$H,'[6]P3 Data from Rob'!$A:$A,'MCO Report'!$A65,'[6]P3 Data from Rob'!$L:$L,'MCO Report'!R$4)</f>
        <v>0</v>
      </c>
      <c r="S65" s="21">
        <f t="shared" si="2"/>
        <v>682767</v>
      </c>
      <c r="T65" s="21">
        <f t="shared" si="3"/>
        <v>1758669</v>
      </c>
      <c r="U65" s="20">
        <f>SUMIFS('[6]P3 Data from Rob'!$H:$H,'[6]P3 Data from Rob'!$A:$A,'MCO Report'!$A65,'[6]P3 Data from Rob'!$L:$L,'MCO Report'!U$4)</f>
        <v>101659</v>
      </c>
      <c r="V65" s="20">
        <f>SUMIFS('[6]P3 Data from Rob'!$H:$H,'[6]P3 Data from Rob'!$A:$A,'MCO Report'!$A65,'[6]P3 Data from Rob'!$L:$L,'MCO Report'!V$4)</f>
        <v>82624</v>
      </c>
      <c r="W65" s="20">
        <f>SUMIFS('[6]P3 Data from Rob'!$H:$H,'[6]P3 Data from Rob'!$A:$A,'MCO Report'!$A65,'[6]P3 Data from Rob'!$L:$L,'MCO Report'!W$4)</f>
        <v>3128</v>
      </c>
      <c r="X65" s="20">
        <f>SUMIFS('[6]P3 Data from Rob'!$H:$H,'[6]P3 Data from Rob'!$A:$A,'MCO Report'!$A65,'[6]P3 Data from Rob'!$L:$L,'MCO Report'!X$4)</f>
        <v>4502</v>
      </c>
      <c r="Y65" s="21">
        <f t="shared" si="4"/>
        <v>191913</v>
      </c>
      <c r="Z65" s="24">
        <f t="shared" si="6"/>
        <v>1950582</v>
      </c>
      <c r="AA65" s="25"/>
    </row>
    <row r="66" spans="1:27" x14ac:dyDescent="0.25">
      <c r="A66" s="19">
        <v>45139</v>
      </c>
      <c r="B66" s="20">
        <f>SUMIFS('[6]P3 Data from Rob'!$H:$H,'[6]P3 Data from Rob'!$A:$A,'MCO Report'!$A66,'[6]P3 Data from Rob'!$L:$L,'MCO Report'!B$4)</f>
        <v>159269</v>
      </c>
      <c r="C66" s="20">
        <f>SUMIFS('[6]P3 Data from Rob'!$H:$H,'[6]P3 Data from Rob'!$A:$A,'MCO Report'!$A66,'[6]P3 Data from Rob'!$L:$L,'MCO Report'!C$4)</f>
        <v>15743</v>
      </c>
      <c r="D66" s="20">
        <f>SUMIFS('[6]P3 Data from Rob'!$H:$H,'[6]P3 Data from Rob'!$A:$A,'MCO Report'!$A66,'[6]P3 Data from Rob'!$L:$L,'MCO Report'!D$4)</f>
        <v>38593</v>
      </c>
      <c r="E66" s="20">
        <f>SUMIFS('[6]P3 Data from Rob'!$H:$H,'[6]P3 Data from Rob'!$A:$A,'MCO Report'!$A66,'[6]P3 Data from Rob'!$L:$L,'MCO Report'!E$4)</f>
        <v>14715</v>
      </c>
      <c r="F66" s="20">
        <f>SUMIFS('[6]P3 Data from Rob'!$H:$H,'[6]P3 Data from Rob'!$A:$A,'MCO Report'!$A66,'[6]P3 Data from Rob'!$L:$L,'MCO Report'!F$4)</f>
        <v>0</v>
      </c>
      <c r="G66" s="21">
        <f t="shared" si="0"/>
        <v>228320</v>
      </c>
      <c r="H66" s="21">
        <f>SUMIFS('[6]P3 Data from Rob'!$H:$H,'[6]P3 Data from Rob'!$A:$A,'MCO Report'!$A66,'[6]P3 Data from Rob'!$L:$L,'MCO Report'!H$4)</f>
        <v>0</v>
      </c>
      <c r="I66" s="20">
        <f>SUMIFS('[6]P3 Data from Rob'!$H:$H,'[6]P3 Data from Rob'!$A:$A,'MCO Report'!$A66,'[6]P3 Data from Rob'!$L:$L,'MCO Report'!I$4)</f>
        <v>154666</v>
      </c>
      <c r="J66" s="20">
        <f>SUMIFS('[6]P3 Data from Rob'!$H:$H,'[6]P3 Data from Rob'!$A:$A,'MCO Report'!$A66,'[6]P3 Data from Rob'!$L:$L,'MCO Report'!J$4)</f>
        <v>27236</v>
      </c>
      <c r="K66" s="20">
        <f>SUMIFS('[6]P3 Data from Rob'!$H:$H,'[6]P3 Data from Rob'!$A:$A,'MCO Report'!$A66,'[6]P3 Data from Rob'!$L:$L,'MCO Report'!K$4)</f>
        <v>657150</v>
      </c>
      <c r="L66" s="20">
        <f>SUMIFS('[6]P3 Data from Rob'!$H:$H,'[6]P3 Data from Rob'!$A:$A,'MCO Report'!$A66,'[6]P3 Data from Rob'!$L:$L,'MCO Report'!L$4)</f>
        <v>0</v>
      </c>
      <c r="M66" s="20">
        <f>SUMIFS('[6]P3 Data from Rob'!$H:$H,'[6]P3 Data from Rob'!$A:$A,'MCO Report'!$A66,'[6]P3 Data from Rob'!$L:$L,'MCO Report'!M$4)</f>
        <v>0</v>
      </c>
      <c r="N66" s="21">
        <f t="shared" si="1"/>
        <v>839052</v>
      </c>
      <c r="O66" s="20">
        <f>SUMIFS('[6]P3 Data from Rob'!$H:$H,'[6]P3 Data from Rob'!$A:$A,'MCO Report'!$A66,'[6]P3 Data from Rob'!$L:$L,'MCO Report'!O$4)</f>
        <v>153319</v>
      </c>
      <c r="P66" s="20">
        <f>SUMIFS('[6]P3 Data from Rob'!$H:$H,'[6]P3 Data from Rob'!$A:$A,'MCO Report'!$A66,'[6]P3 Data from Rob'!$L:$L,'MCO Report'!P$4)</f>
        <v>454830</v>
      </c>
      <c r="Q66" s="20">
        <f>SUMIFS('[6]P3 Data from Rob'!$H:$H,'[6]P3 Data from Rob'!$A:$A,'MCO Report'!$A66,'[6]P3 Data from Rob'!$L:$L,'MCO Report'!Q$4)</f>
        <v>70905</v>
      </c>
      <c r="R66" s="20">
        <f>SUMIFS('[6]P3 Data from Rob'!$H:$H,'[6]P3 Data from Rob'!$A:$A,'MCO Report'!$A66,'[6]P3 Data from Rob'!$L:$L,'MCO Report'!R$4)</f>
        <v>0</v>
      </c>
      <c r="S66" s="21">
        <f t="shared" si="2"/>
        <v>679054</v>
      </c>
      <c r="T66" s="21">
        <f t="shared" si="3"/>
        <v>1746426</v>
      </c>
      <c r="U66" s="20">
        <f>SUMIFS('[6]P3 Data from Rob'!$H:$H,'[6]P3 Data from Rob'!$A:$A,'MCO Report'!$A66,'[6]P3 Data from Rob'!$L:$L,'MCO Report'!U$4)</f>
        <v>100756</v>
      </c>
      <c r="V66" s="20">
        <f>SUMIFS('[6]P3 Data from Rob'!$H:$H,'[6]P3 Data from Rob'!$A:$A,'MCO Report'!$A66,'[6]P3 Data from Rob'!$L:$L,'MCO Report'!V$4)</f>
        <v>82040</v>
      </c>
      <c r="W66" s="20">
        <f>SUMIFS('[6]P3 Data from Rob'!$H:$H,'[6]P3 Data from Rob'!$A:$A,'MCO Report'!$A66,'[6]P3 Data from Rob'!$L:$L,'MCO Report'!W$4)</f>
        <v>3095</v>
      </c>
      <c r="X66" s="20">
        <f>SUMIFS('[6]P3 Data from Rob'!$H:$H,'[6]P3 Data from Rob'!$A:$A,'MCO Report'!$A66,'[6]P3 Data from Rob'!$L:$L,'MCO Report'!X$4)</f>
        <v>4366</v>
      </c>
      <c r="Y66" s="21">
        <f t="shared" si="4"/>
        <v>190257</v>
      </c>
      <c r="Z66" s="24">
        <f t="shared" si="6"/>
        <v>1936683</v>
      </c>
      <c r="AA66" s="25"/>
    </row>
    <row r="67" spans="1:27" x14ac:dyDescent="0.25">
      <c r="A67" s="19">
        <v>45170</v>
      </c>
      <c r="B67" s="20">
        <f>SUMIFS('[6]P3 Data from Rob'!$H:$H,'[6]P3 Data from Rob'!$A:$A,'MCO Report'!$A67,'[6]P3 Data from Rob'!$L:$L,'MCO Report'!B$4)</f>
        <v>157084</v>
      </c>
      <c r="C67" s="20">
        <f>SUMIFS('[6]P3 Data from Rob'!$H:$H,'[6]P3 Data from Rob'!$A:$A,'MCO Report'!$A67,'[6]P3 Data from Rob'!$L:$L,'MCO Report'!C$4)</f>
        <v>15462</v>
      </c>
      <c r="D67" s="20">
        <f>SUMIFS('[6]P3 Data from Rob'!$H:$H,'[6]P3 Data from Rob'!$A:$A,'MCO Report'!$A67,'[6]P3 Data from Rob'!$L:$L,'MCO Report'!D$4)</f>
        <v>37680</v>
      </c>
      <c r="E67" s="20">
        <f>SUMIFS('[6]P3 Data from Rob'!$H:$H,'[6]P3 Data from Rob'!$A:$A,'MCO Report'!$A67,'[6]P3 Data from Rob'!$L:$L,'MCO Report'!E$4)</f>
        <v>14583</v>
      </c>
      <c r="F67" s="20">
        <f>SUMIFS('[6]P3 Data from Rob'!$H:$H,'[6]P3 Data from Rob'!$A:$A,'MCO Report'!$A67,'[6]P3 Data from Rob'!$L:$L,'MCO Report'!F$4)</f>
        <v>0</v>
      </c>
      <c r="G67" s="21">
        <f t="shared" si="0"/>
        <v>224809</v>
      </c>
      <c r="H67" s="21">
        <f>SUMIFS('[6]P3 Data from Rob'!$H:$H,'[6]P3 Data from Rob'!$A:$A,'MCO Report'!$A67,'[6]P3 Data from Rob'!$L:$L,'MCO Report'!H$4)</f>
        <v>2</v>
      </c>
      <c r="I67" s="20">
        <f>SUMIFS('[6]P3 Data from Rob'!$H:$H,'[6]P3 Data from Rob'!$A:$A,'MCO Report'!$A67,'[6]P3 Data from Rob'!$L:$L,'MCO Report'!I$4)</f>
        <v>152375</v>
      </c>
      <c r="J67" s="20">
        <f>SUMIFS('[6]P3 Data from Rob'!$H:$H,'[6]P3 Data from Rob'!$A:$A,'MCO Report'!$A67,'[6]P3 Data from Rob'!$L:$L,'MCO Report'!J$4)</f>
        <v>27128</v>
      </c>
      <c r="K67" s="20">
        <f>SUMIFS('[6]P3 Data from Rob'!$H:$H,'[6]P3 Data from Rob'!$A:$A,'MCO Report'!$A67,'[6]P3 Data from Rob'!$L:$L,'MCO Report'!K$4)</f>
        <v>643931</v>
      </c>
      <c r="L67" s="20">
        <f>SUMIFS('[6]P3 Data from Rob'!$H:$H,'[6]P3 Data from Rob'!$A:$A,'MCO Report'!$A67,'[6]P3 Data from Rob'!$L:$L,'MCO Report'!L$4)</f>
        <v>0</v>
      </c>
      <c r="M67" s="20">
        <f>SUMIFS('[6]P3 Data from Rob'!$H:$H,'[6]P3 Data from Rob'!$A:$A,'MCO Report'!$A67,'[6]P3 Data from Rob'!$L:$L,'MCO Report'!M$4)</f>
        <v>6</v>
      </c>
      <c r="N67" s="21">
        <f t="shared" si="1"/>
        <v>823440</v>
      </c>
      <c r="O67" s="20">
        <f>SUMIFS('[6]P3 Data from Rob'!$H:$H,'[6]P3 Data from Rob'!$A:$A,'MCO Report'!$A67,'[6]P3 Data from Rob'!$L:$L,'MCO Report'!O$4)</f>
        <v>148914</v>
      </c>
      <c r="P67" s="20">
        <f>SUMIFS('[6]P3 Data from Rob'!$H:$H,'[6]P3 Data from Rob'!$A:$A,'MCO Report'!$A67,'[6]P3 Data from Rob'!$L:$L,'MCO Report'!P$4)</f>
        <v>448966</v>
      </c>
      <c r="Q67" s="20">
        <f>SUMIFS('[6]P3 Data from Rob'!$H:$H,'[6]P3 Data from Rob'!$A:$A,'MCO Report'!$A67,'[6]P3 Data from Rob'!$L:$L,'MCO Report'!Q$4)</f>
        <v>70510</v>
      </c>
      <c r="R67" s="20">
        <f>SUMIFS('[6]P3 Data from Rob'!$H:$H,'[6]P3 Data from Rob'!$A:$A,'MCO Report'!$A67,'[6]P3 Data from Rob'!$L:$L,'MCO Report'!R$4)</f>
        <v>11</v>
      </c>
      <c r="S67" s="21">
        <f t="shared" si="2"/>
        <v>668401</v>
      </c>
      <c r="T67" s="21">
        <f t="shared" si="3"/>
        <v>1716652</v>
      </c>
      <c r="U67" s="20">
        <f>SUMIFS('[6]P3 Data from Rob'!$H:$H,'[6]P3 Data from Rob'!$A:$A,'MCO Report'!$A67,'[6]P3 Data from Rob'!$L:$L,'MCO Report'!U$4)</f>
        <v>97677</v>
      </c>
      <c r="V67" s="20">
        <f>SUMIFS('[6]P3 Data from Rob'!$H:$H,'[6]P3 Data from Rob'!$A:$A,'MCO Report'!$A67,'[6]P3 Data from Rob'!$L:$L,'MCO Report'!V$4)</f>
        <v>81689</v>
      </c>
      <c r="W67" s="20">
        <f>SUMIFS('[6]P3 Data from Rob'!$H:$H,'[6]P3 Data from Rob'!$A:$A,'MCO Report'!$A67,'[6]P3 Data from Rob'!$L:$L,'MCO Report'!W$4)</f>
        <v>3103</v>
      </c>
      <c r="X67" s="20">
        <f>SUMIFS('[6]P3 Data from Rob'!$H:$H,'[6]P3 Data from Rob'!$A:$A,'MCO Report'!$A67,'[6]P3 Data from Rob'!$L:$L,'MCO Report'!X$4)</f>
        <v>4375</v>
      </c>
      <c r="Y67" s="21">
        <f t="shared" si="4"/>
        <v>186844</v>
      </c>
      <c r="Z67" s="24">
        <f t="shared" si="6"/>
        <v>1903496</v>
      </c>
      <c r="AA67" s="25"/>
    </row>
    <row r="68" spans="1:27" x14ac:dyDescent="0.25">
      <c r="A68" s="19">
        <v>45200</v>
      </c>
      <c r="B68" s="20">
        <f>SUMIFS('[6]P3 Data from Rob'!$H:$H,'[6]P3 Data from Rob'!$A:$A,'MCO Report'!$A68,'[6]P3 Data from Rob'!$L:$L,'MCO Report'!B$4)</f>
        <v>156541</v>
      </c>
      <c r="C68" s="20">
        <f>SUMIFS('[6]P3 Data from Rob'!$H:$H,'[6]P3 Data from Rob'!$A:$A,'MCO Report'!$A68,'[6]P3 Data from Rob'!$L:$L,'MCO Report'!C$4)</f>
        <v>15540</v>
      </c>
      <c r="D68" s="20">
        <f>SUMIFS('[6]P3 Data from Rob'!$H:$H,'[6]P3 Data from Rob'!$A:$A,'MCO Report'!$A68,'[6]P3 Data from Rob'!$L:$L,'MCO Report'!D$4)</f>
        <v>38716</v>
      </c>
      <c r="E68" s="20">
        <f>SUMIFS('[6]P3 Data from Rob'!$H:$H,'[6]P3 Data from Rob'!$A:$A,'MCO Report'!$A68,'[6]P3 Data from Rob'!$L:$L,'MCO Report'!E$4)</f>
        <v>14720</v>
      </c>
      <c r="F68" s="20">
        <f>SUMIFS('[6]P3 Data from Rob'!$H:$H,'[6]P3 Data from Rob'!$A:$A,'MCO Report'!$A68,'[6]P3 Data from Rob'!$L:$L,'MCO Report'!F$4)</f>
        <v>0</v>
      </c>
      <c r="G68" s="21">
        <f t="shared" si="0"/>
        <v>225517</v>
      </c>
      <c r="H68" s="21">
        <f>SUMIFS('[6]P3 Data from Rob'!$H:$H,'[6]P3 Data from Rob'!$A:$A,'MCO Report'!$A68,'[6]P3 Data from Rob'!$L:$L,'MCO Report'!H$4)</f>
        <v>4</v>
      </c>
      <c r="I68" s="20">
        <f>SUMIFS('[6]P3 Data from Rob'!$H:$H,'[6]P3 Data from Rob'!$A:$A,'MCO Report'!$A68,'[6]P3 Data from Rob'!$L:$L,'MCO Report'!I$4)</f>
        <v>151525</v>
      </c>
      <c r="J68" s="20">
        <f>SUMIFS('[6]P3 Data from Rob'!$H:$H,'[6]P3 Data from Rob'!$A:$A,'MCO Report'!$A68,'[6]P3 Data from Rob'!$L:$L,'MCO Report'!J$4)</f>
        <v>28183</v>
      </c>
      <c r="K68" s="20">
        <f>SUMIFS('[6]P3 Data from Rob'!$H:$H,'[6]P3 Data from Rob'!$A:$A,'MCO Report'!$A68,'[6]P3 Data from Rob'!$L:$L,'MCO Report'!K$4)</f>
        <v>640005</v>
      </c>
      <c r="L68" s="20">
        <f>SUMIFS('[6]P3 Data from Rob'!$H:$H,'[6]P3 Data from Rob'!$A:$A,'MCO Report'!$A68,'[6]P3 Data from Rob'!$L:$L,'MCO Report'!L$4)</f>
        <v>0</v>
      </c>
      <c r="M68" s="20">
        <f>SUMIFS('[6]P3 Data from Rob'!$H:$H,'[6]P3 Data from Rob'!$A:$A,'MCO Report'!$A68,'[6]P3 Data from Rob'!$L:$L,'MCO Report'!M$4)</f>
        <v>0</v>
      </c>
      <c r="N68" s="21">
        <f t="shared" si="1"/>
        <v>819713</v>
      </c>
      <c r="O68" s="20">
        <f>SUMIFS('[6]P3 Data from Rob'!$H:$H,'[6]P3 Data from Rob'!$A:$A,'MCO Report'!$A68,'[6]P3 Data from Rob'!$L:$L,'MCO Report'!O$4)</f>
        <v>145006</v>
      </c>
      <c r="P68" s="20">
        <f>SUMIFS('[6]P3 Data from Rob'!$H:$H,'[6]P3 Data from Rob'!$A:$A,'MCO Report'!$A68,'[6]P3 Data from Rob'!$L:$L,'MCO Report'!P$4)</f>
        <v>446298</v>
      </c>
      <c r="Q68" s="20">
        <f>SUMIFS('[6]P3 Data from Rob'!$H:$H,'[6]P3 Data from Rob'!$A:$A,'MCO Report'!$A68,'[6]P3 Data from Rob'!$L:$L,'MCO Report'!Q$4)</f>
        <v>72176</v>
      </c>
      <c r="R68" s="20">
        <f>SUMIFS('[6]P3 Data from Rob'!$H:$H,'[6]P3 Data from Rob'!$A:$A,'MCO Report'!$A68,'[6]P3 Data from Rob'!$L:$L,'MCO Report'!R$4)</f>
        <v>0</v>
      </c>
      <c r="S68" s="21">
        <f t="shared" si="2"/>
        <v>663480</v>
      </c>
      <c r="T68" s="21">
        <f t="shared" si="3"/>
        <v>1708714</v>
      </c>
      <c r="U68" s="20">
        <f>SUMIFS('[6]P3 Data from Rob'!$H:$H,'[6]P3 Data from Rob'!$A:$A,'MCO Report'!$A68,'[6]P3 Data from Rob'!$L:$L,'MCO Report'!U$4)</f>
        <v>96621</v>
      </c>
      <c r="V68" s="20">
        <f>SUMIFS('[6]P3 Data from Rob'!$H:$H,'[6]P3 Data from Rob'!$A:$A,'MCO Report'!$A68,'[6]P3 Data from Rob'!$L:$L,'MCO Report'!V$4)</f>
        <v>84406</v>
      </c>
      <c r="W68" s="20">
        <f>SUMIFS('[6]P3 Data from Rob'!$H:$H,'[6]P3 Data from Rob'!$A:$A,'MCO Report'!$A68,'[6]P3 Data from Rob'!$L:$L,'MCO Report'!W$4)</f>
        <v>3253</v>
      </c>
      <c r="X68" s="20">
        <f>SUMIFS('[6]P3 Data from Rob'!$H:$H,'[6]P3 Data from Rob'!$A:$A,'MCO Report'!$A68,'[6]P3 Data from Rob'!$L:$L,'MCO Report'!X$4)</f>
        <v>4418</v>
      </c>
      <c r="Y68" s="21">
        <f t="shared" si="4"/>
        <v>188698</v>
      </c>
      <c r="Z68" s="24">
        <f t="shared" si="6"/>
        <v>1897412</v>
      </c>
      <c r="AA68" s="25"/>
    </row>
    <row r="69" spans="1:27" x14ac:dyDescent="0.25">
      <c r="A69" s="19">
        <v>45231</v>
      </c>
      <c r="B69" s="20">
        <f>SUMIFS('[6]P3 Data from Rob'!$H:$H,'[6]P3 Data from Rob'!$A:$A,'MCO Report'!$A69,'[6]P3 Data from Rob'!$L:$L,'MCO Report'!B$4)</f>
        <v>155857</v>
      </c>
      <c r="C69" s="20">
        <f>SUMIFS('[6]P3 Data from Rob'!$H:$H,'[6]P3 Data from Rob'!$A:$A,'MCO Report'!$A69,'[6]P3 Data from Rob'!$L:$L,'MCO Report'!C$4)</f>
        <v>15461</v>
      </c>
      <c r="D69" s="20">
        <f>SUMIFS('[6]P3 Data from Rob'!$H:$H,'[6]P3 Data from Rob'!$A:$A,'MCO Report'!$A69,'[6]P3 Data from Rob'!$L:$L,'MCO Report'!D$4)</f>
        <v>38557</v>
      </c>
      <c r="E69" s="20">
        <f>SUMIFS('[6]P3 Data from Rob'!$H:$H,'[6]P3 Data from Rob'!$A:$A,'MCO Report'!$A69,'[6]P3 Data from Rob'!$L:$L,'MCO Report'!E$4)</f>
        <v>14689</v>
      </c>
      <c r="F69" s="20">
        <f>SUMIFS('[6]P3 Data from Rob'!$H:$H,'[6]P3 Data from Rob'!$A:$A,'MCO Report'!$A69,'[6]P3 Data from Rob'!$L:$L,'MCO Report'!F$4)</f>
        <v>0</v>
      </c>
      <c r="G69" s="21">
        <f t="shared" ref="G69:G87" si="7">SUM(B69:F69)</f>
        <v>224564</v>
      </c>
      <c r="H69" s="21">
        <f>SUMIFS('[6]P3 Data from Rob'!$H:$H,'[6]P3 Data from Rob'!$A:$A,'MCO Report'!$A69,'[6]P3 Data from Rob'!$L:$L,'MCO Report'!H$4)</f>
        <v>7</v>
      </c>
      <c r="I69" s="20">
        <f>SUMIFS('[6]P3 Data from Rob'!$H:$H,'[6]P3 Data from Rob'!$A:$A,'MCO Report'!$A69,'[6]P3 Data from Rob'!$L:$L,'MCO Report'!I$4)</f>
        <v>150408</v>
      </c>
      <c r="J69" s="20">
        <f>SUMIFS('[6]P3 Data from Rob'!$H:$H,'[6]P3 Data from Rob'!$A:$A,'MCO Report'!$A69,'[6]P3 Data from Rob'!$L:$L,'MCO Report'!J$4)</f>
        <v>27961</v>
      </c>
      <c r="K69" s="20">
        <f>SUMIFS('[6]P3 Data from Rob'!$H:$H,'[6]P3 Data from Rob'!$A:$A,'MCO Report'!$A69,'[6]P3 Data from Rob'!$L:$L,'MCO Report'!K$4)</f>
        <v>633377</v>
      </c>
      <c r="L69" s="20">
        <f>SUMIFS('[6]P3 Data from Rob'!$H:$H,'[6]P3 Data from Rob'!$A:$A,'MCO Report'!$A69,'[6]P3 Data from Rob'!$L:$L,'MCO Report'!L$4)</f>
        <v>1</v>
      </c>
      <c r="M69" s="20">
        <f>SUMIFS('[6]P3 Data from Rob'!$H:$H,'[6]P3 Data from Rob'!$A:$A,'MCO Report'!$A69,'[6]P3 Data from Rob'!$L:$L,'MCO Report'!M$4)</f>
        <v>0</v>
      </c>
      <c r="N69" s="21">
        <f t="shared" ref="N69:N87" si="8">SUM(I69:M69)</f>
        <v>811747</v>
      </c>
      <c r="O69" s="20">
        <f>SUMIFS('[6]P3 Data from Rob'!$H:$H,'[6]P3 Data from Rob'!$A:$A,'MCO Report'!$A69,'[6]P3 Data from Rob'!$L:$L,'MCO Report'!O$4)</f>
        <v>143787</v>
      </c>
      <c r="P69" s="20">
        <f>SUMIFS('[6]P3 Data from Rob'!$H:$H,'[6]P3 Data from Rob'!$A:$A,'MCO Report'!$A69,'[6]P3 Data from Rob'!$L:$L,'MCO Report'!P$4)</f>
        <v>445355</v>
      </c>
      <c r="Q69" s="20">
        <f>SUMIFS('[6]P3 Data from Rob'!$H:$H,'[6]P3 Data from Rob'!$A:$A,'MCO Report'!$A69,'[6]P3 Data from Rob'!$L:$L,'MCO Report'!Q$4)</f>
        <v>71526</v>
      </c>
      <c r="R69" s="20">
        <f>SUMIFS('[6]P3 Data from Rob'!$H:$H,'[6]P3 Data from Rob'!$A:$A,'MCO Report'!$A69,'[6]P3 Data from Rob'!$L:$L,'MCO Report'!R$4)</f>
        <v>4</v>
      </c>
      <c r="S69" s="21">
        <f t="shared" ref="S69:S87" si="9">SUM(O69:R69)</f>
        <v>660672</v>
      </c>
      <c r="T69" s="21">
        <f t="shared" ref="T69:T87" si="10">SUM(G69,H69,N69,S69)</f>
        <v>1696990</v>
      </c>
      <c r="U69" s="20">
        <f>SUMIFS('[6]P3 Data from Rob'!$H:$H,'[6]P3 Data from Rob'!$A:$A,'MCO Report'!$A69,'[6]P3 Data from Rob'!$L:$L,'MCO Report'!U$4)</f>
        <v>95950</v>
      </c>
      <c r="V69" s="20">
        <f>SUMIFS('[6]P3 Data from Rob'!$H:$H,'[6]P3 Data from Rob'!$A:$A,'MCO Report'!$A69,'[6]P3 Data from Rob'!$L:$L,'MCO Report'!V$4)</f>
        <v>85772</v>
      </c>
      <c r="W69" s="20">
        <f>SUMIFS('[6]P3 Data from Rob'!$H:$H,'[6]P3 Data from Rob'!$A:$A,'MCO Report'!$A69,'[6]P3 Data from Rob'!$L:$L,'MCO Report'!W$4)</f>
        <v>3231</v>
      </c>
      <c r="X69" s="20">
        <f>SUMIFS('[6]P3 Data from Rob'!$H:$H,'[6]P3 Data from Rob'!$A:$A,'MCO Report'!$A69,'[6]P3 Data from Rob'!$L:$L,'MCO Report'!X$4)</f>
        <v>4349</v>
      </c>
      <c r="Y69" s="21">
        <f t="shared" ref="Y69:Y87" si="11">SUM(U69:X69)</f>
        <v>189302</v>
      </c>
      <c r="Z69" s="24">
        <f t="shared" si="6"/>
        <v>1886292</v>
      </c>
      <c r="AA69" s="25"/>
    </row>
    <row r="70" spans="1:27" x14ac:dyDescent="0.25">
      <c r="A70" s="19">
        <v>45261</v>
      </c>
      <c r="B70" s="20">
        <f>SUMIFS('[6]P3 Data from Rob'!$H:$H,'[6]P3 Data from Rob'!$A:$A,'MCO Report'!$A70,'[6]P3 Data from Rob'!$L:$L,'MCO Report'!B$4)</f>
        <v>155643</v>
      </c>
      <c r="C70" s="20">
        <f>SUMIFS('[6]P3 Data from Rob'!$H:$H,'[6]P3 Data from Rob'!$A:$A,'MCO Report'!$A70,'[6]P3 Data from Rob'!$L:$L,'MCO Report'!C$4)</f>
        <v>15619</v>
      </c>
      <c r="D70" s="20">
        <f>SUMIFS('[6]P3 Data from Rob'!$H:$H,'[6]P3 Data from Rob'!$A:$A,'MCO Report'!$A70,'[6]P3 Data from Rob'!$L:$L,'MCO Report'!D$4)</f>
        <v>39030</v>
      </c>
      <c r="E70" s="20">
        <f>SUMIFS('[6]P3 Data from Rob'!$H:$H,'[6]P3 Data from Rob'!$A:$A,'MCO Report'!$A70,'[6]P3 Data from Rob'!$L:$L,'MCO Report'!E$4)</f>
        <v>14895</v>
      </c>
      <c r="F70" s="20">
        <f>SUMIFS('[6]P3 Data from Rob'!$H:$H,'[6]P3 Data from Rob'!$A:$A,'MCO Report'!$A70,'[6]P3 Data from Rob'!$L:$L,'MCO Report'!F$4)</f>
        <v>0</v>
      </c>
      <c r="G70" s="21">
        <f t="shared" si="7"/>
        <v>225187</v>
      </c>
      <c r="H70" s="21">
        <f>SUMIFS('[6]P3 Data from Rob'!$H:$H,'[6]P3 Data from Rob'!$A:$A,'MCO Report'!$A70,'[6]P3 Data from Rob'!$L:$L,'MCO Report'!H$4)</f>
        <v>4</v>
      </c>
      <c r="I70" s="20">
        <f>SUMIFS('[6]P3 Data from Rob'!$H:$H,'[6]P3 Data from Rob'!$A:$A,'MCO Report'!$A70,'[6]P3 Data from Rob'!$L:$L,'MCO Report'!I$4)</f>
        <v>150837</v>
      </c>
      <c r="J70" s="20">
        <f>SUMIFS('[6]P3 Data from Rob'!$H:$H,'[6]P3 Data from Rob'!$A:$A,'MCO Report'!$A70,'[6]P3 Data from Rob'!$L:$L,'MCO Report'!J$4)</f>
        <v>28989</v>
      </c>
      <c r="K70" s="20">
        <f>SUMIFS('[6]P3 Data from Rob'!$H:$H,'[6]P3 Data from Rob'!$A:$A,'MCO Report'!$A70,'[6]P3 Data from Rob'!$L:$L,'MCO Report'!K$4)</f>
        <v>633518</v>
      </c>
      <c r="L70" s="20">
        <f>SUMIFS('[6]P3 Data from Rob'!$H:$H,'[6]P3 Data from Rob'!$A:$A,'MCO Report'!$A70,'[6]P3 Data from Rob'!$L:$L,'MCO Report'!L$4)</f>
        <v>0</v>
      </c>
      <c r="M70" s="20">
        <f>SUMIFS('[6]P3 Data from Rob'!$H:$H,'[6]P3 Data from Rob'!$A:$A,'MCO Report'!$A70,'[6]P3 Data from Rob'!$L:$L,'MCO Report'!M$4)</f>
        <v>0</v>
      </c>
      <c r="N70" s="21">
        <f t="shared" si="8"/>
        <v>813344</v>
      </c>
      <c r="O70" s="20">
        <f>SUMIFS('[6]P3 Data from Rob'!$H:$H,'[6]P3 Data from Rob'!$A:$A,'MCO Report'!$A70,'[6]P3 Data from Rob'!$L:$L,'MCO Report'!O$4)</f>
        <v>142830</v>
      </c>
      <c r="P70" s="20">
        <f>SUMIFS('[6]P3 Data from Rob'!$H:$H,'[6]P3 Data from Rob'!$A:$A,'MCO Report'!$A70,'[6]P3 Data from Rob'!$L:$L,'MCO Report'!P$4)</f>
        <v>449041</v>
      </c>
      <c r="Q70" s="20">
        <f>SUMIFS('[6]P3 Data from Rob'!$H:$H,'[6]P3 Data from Rob'!$A:$A,'MCO Report'!$A70,'[6]P3 Data from Rob'!$L:$L,'MCO Report'!Q$4)</f>
        <v>71724</v>
      </c>
      <c r="R70" s="20">
        <f>SUMIFS('[6]P3 Data from Rob'!$H:$H,'[6]P3 Data from Rob'!$A:$A,'MCO Report'!$A70,'[6]P3 Data from Rob'!$L:$L,'MCO Report'!R$4)</f>
        <v>0</v>
      </c>
      <c r="S70" s="21">
        <f t="shared" si="9"/>
        <v>663595</v>
      </c>
      <c r="T70" s="21">
        <f t="shared" si="10"/>
        <v>1702130</v>
      </c>
      <c r="U70" s="20">
        <f>SUMIFS('[6]P3 Data from Rob'!$H:$H,'[6]P3 Data from Rob'!$A:$A,'MCO Report'!$A70,'[6]P3 Data from Rob'!$L:$L,'MCO Report'!U$4)</f>
        <v>96620</v>
      </c>
      <c r="V70" s="20">
        <f>SUMIFS('[6]P3 Data from Rob'!$H:$H,'[6]P3 Data from Rob'!$A:$A,'MCO Report'!$A70,'[6]P3 Data from Rob'!$L:$L,'MCO Report'!V$4)</f>
        <v>92174</v>
      </c>
      <c r="W70" s="20">
        <f>SUMIFS('[6]P3 Data from Rob'!$H:$H,'[6]P3 Data from Rob'!$A:$A,'MCO Report'!$A70,'[6]P3 Data from Rob'!$L:$L,'MCO Report'!W$4)</f>
        <v>3432</v>
      </c>
      <c r="X70" s="20">
        <f>SUMIFS('[6]P3 Data from Rob'!$H:$H,'[6]P3 Data from Rob'!$A:$A,'MCO Report'!$A70,'[6]P3 Data from Rob'!$L:$L,'MCO Report'!X$4)</f>
        <v>4272</v>
      </c>
      <c r="Y70" s="21">
        <f t="shared" si="11"/>
        <v>196498</v>
      </c>
      <c r="Z70" s="24">
        <f t="shared" si="6"/>
        <v>1898628</v>
      </c>
      <c r="AA70" s="25"/>
    </row>
    <row r="71" spans="1:27" x14ac:dyDescent="0.25">
      <c r="A71" s="19">
        <v>45292</v>
      </c>
      <c r="B71" s="20">
        <f>SUMIFS('[6]P3 Data from Rob'!$H:$H,'[6]P3 Data from Rob'!$A:$A,'MCO Report'!$A71,'[6]P3 Data from Rob'!$L:$L,'MCO Report'!B$4)</f>
        <v>155194</v>
      </c>
      <c r="C71" s="20">
        <f>SUMIFS('[6]P3 Data from Rob'!$H:$H,'[6]P3 Data from Rob'!$A:$A,'MCO Report'!$A71,'[6]P3 Data from Rob'!$L:$L,'MCO Report'!C$4)</f>
        <v>15550</v>
      </c>
      <c r="D71" s="20">
        <f>SUMIFS('[6]P3 Data from Rob'!$H:$H,'[6]P3 Data from Rob'!$A:$A,'MCO Report'!$A71,'[6]P3 Data from Rob'!$L:$L,'MCO Report'!D$4)</f>
        <v>39077</v>
      </c>
      <c r="E71" s="20">
        <f>SUMIFS('[6]P3 Data from Rob'!$H:$H,'[6]P3 Data from Rob'!$A:$A,'MCO Report'!$A71,'[6]P3 Data from Rob'!$L:$L,'MCO Report'!E$4)</f>
        <v>14983</v>
      </c>
      <c r="F71" s="20">
        <f>SUMIFS('[6]P3 Data from Rob'!$H:$H,'[6]P3 Data from Rob'!$A:$A,'MCO Report'!$A71,'[6]P3 Data from Rob'!$L:$L,'MCO Report'!F$4)</f>
        <v>0</v>
      </c>
      <c r="G71" s="21">
        <f t="shared" si="7"/>
        <v>224804</v>
      </c>
      <c r="H71" s="21">
        <f>SUMIFS('[6]P3 Data from Rob'!$H:$H,'[6]P3 Data from Rob'!$A:$A,'MCO Report'!$A71,'[6]P3 Data from Rob'!$L:$L,'MCO Report'!H$4)</f>
        <v>1</v>
      </c>
      <c r="I71" s="20">
        <f>SUMIFS('[6]P3 Data from Rob'!$H:$H,'[6]P3 Data from Rob'!$A:$A,'MCO Report'!$A71,'[6]P3 Data from Rob'!$L:$L,'MCO Report'!I$4)</f>
        <v>150014</v>
      </c>
      <c r="J71" s="20">
        <f>SUMIFS('[6]P3 Data from Rob'!$H:$H,'[6]P3 Data from Rob'!$A:$A,'MCO Report'!$A71,'[6]P3 Data from Rob'!$L:$L,'MCO Report'!J$4)</f>
        <v>29320</v>
      </c>
      <c r="K71" s="20">
        <f>SUMIFS('[6]P3 Data from Rob'!$H:$H,'[6]P3 Data from Rob'!$A:$A,'MCO Report'!$A71,'[6]P3 Data from Rob'!$L:$L,'MCO Report'!K$4)</f>
        <v>629384</v>
      </c>
      <c r="L71" s="20">
        <f>SUMIFS('[6]P3 Data from Rob'!$H:$H,'[6]P3 Data from Rob'!$A:$A,'MCO Report'!$A71,'[6]P3 Data from Rob'!$L:$L,'MCO Report'!L$4)</f>
        <v>0</v>
      </c>
      <c r="M71" s="20">
        <f>SUMIFS('[6]P3 Data from Rob'!$H:$H,'[6]P3 Data from Rob'!$A:$A,'MCO Report'!$A71,'[6]P3 Data from Rob'!$L:$L,'MCO Report'!M$4)</f>
        <v>0</v>
      </c>
      <c r="N71" s="21">
        <f t="shared" si="8"/>
        <v>808718</v>
      </c>
      <c r="O71" s="20">
        <f>SUMIFS('[6]P3 Data from Rob'!$H:$H,'[6]P3 Data from Rob'!$A:$A,'MCO Report'!$A71,'[6]P3 Data from Rob'!$L:$L,'MCO Report'!O$4)</f>
        <v>142264</v>
      </c>
      <c r="P71" s="20">
        <f>SUMIFS('[6]P3 Data from Rob'!$H:$H,'[6]P3 Data from Rob'!$A:$A,'MCO Report'!$A71,'[6]P3 Data from Rob'!$L:$L,'MCO Report'!P$4)</f>
        <v>451140</v>
      </c>
      <c r="Q71" s="20">
        <f>SUMIFS('[6]P3 Data from Rob'!$H:$H,'[6]P3 Data from Rob'!$A:$A,'MCO Report'!$A71,'[6]P3 Data from Rob'!$L:$L,'MCO Report'!Q$4)</f>
        <v>72102</v>
      </c>
      <c r="R71" s="20">
        <f>SUMIFS('[6]P3 Data from Rob'!$H:$H,'[6]P3 Data from Rob'!$A:$A,'MCO Report'!$A71,'[6]P3 Data from Rob'!$L:$L,'MCO Report'!R$4)</f>
        <v>0</v>
      </c>
      <c r="S71" s="21">
        <f t="shared" si="9"/>
        <v>665506</v>
      </c>
      <c r="T71" s="21">
        <f t="shared" si="10"/>
        <v>1699029</v>
      </c>
      <c r="U71" s="20">
        <f>SUMIFS('[6]P3 Data from Rob'!$H:$H,'[6]P3 Data from Rob'!$A:$A,'MCO Report'!$A71,'[6]P3 Data from Rob'!$L:$L,'MCO Report'!U$4)</f>
        <v>96676</v>
      </c>
      <c r="V71" s="20">
        <f>SUMIFS('[6]P3 Data from Rob'!$H:$H,'[6]P3 Data from Rob'!$A:$A,'MCO Report'!$A71,'[6]P3 Data from Rob'!$L:$L,'MCO Report'!V$4)</f>
        <v>95135</v>
      </c>
      <c r="W71" s="20">
        <f>SUMIFS('[6]P3 Data from Rob'!$H:$H,'[6]P3 Data from Rob'!$A:$A,'MCO Report'!$A71,'[6]P3 Data from Rob'!$L:$L,'MCO Report'!W$4)</f>
        <v>3524</v>
      </c>
      <c r="X71" s="20">
        <f>SUMIFS('[6]P3 Data from Rob'!$H:$H,'[6]P3 Data from Rob'!$A:$A,'MCO Report'!$A71,'[6]P3 Data from Rob'!$L:$L,'MCO Report'!X$4)</f>
        <v>4129</v>
      </c>
      <c r="Y71" s="21">
        <f t="shared" si="11"/>
        <v>199464</v>
      </c>
      <c r="Z71" s="24">
        <f t="shared" si="6"/>
        <v>1898493</v>
      </c>
      <c r="AA71" s="25"/>
    </row>
    <row r="72" spans="1:27" x14ac:dyDescent="0.25">
      <c r="A72" s="19">
        <v>45323</v>
      </c>
      <c r="B72" s="20">
        <f>SUMIFS('[6]P3 Data from Rob'!$H:$H,'[6]P3 Data from Rob'!$A:$A,'MCO Report'!$A72,'[6]P3 Data from Rob'!$L:$L,'MCO Report'!B$4)</f>
        <v>154570</v>
      </c>
      <c r="C72" s="20">
        <f>SUMIFS('[6]P3 Data from Rob'!$H:$H,'[6]P3 Data from Rob'!$A:$A,'MCO Report'!$A72,'[6]P3 Data from Rob'!$L:$L,'MCO Report'!C$4)</f>
        <v>15518</v>
      </c>
      <c r="D72" s="20">
        <f>SUMIFS('[6]P3 Data from Rob'!$H:$H,'[6]P3 Data from Rob'!$A:$A,'MCO Report'!$A72,'[6]P3 Data from Rob'!$L:$L,'MCO Report'!D$4)</f>
        <v>39008</v>
      </c>
      <c r="E72" s="20">
        <f>SUMIFS('[6]P3 Data from Rob'!$H:$H,'[6]P3 Data from Rob'!$A:$A,'MCO Report'!$A72,'[6]P3 Data from Rob'!$L:$L,'MCO Report'!E$4)</f>
        <v>14949</v>
      </c>
      <c r="F72" s="20">
        <f>SUMIFS('[6]P3 Data from Rob'!$H:$H,'[6]P3 Data from Rob'!$A:$A,'MCO Report'!$A72,'[6]P3 Data from Rob'!$L:$L,'MCO Report'!F$4)</f>
        <v>0</v>
      </c>
      <c r="G72" s="21">
        <f t="shared" si="7"/>
        <v>224045</v>
      </c>
      <c r="H72" s="21">
        <f>SUMIFS('[6]P3 Data from Rob'!$H:$H,'[6]P3 Data from Rob'!$A:$A,'MCO Report'!$A72,'[6]P3 Data from Rob'!$L:$L,'MCO Report'!H$4)</f>
        <v>9</v>
      </c>
      <c r="I72" s="20">
        <f>SUMIFS('[6]P3 Data from Rob'!$H:$H,'[6]P3 Data from Rob'!$A:$A,'MCO Report'!$A72,'[6]P3 Data from Rob'!$L:$L,'MCO Report'!I$4)</f>
        <v>149021</v>
      </c>
      <c r="J72" s="20">
        <f>SUMIFS('[6]P3 Data from Rob'!$H:$H,'[6]P3 Data from Rob'!$A:$A,'MCO Report'!$A72,'[6]P3 Data from Rob'!$L:$L,'MCO Report'!J$4)</f>
        <v>28856</v>
      </c>
      <c r="K72" s="20">
        <f>SUMIFS('[6]P3 Data from Rob'!$H:$H,'[6]P3 Data from Rob'!$A:$A,'MCO Report'!$A72,'[6]P3 Data from Rob'!$L:$L,'MCO Report'!K$4)</f>
        <v>622142</v>
      </c>
      <c r="L72" s="20">
        <f>SUMIFS('[6]P3 Data from Rob'!$H:$H,'[6]P3 Data from Rob'!$A:$A,'MCO Report'!$A72,'[6]P3 Data from Rob'!$L:$L,'MCO Report'!L$4)</f>
        <v>4</v>
      </c>
      <c r="M72" s="20">
        <f>SUMIFS('[6]P3 Data from Rob'!$H:$H,'[6]P3 Data from Rob'!$A:$A,'MCO Report'!$A72,'[6]P3 Data from Rob'!$L:$L,'MCO Report'!M$4)</f>
        <v>8</v>
      </c>
      <c r="N72" s="21">
        <f t="shared" si="8"/>
        <v>800031</v>
      </c>
      <c r="O72" s="20">
        <f>SUMIFS('[6]P3 Data from Rob'!$H:$H,'[6]P3 Data from Rob'!$A:$A,'MCO Report'!$A72,'[6]P3 Data from Rob'!$L:$L,'MCO Report'!O$4)</f>
        <v>141407</v>
      </c>
      <c r="P72" s="20">
        <f>SUMIFS('[6]P3 Data from Rob'!$H:$H,'[6]P3 Data from Rob'!$A:$A,'MCO Report'!$A72,'[6]P3 Data from Rob'!$L:$L,'MCO Report'!P$4)</f>
        <v>449985</v>
      </c>
      <c r="Q72" s="20">
        <f>SUMIFS('[6]P3 Data from Rob'!$H:$H,'[6]P3 Data from Rob'!$A:$A,'MCO Report'!$A72,'[6]P3 Data from Rob'!$L:$L,'MCO Report'!Q$4)</f>
        <v>71443</v>
      </c>
      <c r="R72" s="20">
        <f>SUMIFS('[6]P3 Data from Rob'!$H:$H,'[6]P3 Data from Rob'!$A:$A,'MCO Report'!$A72,'[6]P3 Data from Rob'!$L:$L,'MCO Report'!R$4)</f>
        <v>12</v>
      </c>
      <c r="S72" s="21">
        <f t="shared" si="9"/>
        <v>662847</v>
      </c>
      <c r="T72" s="21">
        <f t="shared" si="10"/>
        <v>1686932</v>
      </c>
      <c r="U72" s="20">
        <f>SUMIFS('[6]P3 Data from Rob'!$H:$H,'[6]P3 Data from Rob'!$A:$A,'MCO Report'!$A72,'[6]P3 Data from Rob'!$L:$L,'MCO Report'!U$4)</f>
        <v>95967</v>
      </c>
      <c r="V72" s="20">
        <f>SUMIFS('[6]P3 Data from Rob'!$H:$H,'[6]P3 Data from Rob'!$A:$A,'MCO Report'!$A72,'[6]P3 Data from Rob'!$L:$L,'MCO Report'!V$4)</f>
        <v>97112</v>
      </c>
      <c r="W72" s="20">
        <f>SUMIFS('[6]P3 Data from Rob'!$H:$H,'[6]P3 Data from Rob'!$A:$A,'MCO Report'!$A72,'[6]P3 Data from Rob'!$L:$L,'MCO Report'!W$4)</f>
        <v>3510</v>
      </c>
      <c r="X72" s="20">
        <f>SUMIFS('[6]P3 Data from Rob'!$H:$H,'[6]P3 Data from Rob'!$A:$A,'MCO Report'!$A72,'[6]P3 Data from Rob'!$L:$L,'MCO Report'!X$4)</f>
        <v>3970</v>
      </c>
      <c r="Y72" s="21">
        <f t="shared" si="11"/>
        <v>200559</v>
      </c>
      <c r="Z72" s="24">
        <f t="shared" si="6"/>
        <v>1887491</v>
      </c>
      <c r="AA72" s="25"/>
    </row>
    <row r="73" spans="1:27" x14ac:dyDescent="0.25">
      <c r="A73" s="19">
        <v>45352</v>
      </c>
      <c r="B73" s="20">
        <f>SUMIFS('[6]P3 Data from Rob'!$H:$H,'[6]P3 Data from Rob'!$A:$A,'MCO Report'!$A73,'[6]P3 Data from Rob'!$L:$L,'MCO Report'!B$4)</f>
        <v>152956</v>
      </c>
      <c r="C73" s="20">
        <f>SUMIFS('[6]P3 Data from Rob'!$H:$H,'[6]P3 Data from Rob'!$A:$A,'MCO Report'!$A73,'[6]P3 Data from Rob'!$L:$L,'MCO Report'!C$4)</f>
        <v>15389</v>
      </c>
      <c r="D73" s="20">
        <f>SUMIFS('[6]P3 Data from Rob'!$H:$H,'[6]P3 Data from Rob'!$A:$A,'MCO Report'!$A73,'[6]P3 Data from Rob'!$L:$L,'MCO Report'!D$4)</f>
        <v>38970</v>
      </c>
      <c r="E73" s="20">
        <f>SUMIFS('[6]P3 Data from Rob'!$H:$H,'[6]P3 Data from Rob'!$A:$A,'MCO Report'!$A73,'[6]P3 Data from Rob'!$L:$L,'MCO Report'!E$4)</f>
        <v>14941</v>
      </c>
      <c r="F73" s="20">
        <f>SUMIFS('[6]P3 Data from Rob'!$H:$H,'[6]P3 Data from Rob'!$A:$A,'MCO Report'!$A73,'[6]P3 Data from Rob'!$L:$L,'MCO Report'!F$4)</f>
        <v>0</v>
      </c>
      <c r="G73" s="21">
        <f t="shared" si="7"/>
        <v>222256</v>
      </c>
      <c r="H73" s="21">
        <f>SUMIFS('[6]P3 Data from Rob'!$H:$H,'[6]P3 Data from Rob'!$A:$A,'MCO Report'!$A73,'[6]P3 Data from Rob'!$L:$L,'MCO Report'!H$4)</f>
        <v>10</v>
      </c>
      <c r="I73" s="20">
        <f>SUMIFS('[6]P3 Data from Rob'!$H:$H,'[6]P3 Data from Rob'!$A:$A,'MCO Report'!$A73,'[6]P3 Data from Rob'!$L:$L,'MCO Report'!I$4)</f>
        <v>147906</v>
      </c>
      <c r="J73" s="20">
        <f>SUMIFS('[6]P3 Data from Rob'!$H:$H,'[6]P3 Data from Rob'!$A:$A,'MCO Report'!$A73,'[6]P3 Data from Rob'!$L:$L,'MCO Report'!J$4)</f>
        <v>29047</v>
      </c>
      <c r="K73" s="20">
        <f>SUMIFS('[6]P3 Data from Rob'!$H:$H,'[6]P3 Data from Rob'!$A:$A,'MCO Report'!$A73,'[6]P3 Data from Rob'!$L:$L,'MCO Report'!K$4)</f>
        <v>615210</v>
      </c>
      <c r="L73" s="20">
        <f>SUMIFS('[6]P3 Data from Rob'!$H:$H,'[6]P3 Data from Rob'!$A:$A,'MCO Report'!$A73,'[6]P3 Data from Rob'!$L:$L,'MCO Report'!L$4)</f>
        <v>2</v>
      </c>
      <c r="M73" s="20">
        <f>SUMIFS('[6]P3 Data from Rob'!$H:$H,'[6]P3 Data from Rob'!$A:$A,'MCO Report'!$A73,'[6]P3 Data from Rob'!$L:$L,'MCO Report'!M$4)</f>
        <v>7</v>
      </c>
      <c r="N73" s="21">
        <f t="shared" si="8"/>
        <v>792172</v>
      </c>
      <c r="O73" s="20">
        <f>SUMIFS('[6]P3 Data from Rob'!$H:$H,'[6]P3 Data from Rob'!$A:$A,'MCO Report'!$A73,'[6]P3 Data from Rob'!$L:$L,'MCO Report'!O$4)</f>
        <v>139027</v>
      </c>
      <c r="P73" s="20">
        <f>SUMIFS('[6]P3 Data from Rob'!$H:$H,'[6]P3 Data from Rob'!$A:$A,'MCO Report'!$A73,'[6]P3 Data from Rob'!$L:$L,'MCO Report'!P$4)</f>
        <v>448170</v>
      </c>
      <c r="Q73" s="20">
        <f>SUMIFS('[6]P3 Data from Rob'!$H:$H,'[6]P3 Data from Rob'!$A:$A,'MCO Report'!$A73,'[6]P3 Data from Rob'!$L:$L,'MCO Report'!Q$4)</f>
        <v>71108</v>
      </c>
      <c r="R73" s="20">
        <f>SUMIFS('[6]P3 Data from Rob'!$H:$H,'[6]P3 Data from Rob'!$A:$A,'MCO Report'!$A73,'[6]P3 Data from Rob'!$L:$L,'MCO Report'!R$4)</f>
        <v>14</v>
      </c>
      <c r="S73" s="21">
        <f t="shared" si="9"/>
        <v>658319</v>
      </c>
      <c r="T73" s="21">
        <f t="shared" si="10"/>
        <v>1672757</v>
      </c>
      <c r="U73" s="20">
        <f>SUMIFS('[6]P3 Data from Rob'!$H:$H,'[6]P3 Data from Rob'!$A:$A,'MCO Report'!$A73,'[6]P3 Data from Rob'!$L:$L,'MCO Report'!U$4)</f>
        <v>94551</v>
      </c>
      <c r="V73" s="20">
        <f>SUMIFS('[6]P3 Data from Rob'!$H:$H,'[6]P3 Data from Rob'!$A:$A,'MCO Report'!$A73,'[6]P3 Data from Rob'!$L:$L,'MCO Report'!V$4)</f>
        <v>100145</v>
      </c>
      <c r="W73" s="20">
        <f>SUMIFS('[6]P3 Data from Rob'!$H:$H,'[6]P3 Data from Rob'!$A:$A,'MCO Report'!$A73,'[6]P3 Data from Rob'!$L:$L,'MCO Report'!W$4)</f>
        <v>3555</v>
      </c>
      <c r="X73" s="20">
        <f>SUMIFS('[6]P3 Data from Rob'!$H:$H,'[6]P3 Data from Rob'!$A:$A,'MCO Report'!$A73,'[6]P3 Data from Rob'!$L:$L,'MCO Report'!X$4)</f>
        <v>3704</v>
      </c>
      <c r="Y73" s="21">
        <f t="shared" si="11"/>
        <v>201955</v>
      </c>
      <c r="Z73" s="24">
        <f t="shared" si="6"/>
        <v>1874712</v>
      </c>
      <c r="AA73" s="25"/>
    </row>
    <row r="74" spans="1:27" x14ac:dyDescent="0.25">
      <c r="A74" s="19">
        <v>45383</v>
      </c>
      <c r="B74" s="20">
        <f>SUMIFS('[6]P3 Data from Rob'!$H:$H,'[6]P3 Data from Rob'!$A:$A,'MCO Report'!$A74,'[6]P3 Data from Rob'!$L:$L,'MCO Report'!B$4)</f>
        <v>150024</v>
      </c>
      <c r="C74" s="20">
        <f>SUMIFS('[6]P3 Data from Rob'!$H:$H,'[6]P3 Data from Rob'!$A:$A,'MCO Report'!$A74,'[6]P3 Data from Rob'!$L:$L,'MCO Report'!C$4)</f>
        <v>14695</v>
      </c>
      <c r="D74" s="20">
        <f>SUMIFS('[6]P3 Data from Rob'!$H:$H,'[6]P3 Data from Rob'!$A:$A,'MCO Report'!$A74,'[6]P3 Data from Rob'!$L:$L,'MCO Report'!D$4)</f>
        <v>39002</v>
      </c>
      <c r="E74" s="20">
        <f>SUMIFS('[6]P3 Data from Rob'!$H:$H,'[6]P3 Data from Rob'!$A:$A,'MCO Report'!$A74,'[6]P3 Data from Rob'!$L:$L,'MCO Report'!E$4)</f>
        <v>14944</v>
      </c>
      <c r="F74" s="20">
        <f>SUMIFS('[6]P3 Data from Rob'!$H:$H,'[6]P3 Data from Rob'!$A:$A,'MCO Report'!$A74,'[6]P3 Data from Rob'!$L:$L,'MCO Report'!F$4)</f>
        <v>0</v>
      </c>
      <c r="G74" s="21">
        <f t="shared" si="7"/>
        <v>218665</v>
      </c>
      <c r="H74" s="21">
        <f>SUMIFS('[6]P3 Data from Rob'!$H:$H,'[6]P3 Data from Rob'!$A:$A,'MCO Report'!$A74,'[6]P3 Data from Rob'!$L:$L,'MCO Report'!H$4)</f>
        <v>0</v>
      </c>
      <c r="I74" s="20">
        <f>SUMIFS('[6]P3 Data from Rob'!$H:$H,'[6]P3 Data from Rob'!$A:$A,'MCO Report'!$A74,'[6]P3 Data from Rob'!$L:$L,'MCO Report'!I$4)</f>
        <v>142438</v>
      </c>
      <c r="J74" s="20">
        <f>SUMIFS('[6]P3 Data from Rob'!$H:$H,'[6]P3 Data from Rob'!$A:$A,'MCO Report'!$A74,'[6]P3 Data from Rob'!$L:$L,'MCO Report'!J$4)</f>
        <v>29813</v>
      </c>
      <c r="K74" s="20">
        <f>SUMIFS('[6]P3 Data from Rob'!$H:$H,'[6]P3 Data from Rob'!$A:$A,'MCO Report'!$A74,'[6]P3 Data from Rob'!$L:$L,'MCO Report'!K$4)</f>
        <v>599135</v>
      </c>
      <c r="L74" s="20">
        <f>SUMIFS('[6]P3 Data from Rob'!$H:$H,'[6]P3 Data from Rob'!$A:$A,'MCO Report'!$A74,'[6]P3 Data from Rob'!$L:$L,'MCO Report'!L$4)</f>
        <v>0</v>
      </c>
      <c r="M74" s="20">
        <f>SUMIFS('[6]P3 Data from Rob'!$H:$H,'[6]P3 Data from Rob'!$A:$A,'MCO Report'!$A74,'[6]P3 Data from Rob'!$L:$L,'MCO Report'!M$4)</f>
        <v>1</v>
      </c>
      <c r="N74" s="21">
        <f t="shared" si="8"/>
        <v>771387</v>
      </c>
      <c r="O74" s="20">
        <f>SUMIFS('[6]P3 Data from Rob'!$H:$H,'[6]P3 Data from Rob'!$A:$A,'MCO Report'!$A74,'[6]P3 Data from Rob'!$L:$L,'MCO Report'!O$4)</f>
        <v>130165</v>
      </c>
      <c r="P74" s="20">
        <f>SUMIFS('[6]P3 Data from Rob'!$H:$H,'[6]P3 Data from Rob'!$A:$A,'MCO Report'!$A74,'[6]P3 Data from Rob'!$L:$L,'MCO Report'!P$4)</f>
        <v>423866</v>
      </c>
      <c r="Q74" s="20">
        <f>SUMIFS('[6]P3 Data from Rob'!$H:$H,'[6]P3 Data from Rob'!$A:$A,'MCO Report'!$A74,'[6]P3 Data from Rob'!$L:$L,'MCO Report'!Q$4)</f>
        <v>68871</v>
      </c>
      <c r="R74" s="20">
        <f>SUMIFS('[6]P3 Data from Rob'!$H:$H,'[6]P3 Data from Rob'!$A:$A,'MCO Report'!$A74,'[6]P3 Data from Rob'!$L:$L,'MCO Report'!R$4)</f>
        <v>0</v>
      </c>
      <c r="S74" s="21">
        <f t="shared" si="9"/>
        <v>622902</v>
      </c>
      <c r="T74" s="21">
        <f t="shared" si="10"/>
        <v>1612954</v>
      </c>
      <c r="U74" s="20">
        <f>SUMIFS('[6]P3 Data from Rob'!$H:$H,'[6]P3 Data from Rob'!$A:$A,'MCO Report'!$A74,'[6]P3 Data from Rob'!$L:$L,'MCO Report'!U$4)</f>
        <v>90435</v>
      </c>
      <c r="V74" s="20">
        <f>SUMIFS('[6]P3 Data from Rob'!$H:$H,'[6]P3 Data from Rob'!$A:$A,'MCO Report'!$A74,'[6]P3 Data from Rob'!$L:$L,'MCO Report'!V$4)</f>
        <v>99005</v>
      </c>
      <c r="W74" s="20">
        <f>SUMIFS('[6]P3 Data from Rob'!$H:$H,'[6]P3 Data from Rob'!$A:$A,'MCO Report'!$A74,'[6]P3 Data from Rob'!$L:$L,'MCO Report'!W$4)</f>
        <v>3616</v>
      </c>
      <c r="X74" s="20">
        <f>SUMIFS('[6]P3 Data from Rob'!$H:$H,'[6]P3 Data from Rob'!$A:$A,'MCO Report'!$A74,'[6]P3 Data from Rob'!$L:$L,'MCO Report'!X$4)</f>
        <v>3926</v>
      </c>
      <c r="Y74" s="21">
        <f t="shared" si="11"/>
        <v>196982</v>
      </c>
      <c r="Z74" s="24">
        <f t="shared" si="6"/>
        <v>1809936</v>
      </c>
      <c r="AA74" s="25"/>
    </row>
    <row r="75" spans="1:27" x14ac:dyDescent="0.25">
      <c r="A75" s="19">
        <v>45413</v>
      </c>
      <c r="B75" s="20">
        <f>SUMIFS('[6]P3 Data from Rob'!$H:$H,'[6]P3 Data from Rob'!$A:$A,'MCO Report'!$A75,'[6]P3 Data from Rob'!$L:$L,'MCO Report'!B$4)</f>
        <v>148678</v>
      </c>
      <c r="C75" s="20">
        <f>SUMIFS('[6]P3 Data from Rob'!$H:$H,'[6]P3 Data from Rob'!$A:$A,'MCO Report'!$A75,'[6]P3 Data from Rob'!$L:$L,'MCO Report'!C$4)</f>
        <v>14946</v>
      </c>
      <c r="D75" s="20">
        <f>SUMIFS('[6]P3 Data from Rob'!$H:$H,'[6]P3 Data from Rob'!$A:$A,'MCO Report'!$A75,'[6]P3 Data from Rob'!$L:$L,'MCO Report'!D$4)</f>
        <v>39611</v>
      </c>
      <c r="E75" s="20">
        <f>SUMIFS('[6]P3 Data from Rob'!$H:$H,'[6]P3 Data from Rob'!$A:$A,'MCO Report'!$A75,'[6]P3 Data from Rob'!$L:$L,'MCO Report'!E$4)</f>
        <v>15132</v>
      </c>
      <c r="F75" s="20">
        <f>SUMIFS('[6]P3 Data from Rob'!$H:$H,'[6]P3 Data from Rob'!$A:$A,'MCO Report'!$A75,'[6]P3 Data from Rob'!$L:$L,'MCO Report'!F$4)</f>
        <v>0</v>
      </c>
      <c r="G75" s="21">
        <f t="shared" si="7"/>
        <v>218367</v>
      </c>
      <c r="H75" s="21">
        <f>SUMIFS('[6]P3 Data from Rob'!$H:$H,'[6]P3 Data from Rob'!$A:$A,'MCO Report'!$A75,'[6]P3 Data from Rob'!$L:$L,'MCO Report'!H$4)</f>
        <v>1</v>
      </c>
      <c r="I75" s="20">
        <f>SUMIFS('[6]P3 Data from Rob'!$H:$H,'[6]P3 Data from Rob'!$A:$A,'MCO Report'!$A75,'[6]P3 Data from Rob'!$L:$L,'MCO Report'!I$4)</f>
        <v>142339</v>
      </c>
      <c r="J75" s="20">
        <f>SUMIFS('[6]P3 Data from Rob'!$H:$H,'[6]P3 Data from Rob'!$A:$A,'MCO Report'!$A75,'[6]P3 Data from Rob'!$L:$L,'MCO Report'!J$4)</f>
        <v>26780</v>
      </c>
      <c r="K75" s="20">
        <f>SUMIFS('[6]P3 Data from Rob'!$H:$H,'[6]P3 Data from Rob'!$A:$A,'MCO Report'!$A75,'[6]P3 Data from Rob'!$L:$L,'MCO Report'!K$4)</f>
        <v>587348</v>
      </c>
      <c r="L75" s="20">
        <f>SUMIFS('[6]P3 Data from Rob'!$H:$H,'[6]P3 Data from Rob'!$A:$A,'MCO Report'!$A75,'[6]P3 Data from Rob'!$L:$L,'MCO Report'!L$4)</f>
        <v>0</v>
      </c>
      <c r="M75" s="20">
        <f>SUMIFS('[6]P3 Data from Rob'!$H:$H,'[6]P3 Data from Rob'!$A:$A,'MCO Report'!$A75,'[6]P3 Data from Rob'!$L:$L,'MCO Report'!M$4)</f>
        <v>0</v>
      </c>
      <c r="N75" s="21">
        <f t="shared" si="8"/>
        <v>756467</v>
      </c>
      <c r="O75" s="20">
        <f>SUMIFS('[6]P3 Data from Rob'!$H:$H,'[6]P3 Data from Rob'!$A:$A,'MCO Report'!$A75,'[6]P3 Data from Rob'!$L:$L,'MCO Report'!O$4)</f>
        <v>128334</v>
      </c>
      <c r="P75" s="20">
        <f>SUMIFS('[6]P3 Data from Rob'!$H:$H,'[6]P3 Data from Rob'!$A:$A,'MCO Report'!$A75,'[6]P3 Data from Rob'!$L:$L,'MCO Report'!P$4)</f>
        <v>425446</v>
      </c>
      <c r="Q75" s="20">
        <f>SUMIFS('[6]P3 Data from Rob'!$H:$H,'[6]P3 Data from Rob'!$A:$A,'MCO Report'!$A75,'[6]P3 Data from Rob'!$L:$L,'MCO Report'!Q$4)</f>
        <v>67363</v>
      </c>
      <c r="R75" s="20">
        <f>SUMIFS('[6]P3 Data from Rob'!$H:$H,'[6]P3 Data from Rob'!$A:$A,'MCO Report'!$A75,'[6]P3 Data from Rob'!$L:$L,'MCO Report'!R$4)</f>
        <v>0</v>
      </c>
      <c r="S75" s="21">
        <f t="shared" si="9"/>
        <v>621143</v>
      </c>
      <c r="T75" s="21">
        <f t="shared" si="10"/>
        <v>1595978</v>
      </c>
      <c r="U75" s="20">
        <f>SUMIFS('[6]P3 Data from Rob'!$H:$H,'[6]P3 Data from Rob'!$A:$A,'MCO Report'!$A75,'[6]P3 Data from Rob'!$L:$L,'MCO Report'!U$4)</f>
        <v>89447</v>
      </c>
      <c r="V75" s="20">
        <f>SUMIFS('[6]P3 Data from Rob'!$H:$H,'[6]P3 Data from Rob'!$A:$A,'MCO Report'!$A75,'[6]P3 Data from Rob'!$L:$L,'MCO Report'!V$4)</f>
        <v>98674</v>
      </c>
      <c r="W75" s="20">
        <f>SUMIFS('[6]P3 Data from Rob'!$H:$H,'[6]P3 Data from Rob'!$A:$A,'MCO Report'!$A75,'[6]P3 Data from Rob'!$L:$L,'MCO Report'!W$4)</f>
        <v>3538</v>
      </c>
      <c r="X75" s="20">
        <f>SUMIFS('[6]P3 Data from Rob'!$H:$H,'[6]P3 Data from Rob'!$A:$A,'MCO Report'!$A75,'[6]P3 Data from Rob'!$L:$L,'MCO Report'!X$4)</f>
        <v>4067</v>
      </c>
      <c r="Y75" s="21">
        <f t="shared" si="11"/>
        <v>195726</v>
      </c>
      <c r="Z75" s="24">
        <f t="shared" si="6"/>
        <v>1791704</v>
      </c>
      <c r="AA75" s="25"/>
    </row>
    <row r="76" spans="1:27" x14ac:dyDescent="0.25">
      <c r="A76" s="19">
        <v>45444</v>
      </c>
      <c r="B76" s="20">
        <f>SUMIFS('[6]P3 Data from Rob'!$H:$H,'[6]P3 Data from Rob'!$A:$A,'MCO Report'!$A76,'[6]P3 Data from Rob'!$L:$L,'MCO Report'!B$4)</f>
        <v>148924</v>
      </c>
      <c r="C76" s="20">
        <f>SUMIFS('[6]P3 Data from Rob'!$H:$H,'[6]P3 Data from Rob'!$A:$A,'MCO Report'!$A76,'[6]P3 Data from Rob'!$L:$L,'MCO Report'!C$4)</f>
        <v>15120</v>
      </c>
      <c r="D76" s="20">
        <f>SUMIFS('[6]P3 Data from Rob'!$H:$H,'[6]P3 Data from Rob'!$A:$A,'MCO Report'!$A76,'[6]P3 Data from Rob'!$L:$L,'MCO Report'!D$4)</f>
        <v>39278</v>
      </c>
      <c r="E76" s="20">
        <f>SUMIFS('[6]P3 Data from Rob'!$H:$H,'[6]P3 Data from Rob'!$A:$A,'MCO Report'!$A76,'[6]P3 Data from Rob'!$L:$L,'MCO Report'!E$4)</f>
        <v>15299</v>
      </c>
      <c r="F76" s="20">
        <f>SUMIFS('[6]P3 Data from Rob'!$H:$H,'[6]P3 Data from Rob'!$A:$A,'MCO Report'!$A76,'[6]P3 Data from Rob'!$L:$L,'MCO Report'!F$4)</f>
        <v>0</v>
      </c>
      <c r="G76" s="21">
        <f t="shared" si="7"/>
        <v>218621</v>
      </c>
      <c r="H76" s="21">
        <f>SUMIFS('[6]P3 Data from Rob'!$H:$H,'[6]P3 Data from Rob'!$A:$A,'MCO Report'!$A76,'[6]P3 Data from Rob'!$L:$L,'MCO Report'!H$4)</f>
        <v>4</v>
      </c>
      <c r="I76" s="20">
        <f>SUMIFS('[6]P3 Data from Rob'!$H:$H,'[6]P3 Data from Rob'!$A:$A,'MCO Report'!$A76,'[6]P3 Data from Rob'!$L:$L,'MCO Report'!I$4)</f>
        <v>140909</v>
      </c>
      <c r="J76" s="20">
        <f>SUMIFS('[6]P3 Data from Rob'!$H:$H,'[6]P3 Data from Rob'!$A:$A,'MCO Report'!$A76,'[6]P3 Data from Rob'!$L:$L,'MCO Report'!J$4)</f>
        <v>27516</v>
      </c>
      <c r="K76" s="20">
        <f>SUMIFS('[6]P3 Data from Rob'!$H:$H,'[6]P3 Data from Rob'!$A:$A,'MCO Report'!$A76,'[6]P3 Data from Rob'!$L:$L,'MCO Report'!K$4)</f>
        <v>585735</v>
      </c>
      <c r="L76" s="20">
        <f>SUMIFS('[6]P3 Data from Rob'!$H:$H,'[6]P3 Data from Rob'!$A:$A,'MCO Report'!$A76,'[6]P3 Data from Rob'!$L:$L,'MCO Report'!L$4)</f>
        <v>0</v>
      </c>
      <c r="M76" s="20">
        <f>SUMIFS('[6]P3 Data from Rob'!$H:$H,'[6]P3 Data from Rob'!$A:$A,'MCO Report'!$A76,'[6]P3 Data from Rob'!$L:$L,'MCO Report'!M$4)</f>
        <v>0</v>
      </c>
      <c r="N76" s="21">
        <f t="shared" si="8"/>
        <v>754160</v>
      </c>
      <c r="O76" s="20">
        <f>SUMIFS('[6]P3 Data from Rob'!$H:$H,'[6]P3 Data from Rob'!$A:$A,'MCO Report'!$A76,'[6]P3 Data from Rob'!$L:$L,'MCO Report'!O$4)</f>
        <v>126322</v>
      </c>
      <c r="P76" s="20">
        <f>SUMIFS('[6]P3 Data from Rob'!$H:$H,'[6]P3 Data from Rob'!$A:$A,'MCO Report'!$A76,'[6]P3 Data from Rob'!$L:$L,'MCO Report'!P$4)</f>
        <v>419992</v>
      </c>
      <c r="Q76" s="20">
        <f>SUMIFS('[6]P3 Data from Rob'!$H:$H,'[6]P3 Data from Rob'!$A:$A,'MCO Report'!$A76,'[6]P3 Data from Rob'!$L:$L,'MCO Report'!Q$4)</f>
        <v>66803</v>
      </c>
      <c r="R76" s="20">
        <f>SUMIFS('[6]P3 Data from Rob'!$H:$H,'[6]P3 Data from Rob'!$A:$A,'MCO Report'!$A76,'[6]P3 Data from Rob'!$L:$L,'MCO Report'!R$4)</f>
        <v>0</v>
      </c>
      <c r="S76" s="21">
        <f t="shared" si="9"/>
        <v>613117</v>
      </c>
      <c r="T76" s="21">
        <f t="shared" si="10"/>
        <v>1585902</v>
      </c>
      <c r="U76" s="20">
        <f>SUMIFS('[6]P3 Data from Rob'!$H:$H,'[6]P3 Data from Rob'!$A:$A,'MCO Report'!$A76,'[6]P3 Data from Rob'!$L:$L,'MCO Report'!U$4)</f>
        <v>91780</v>
      </c>
      <c r="V76" s="20">
        <f>SUMIFS('[6]P3 Data from Rob'!$H:$H,'[6]P3 Data from Rob'!$A:$A,'MCO Report'!$A76,'[6]P3 Data from Rob'!$L:$L,'MCO Report'!V$4)</f>
        <v>97029</v>
      </c>
      <c r="W76" s="20">
        <f>SUMIFS('[6]P3 Data from Rob'!$H:$H,'[6]P3 Data from Rob'!$A:$A,'MCO Report'!$A76,'[6]P3 Data from Rob'!$L:$L,'MCO Report'!W$4)</f>
        <v>3705</v>
      </c>
      <c r="X76" s="20">
        <f>SUMIFS('[6]P3 Data from Rob'!$H:$H,'[6]P3 Data from Rob'!$A:$A,'MCO Report'!$A76,'[6]P3 Data from Rob'!$L:$L,'MCO Report'!X$4)</f>
        <v>4121</v>
      </c>
      <c r="Y76" s="21">
        <f t="shared" si="11"/>
        <v>196635</v>
      </c>
      <c r="Z76" s="24">
        <f t="shared" si="6"/>
        <v>1782537</v>
      </c>
      <c r="AA76" s="25"/>
    </row>
    <row r="77" spans="1:27" x14ac:dyDescent="0.25">
      <c r="A77" s="19">
        <v>45474</v>
      </c>
      <c r="B77" s="20">
        <f>SUMIFS('[6]P3 Data from Rob'!$H:$H,'[6]P3 Data from Rob'!$A:$A,'MCO Report'!$A77,'[6]P3 Data from Rob'!$L:$L,'MCO Report'!B$4)</f>
        <v>148025</v>
      </c>
      <c r="C77" s="20">
        <f>SUMIFS('[6]P3 Data from Rob'!$H:$H,'[6]P3 Data from Rob'!$A:$A,'MCO Report'!$A77,'[6]P3 Data from Rob'!$L:$L,'MCO Report'!C$4)</f>
        <v>15142</v>
      </c>
      <c r="D77" s="20">
        <f>SUMIFS('[6]P3 Data from Rob'!$H:$H,'[6]P3 Data from Rob'!$A:$A,'MCO Report'!$A77,'[6]P3 Data from Rob'!$L:$L,'MCO Report'!D$4)</f>
        <v>39423</v>
      </c>
      <c r="E77" s="20">
        <f>SUMIFS('[6]P3 Data from Rob'!$H:$H,'[6]P3 Data from Rob'!$A:$A,'MCO Report'!$A77,'[6]P3 Data from Rob'!$L:$L,'MCO Report'!E$4)</f>
        <v>15284</v>
      </c>
      <c r="F77" s="20">
        <f>SUMIFS('[6]P3 Data from Rob'!$H:$H,'[6]P3 Data from Rob'!$A:$A,'MCO Report'!$A77,'[6]P3 Data from Rob'!$L:$L,'MCO Report'!F$4)</f>
        <v>0</v>
      </c>
      <c r="G77" s="21">
        <f t="shared" si="7"/>
        <v>217874</v>
      </c>
      <c r="H77" s="21">
        <f>SUMIFS('[6]P3 Data from Rob'!$H:$H,'[6]P3 Data from Rob'!$A:$A,'MCO Report'!$A77,'[6]P3 Data from Rob'!$L:$L,'MCO Report'!H$4)</f>
        <v>1</v>
      </c>
      <c r="I77" s="20">
        <f>SUMIFS('[6]P3 Data from Rob'!$H:$H,'[6]P3 Data from Rob'!$A:$A,'MCO Report'!$A77,'[6]P3 Data from Rob'!$L:$L,'MCO Report'!I$4)</f>
        <v>140039</v>
      </c>
      <c r="J77" s="20">
        <f>SUMIFS('[6]P3 Data from Rob'!$H:$H,'[6]P3 Data from Rob'!$A:$A,'MCO Report'!$A77,'[6]P3 Data from Rob'!$L:$L,'MCO Report'!J$4)</f>
        <v>28114</v>
      </c>
      <c r="K77" s="20">
        <f>SUMIFS('[6]P3 Data from Rob'!$H:$H,'[6]P3 Data from Rob'!$A:$A,'MCO Report'!$A77,'[6]P3 Data from Rob'!$L:$L,'MCO Report'!K$4)</f>
        <v>585281</v>
      </c>
      <c r="L77" s="20">
        <f>SUMIFS('[6]P3 Data from Rob'!$H:$H,'[6]P3 Data from Rob'!$A:$A,'MCO Report'!$A77,'[6]P3 Data from Rob'!$L:$L,'MCO Report'!L$4)</f>
        <v>0</v>
      </c>
      <c r="M77" s="20">
        <f>SUMIFS('[6]P3 Data from Rob'!$H:$H,'[6]P3 Data from Rob'!$A:$A,'MCO Report'!$A77,'[6]P3 Data from Rob'!$L:$L,'MCO Report'!M$4)</f>
        <v>0</v>
      </c>
      <c r="N77" s="21">
        <f t="shared" si="8"/>
        <v>753434</v>
      </c>
      <c r="O77" s="20">
        <f>SUMIFS('[6]P3 Data from Rob'!$H:$H,'[6]P3 Data from Rob'!$A:$A,'MCO Report'!$A77,'[6]P3 Data from Rob'!$L:$L,'MCO Report'!O$4)</f>
        <v>124633</v>
      </c>
      <c r="P77" s="20">
        <f>SUMIFS('[6]P3 Data from Rob'!$H:$H,'[6]P3 Data from Rob'!$A:$A,'MCO Report'!$A77,'[6]P3 Data from Rob'!$L:$L,'MCO Report'!P$4)</f>
        <v>416959</v>
      </c>
      <c r="Q77" s="20">
        <f>SUMIFS('[6]P3 Data from Rob'!$H:$H,'[6]P3 Data from Rob'!$A:$A,'MCO Report'!$A77,'[6]P3 Data from Rob'!$L:$L,'MCO Report'!Q$4)</f>
        <v>66475</v>
      </c>
      <c r="R77" s="20">
        <f>SUMIFS('[6]P3 Data from Rob'!$H:$H,'[6]P3 Data from Rob'!$A:$A,'MCO Report'!$A77,'[6]P3 Data from Rob'!$L:$L,'MCO Report'!R$4)</f>
        <v>0</v>
      </c>
      <c r="S77" s="21">
        <f t="shared" si="9"/>
        <v>608067</v>
      </c>
      <c r="T77" s="21">
        <f t="shared" si="10"/>
        <v>1579376</v>
      </c>
      <c r="U77" s="20">
        <f>SUMIFS('[6]P3 Data from Rob'!$H:$H,'[6]P3 Data from Rob'!$A:$A,'MCO Report'!$A77,'[6]P3 Data from Rob'!$L:$L,'MCO Report'!U$4)</f>
        <v>93084</v>
      </c>
      <c r="V77" s="20">
        <f>SUMIFS('[6]P3 Data from Rob'!$H:$H,'[6]P3 Data from Rob'!$A:$A,'MCO Report'!$A77,'[6]P3 Data from Rob'!$L:$L,'MCO Report'!V$4)</f>
        <v>95770</v>
      </c>
      <c r="W77" s="20">
        <f>SUMIFS('[6]P3 Data from Rob'!$H:$H,'[6]P3 Data from Rob'!$A:$A,'MCO Report'!$A77,'[6]P3 Data from Rob'!$L:$L,'MCO Report'!W$4)</f>
        <v>3848</v>
      </c>
      <c r="X77" s="20">
        <f>SUMIFS('[6]P3 Data from Rob'!$H:$H,'[6]P3 Data from Rob'!$A:$A,'MCO Report'!$A77,'[6]P3 Data from Rob'!$L:$L,'MCO Report'!X$4)</f>
        <v>4215</v>
      </c>
      <c r="Y77" s="21">
        <f t="shared" si="11"/>
        <v>196917</v>
      </c>
      <c r="Z77" s="24">
        <f t="shared" si="6"/>
        <v>1776293</v>
      </c>
      <c r="AA77" s="25"/>
    </row>
    <row r="78" spans="1:27" x14ac:dyDescent="0.25">
      <c r="A78" s="19">
        <v>45505</v>
      </c>
      <c r="B78" s="20">
        <f>SUMIFS('[6]P3 Data from Rob'!$H:$H,'[6]P3 Data from Rob'!$A:$A,'MCO Report'!$A78,'[6]P3 Data from Rob'!$L:$L,'MCO Report'!B$4)</f>
        <v>147537</v>
      </c>
      <c r="C78" s="20">
        <f>SUMIFS('[6]P3 Data from Rob'!$H:$H,'[6]P3 Data from Rob'!$A:$A,'MCO Report'!$A78,'[6]P3 Data from Rob'!$L:$L,'MCO Report'!C$4)</f>
        <v>15024</v>
      </c>
      <c r="D78" s="20">
        <f>SUMIFS('[6]P3 Data from Rob'!$H:$H,'[6]P3 Data from Rob'!$A:$A,'MCO Report'!$A78,'[6]P3 Data from Rob'!$L:$L,'MCO Report'!D$4)</f>
        <v>39800</v>
      </c>
      <c r="E78" s="20">
        <f>SUMIFS('[6]P3 Data from Rob'!$H:$H,'[6]P3 Data from Rob'!$A:$A,'MCO Report'!$A78,'[6]P3 Data from Rob'!$L:$L,'MCO Report'!E$4)</f>
        <v>15340</v>
      </c>
      <c r="F78" s="20">
        <f>SUMIFS('[6]P3 Data from Rob'!$H:$H,'[6]P3 Data from Rob'!$A:$A,'MCO Report'!$A78,'[6]P3 Data from Rob'!$L:$L,'MCO Report'!F$4)</f>
        <v>0</v>
      </c>
      <c r="G78" s="21">
        <f t="shared" si="7"/>
        <v>217701</v>
      </c>
      <c r="H78" s="21">
        <f>SUMIFS('[6]P3 Data from Rob'!$H:$H,'[6]P3 Data from Rob'!$A:$A,'MCO Report'!$A78,'[6]P3 Data from Rob'!$L:$L,'MCO Report'!H$4)</f>
        <v>3</v>
      </c>
      <c r="I78" s="20">
        <f>SUMIFS('[6]P3 Data from Rob'!$H:$H,'[6]P3 Data from Rob'!$A:$A,'MCO Report'!$A78,'[6]P3 Data from Rob'!$L:$L,'MCO Report'!I$4)</f>
        <v>139489</v>
      </c>
      <c r="J78" s="20">
        <f>SUMIFS('[6]P3 Data from Rob'!$H:$H,'[6]P3 Data from Rob'!$A:$A,'MCO Report'!$A78,'[6]P3 Data from Rob'!$L:$L,'MCO Report'!J$4)</f>
        <v>27323</v>
      </c>
      <c r="K78" s="20">
        <f>SUMIFS('[6]P3 Data from Rob'!$H:$H,'[6]P3 Data from Rob'!$A:$A,'MCO Report'!$A78,'[6]P3 Data from Rob'!$L:$L,'MCO Report'!K$4)</f>
        <v>582507</v>
      </c>
      <c r="L78" s="20">
        <f>SUMIFS('[6]P3 Data from Rob'!$H:$H,'[6]P3 Data from Rob'!$A:$A,'MCO Report'!$A78,'[6]P3 Data from Rob'!$L:$L,'MCO Report'!L$4)</f>
        <v>0</v>
      </c>
      <c r="M78" s="20">
        <f>SUMIFS('[6]P3 Data from Rob'!$H:$H,'[6]P3 Data from Rob'!$A:$A,'MCO Report'!$A78,'[6]P3 Data from Rob'!$L:$L,'MCO Report'!M$4)</f>
        <v>0</v>
      </c>
      <c r="N78" s="21">
        <f t="shared" si="8"/>
        <v>749319</v>
      </c>
      <c r="O78" s="20">
        <f>SUMIFS('[6]P3 Data from Rob'!$H:$H,'[6]P3 Data from Rob'!$A:$A,'MCO Report'!$A78,'[6]P3 Data from Rob'!$L:$L,'MCO Report'!O$4)</f>
        <v>123956</v>
      </c>
      <c r="P78" s="20">
        <f>SUMIFS('[6]P3 Data from Rob'!$H:$H,'[6]P3 Data from Rob'!$A:$A,'MCO Report'!$A78,'[6]P3 Data from Rob'!$L:$L,'MCO Report'!P$4)</f>
        <v>418675</v>
      </c>
      <c r="Q78" s="20">
        <f>SUMIFS('[6]P3 Data from Rob'!$H:$H,'[6]P3 Data from Rob'!$A:$A,'MCO Report'!$A78,'[6]P3 Data from Rob'!$L:$L,'MCO Report'!Q$4)</f>
        <v>65958</v>
      </c>
      <c r="R78" s="20">
        <f>SUMIFS('[6]P3 Data from Rob'!$H:$H,'[6]P3 Data from Rob'!$A:$A,'MCO Report'!$A78,'[6]P3 Data from Rob'!$L:$L,'MCO Report'!R$4)</f>
        <v>0</v>
      </c>
      <c r="S78" s="21">
        <f t="shared" si="9"/>
        <v>608589</v>
      </c>
      <c r="T78" s="21">
        <f t="shared" si="10"/>
        <v>1575612</v>
      </c>
      <c r="U78" s="20">
        <f>SUMIFS('[6]P3 Data from Rob'!$H:$H,'[6]P3 Data from Rob'!$A:$A,'MCO Report'!$A78,'[6]P3 Data from Rob'!$L:$L,'MCO Report'!U$4)</f>
        <v>93648</v>
      </c>
      <c r="V78" s="20">
        <f>SUMIFS('[6]P3 Data from Rob'!$H:$H,'[6]P3 Data from Rob'!$A:$A,'MCO Report'!$A78,'[6]P3 Data from Rob'!$L:$L,'MCO Report'!V$4)</f>
        <v>93579</v>
      </c>
      <c r="W78" s="20">
        <f>SUMIFS('[6]P3 Data from Rob'!$H:$H,'[6]P3 Data from Rob'!$A:$A,'MCO Report'!$A78,'[6]P3 Data from Rob'!$L:$L,'MCO Report'!W$4)</f>
        <v>3811</v>
      </c>
      <c r="X78" s="20">
        <f>SUMIFS('[6]P3 Data from Rob'!$H:$H,'[6]P3 Data from Rob'!$A:$A,'MCO Report'!$A78,'[6]P3 Data from Rob'!$L:$L,'MCO Report'!X$4)</f>
        <v>4257</v>
      </c>
      <c r="Y78" s="21">
        <f t="shared" si="11"/>
        <v>195295</v>
      </c>
      <c r="Z78" s="24">
        <f t="shared" si="6"/>
        <v>1770907</v>
      </c>
      <c r="AA78" s="25"/>
    </row>
    <row r="79" spans="1:27" x14ac:dyDescent="0.25">
      <c r="A79" s="19">
        <v>45536</v>
      </c>
      <c r="B79" s="20">
        <f>SUMIFS('[6]P3 Data from Rob'!$H:$H,'[6]P3 Data from Rob'!$A:$A,'MCO Report'!$A79,'[6]P3 Data from Rob'!$L:$L,'MCO Report'!B$4)</f>
        <v>146859</v>
      </c>
      <c r="C79" s="20">
        <f>SUMIFS('[6]P3 Data from Rob'!$H:$H,'[6]P3 Data from Rob'!$A:$A,'MCO Report'!$A79,'[6]P3 Data from Rob'!$L:$L,'MCO Report'!C$4)</f>
        <v>15129</v>
      </c>
      <c r="D79" s="20">
        <f>SUMIFS('[6]P3 Data from Rob'!$H:$H,'[6]P3 Data from Rob'!$A:$A,'MCO Report'!$A79,'[6]P3 Data from Rob'!$L:$L,'MCO Report'!D$4)</f>
        <v>40131</v>
      </c>
      <c r="E79" s="20">
        <f>SUMIFS('[6]P3 Data from Rob'!$H:$H,'[6]P3 Data from Rob'!$A:$A,'MCO Report'!$A79,'[6]P3 Data from Rob'!$L:$L,'MCO Report'!E$4)</f>
        <v>15424</v>
      </c>
      <c r="F79" s="20">
        <f>SUMIFS('[6]P3 Data from Rob'!$H:$H,'[6]P3 Data from Rob'!$A:$A,'MCO Report'!$A79,'[6]P3 Data from Rob'!$L:$L,'MCO Report'!F$4)</f>
        <v>0</v>
      </c>
      <c r="G79" s="21">
        <f t="shared" si="7"/>
        <v>217543</v>
      </c>
      <c r="H79" s="21">
        <f>SUMIFS('[6]P3 Data from Rob'!$H:$H,'[6]P3 Data from Rob'!$A:$A,'MCO Report'!$A79,'[6]P3 Data from Rob'!$L:$L,'MCO Report'!H$4)</f>
        <v>2</v>
      </c>
      <c r="I79" s="20">
        <f>SUMIFS('[6]P3 Data from Rob'!$H:$H,'[6]P3 Data from Rob'!$A:$A,'MCO Report'!$A79,'[6]P3 Data from Rob'!$L:$L,'MCO Report'!I$4)</f>
        <v>138580</v>
      </c>
      <c r="J79" s="20">
        <f>SUMIFS('[6]P3 Data from Rob'!$H:$H,'[6]P3 Data from Rob'!$A:$A,'MCO Report'!$A79,'[6]P3 Data from Rob'!$L:$L,'MCO Report'!J$4)</f>
        <v>27409</v>
      </c>
      <c r="K79" s="20">
        <f>SUMIFS('[6]P3 Data from Rob'!$H:$H,'[6]P3 Data from Rob'!$A:$A,'MCO Report'!$A79,'[6]P3 Data from Rob'!$L:$L,'MCO Report'!K$4)</f>
        <v>581045</v>
      </c>
      <c r="L79" s="20">
        <f>SUMIFS('[6]P3 Data from Rob'!$H:$H,'[6]P3 Data from Rob'!$A:$A,'MCO Report'!$A79,'[6]P3 Data from Rob'!$L:$L,'MCO Report'!L$4)</f>
        <v>0</v>
      </c>
      <c r="M79" s="20">
        <f>SUMIFS('[6]P3 Data from Rob'!$H:$H,'[6]P3 Data from Rob'!$A:$A,'MCO Report'!$A79,'[6]P3 Data from Rob'!$L:$L,'MCO Report'!M$4)</f>
        <v>0</v>
      </c>
      <c r="N79" s="21">
        <f t="shared" si="8"/>
        <v>747034</v>
      </c>
      <c r="O79" s="20">
        <f>SUMIFS('[6]P3 Data from Rob'!$H:$H,'[6]P3 Data from Rob'!$A:$A,'MCO Report'!$A79,'[6]P3 Data from Rob'!$L:$L,'MCO Report'!O$4)</f>
        <v>122611</v>
      </c>
      <c r="P79" s="20">
        <f>SUMIFS('[6]P3 Data from Rob'!$H:$H,'[6]P3 Data from Rob'!$A:$A,'MCO Report'!$A79,'[6]P3 Data from Rob'!$L:$L,'MCO Report'!P$4)</f>
        <v>418020</v>
      </c>
      <c r="Q79" s="20">
        <f>SUMIFS('[6]P3 Data from Rob'!$H:$H,'[6]P3 Data from Rob'!$A:$A,'MCO Report'!$A79,'[6]P3 Data from Rob'!$L:$L,'MCO Report'!Q$4)</f>
        <v>65707</v>
      </c>
      <c r="R79" s="20">
        <f>SUMIFS('[6]P3 Data from Rob'!$H:$H,'[6]P3 Data from Rob'!$A:$A,'MCO Report'!$A79,'[6]P3 Data from Rob'!$L:$L,'MCO Report'!R$4)</f>
        <v>0</v>
      </c>
      <c r="S79" s="21">
        <f t="shared" si="9"/>
        <v>606338</v>
      </c>
      <c r="T79" s="21">
        <f t="shared" si="10"/>
        <v>1570917</v>
      </c>
      <c r="U79" s="20">
        <f>SUMIFS('[6]P3 Data from Rob'!$H:$H,'[6]P3 Data from Rob'!$A:$A,'MCO Report'!$A79,'[6]P3 Data from Rob'!$L:$L,'MCO Report'!U$4)</f>
        <v>94682</v>
      </c>
      <c r="V79" s="20">
        <f>SUMIFS('[6]P3 Data from Rob'!$H:$H,'[6]P3 Data from Rob'!$A:$A,'MCO Report'!$A79,'[6]P3 Data from Rob'!$L:$L,'MCO Report'!V$4)</f>
        <v>92716</v>
      </c>
      <c r="W79" s="20">
        <f>SUMIFS('[6]P3 Data from Rob'!$H:$H,'[6]P3 Data from Rob'!$A:$A,'MCO Report'!$A79,'[6]P3 Data from Rob'!$L:$L,'MCO Report'!W$4)</f>
        <v>3906</v>
      </c>
      <c r="X79" s="20">
        <f>SUMIFS('[6]P3 Data from Rob'!$H:$H,'[6]P3 Data from Rob'!$A:$A,'MCO Report'!$A79,'[6]P3 Data from Rob'!$L:$L,'MCO Report'!X$4)</f>
        <v>4252</v>
      </c>
      <c r="Y79" s="21">
        <f t="shared" si="11"/>
        <v>195556</v>
      </c>
      <c r="Z79" s="24">
        <f t="shared" si="6"/>
        <v>1766473</v>
      </c>
      <c r="AA79" s="25"/>
    </row>
    <row r="80" spans="1:27" x14ac:dyDescent="0.25">
      <c r="A80" s="19">
        <v>45566</v>
      </c>
      <c r="B80" s="20">
        <f>SUMIFS('[6]P3 Data from Rob'!$H:$H,'[6]P3 Data from Rob'!$A:$A,'MCO Report'!$A80,'[6]P3 Data from Rob'!$L:$L,'MCO Report'!B$4)</f>
        <v>146923</v>
      </c>
      <c r="C80" s="20">
        <f>SUMIFS('[6]P3 Data from Rob'!$H:$H,'[6]P3 Data from Rob'!$A:$A,'MCO Report'!$A80,'[6]P3 Data from Rob'!$L:$L,'MCO Report'!C$4)</f>
        <v>15206</v>
      </c>
      <c r="D80" s="20">
        <f>SUMIFS('[6]P3 Data from Rob'!$H:$H,'[6]P3 Data from Rob'!$A:$A,'MCO Report'!$A80,'[6]P3 Data from Rob'!$L:$L,'MCO Report'!D$4)</f>
        <v>40557</v>
      </c>
      <c r="E80" s="20">
        <f>SUMIFS('[6]P3 Data from Rob'!$H:$H,'[6]P3 Data from Rob'!$A:$A,'MCO Report'!$A80,'[6]P3 Data from Rob'!$L:$L,'MCO Report'!E$4)</f>
        <v>15427</v>
      </c>
      <c r="F80" s="20">
        <f>SUMIFS('[6]P3 Data from Rob'!$H:$H,'[6]P3 Data from Rob'!$A:$A,'MCO Report'!$A80,'[6]P3 Data from Rob'!$L:$L,'MCO Report'!F$4)</f>
        <v>0</v>
      </c>
      <c r="G80" s="21">
        <f t="shared" si="7"/>
        <v>218113</v>
      </c>
      <c r="H80" s="21">
        <f>SUMIFS('[6]P3 Data from Rob'!$H:$H,'[6]P3 Data from Rob'!$A:$A,'MCO Report'!$A80,'[6]P3 Data from Rob'!$L:$L,'MCO Report'!H$4)</f>
        <v>1</v>
      </c>
      <c r="I80" s="20">
        <f>SUMIFS('[6]P3 Data from Rob'!$H:$H,'[6]P3 Data from Rob'!$A:$A,'MCO Report'!$A80,'[6]P3 Data from Rob'!$L:$L,'MCO Report'!I$4)</f>
        <v>137555</v>
      </c>
      <c r="J80" s="20">
        <f>SUMIFS('[6]P3 Data from Rob'!$H:$H,'[6]P3 Data from Rob'!$A:$A,'MCO Report'!$A80,'[6]P3 Data from Rob'!$L:$L,'MCO Report'!J$4)</f>
        <v>27541</v>
      </c>
      <c r="K80" s="20">
        <f>SUMIFS('[6]P3 Data from Rob'!$H:$H,'[6]P3 Data from Rob'!$A:$A,'MCO Report'!$A80,'[6]P3 Data from Rob'!$L:$L,'MCO Report'!K$4)</f>
        <v>578073</v>
      </c>
      <c r="L80" s="20">
        <f>SUMIFS('[6]P3 Data from Rob'!$H:$H,'[6]P3 Data from Rob'!$A:$A,'MCO Report'!$A80,'[6]P3 Data from Rob'!$L:$L,'MCO Report'!L$4)</f>
        <v>0</v>
      </c>
      <c r="M80" s="20">
        <f>SUMIFS('[6]P3 Data from Rob'!$H:$H,'[6]P3 Data from Rob'!$A:$A,'MCO Report'!$A80,'[6]P3 Data from Rob'!$L:$L,'MCO Report'!M$4)</f>
        <v>0</v>
      </c>
      <c r="N80" s="21">
        <f t="shared" si="8"/>
        <v>743169</v>
      </c>
      <c r="O80" s="20">
        <f>SUMIFS('[6]P3 Data from Rob'!$H:$H,'[6]P3 Data from Rob'!$A:$A,'MCO Report'!$A80,'[6]P3 Data from Rob'!$L:$L,'MCO Report'!O$4)</f>
        <v>121157</v>
      </c>
      <c r="P80" s="20">
        <f>SUMIFS('[6]P3 Data from Rob'!$H:$H,'[6]P3 Data from Rob'!$A:$A,'MCO Report'!$A80,'[6]P3 Data from Rob'!$L:$L,'MCO Report'!P$4)</f>
        <v>416400</v>
      </c>
      <c r="Q80" s="20">
        <f>SUMIFS('[6]P3 Data from Rob'!$H:$H,'[6]P3 Data from Rob'!$A:$A,'MCO Report'!$A80,'[6]P3 Data from Rob'!$L:$L,'MCO Report'!Q$4)</f>
        <v>66352</v>
      </c>
      <c r="R80" s="20">
        <f>SUMIFS('[6]P3 Data from Rob'!$H:$H,'[6]P3 Data from Rob'!$A:$A,'MCO Report'!$A80,'[6]P3 Data from Rob'!$L:$L,'MCO Report'!R$4)</f>
        <v>0</v>
      </c>
      <c r="S80" s="21">
        <f t="shared" si="9"/>
        <v>603909</v>
      </c>
      <c r="T80" s="21">
        <f t="shared" si="10"/>
        <v>1565192</v>
      </c>
      <c r="U80" s="20">
        <f>SUMIFS('[6]P3 Data from Rob'!$H:$H,'[6]P3 Data from Rob'!$A:$A,'MCO Report'!$A80,'[6]P3 Data from Rob'!$L:$L,'MCO Report'!U$4)</f>
        <v>95545</v>
      </c>
      <c r="V80" s="20">
        <f>SUMIFS('[6]P3 Data from Rob'!$H:$H,'[6]P3 Data from Rob'!$A:$A,'MCO Report'!$A80,'[6]P3 Data from Rob'!$L:$L,'MCO Report'!V$4)</f>
        <v>91998</v>
      </c>
      <c r="W80" s="20">
        <f>SUMIFS('[6]P3 Data from Rob'!$H:$H,'[6]P3 Data from Rob'!$A:$A,'MCO Report'!$A80,'[6]P3 Data from Rob'!$L:$L,'MCO Report'!W$4)</f>
        <v>4048</v>
      </c>
      <c r="X80" s="20">
        <f>SUMIFS('[6]P3 Data from Rob'!$H:$H,'[6]P3 Data from Rob'!$A:$A,'MCO Report'!$A80,'[6]P3 Data from Rob'!$L:$L,'MCO Report'!X$4)</f>
        <v>4162</v>
      </c>
      <c r="Y80" s="21">
        <f t="shared" si="11"/>
        <v>195753</v>
      </c>
      <c r="Z80" s="24">
        <f t="shared" si="6"/>
        <v>1760945</v>
      </c>
      <c r="AA80" s="25"/>
    </row>
    <row r="81" spans="1:27" x14ac:dyDescent="0.25">
      <c r="A81" s="19">
        <v>45597</v>
      </c>
      <c r="B81" s="20">
        <f>SUMIFS('[6]P3 Data from Rob'!$H:$H,'[6]P3 Data from Rob'!$A:$A,'MCO Report'!$A81,'[6]P3 Data from Rob'!$L:$L,'MCO Report'!B$4)</f>
        <v>146822</v>
      </c>
      <c r="C81" s="20">
        <f>SUMIFS('[6]P3 Data from Rob'!$H:$H,'[6]P3 Data from Rob'!$A:$A,'MCO Report'!$A81,'[6]P3 Data from Rob'!$L:$L,'MCO Report'!C$4)</f>
        <v>15428</v>
      </c>
      <c r="D81" s="20">
        <f>SUMIFS('[6]P3 Data from Rob'!$H:$H,'[6]P3 Data from Rob'!$A:$A,'MCO Report'!$A81,'[6]P3 Data from Rob'!$L:$L,'MCO Report'!D$4)</f>
        <v>41343</v>
      </c>
      <c r="E81" s="20">
        <f>SUMIFS('[6]P3 Data from Rob'!$H:$H,'[6]P3 Data from Rob'!$A:$A,'MCO Report'!$A81,'[6]P3 Data from Rob'!$L:$L,'MCO Report'!E$4)</f>
        <v>15595</v>
      </c>
      <c r="F81" s="20">
        <f>SUMIFS('[6]P3 Data from Rob'!$H:$H,'[6]P3 Data from Rob'!$A:$A,'MCO Report'!$A81,'[6]P3 Data from Rob'!$L:$L,'MCO Report'!F$4)</f>
        <v>0</v>
      </c>
      <c r="G81" s="21">
        <f t="shared" si="7"/>
        <v>219188</v>
      </c>
      <c r="H81" s="21">
        <f>SUMIFS('[6]P3 Data from Rob'!$H:$H,'[6]P3 Data from Rob'!$A:$A,'MCO Report'!$A81,'[6]P3 Data from Rob'!$L:$L,'MCO Report'!H$4)</f>
        <v>2</v>
      </c>
      <c r="I81" s="20">
        <f>SUMIFS('[6]P3 Data from Rob'!$H:$H,'[6]P3 Data from Rob'!$A:$A,'MCO Report'!$A81,'[6]P3 Data from Rob'!$L:$L,'MCO Report'!I$4)</f>
        <v>136260</v>
      </c>
      <c r="J81" s="20">
        <f>SUMIFS('[6]P3 Data from Rob'!$H:$H,'[6]P3 Data from Rob'!$A:$A,'MCO Report'!$A81,'[6]P3 Data from Rob'!$L:$L,'MCO Report'!J$4)</f>
        <v>27719</v>
      </c>
      <c r="K81" s="20">
        <f>SUMIFS('[6]P3 Data from Rob'!$H:$H,'[6]P3 Data from Rob'!$A:$A,'MCO Report'!$A81,'[6]P3 Data from Rob'!$L:$L,'MCO Report'!K$4)</f>
        <v>574617</v>
      </c>
      <c r="L81" s="20">
        <f>SUMIFS('[6]P3 Data from Rob'!$H:$H,'[6]P3 Data from Rob'!$A:$A,'MCO Report'!$A81,'[6]P3 Data from Rob'!$L:$L,'MCO Report'!L$4)</f>
        <v>0</v>
      </c>
      <c r="M81" s="20">
        <f>SUMIFS('[6]P3 Data from Rob'!$H:$H,'[6]P3 Data from Rob'!$A:$A,'MCO Report'!$A81,'[6]P3 Data from Rob'!$L:$L,'MCO Report'!M$4)</f>
        <v>0</v>
      </c>
      <c r="N81" s="21">
        <f t="shared" si="8"/>
        <v>738596</v>
      </c>
      <c r="O81" s="20">
        <f>SUMIFS('[6]P3 Data from Rob'!$H:$H,'[6]P3 Data from Rob'!$A:$A,'MCO Report'!$A81,'[6]P3 Data from Rob'!$L:$L,'MCO Report'!O$4)</f>
        <v>119734</v>
      </c>
      <c r="P81" s="20">
        <f>SUMIFS('[6]P3 Data from Rob'!$H:$H,'[6]P3 Data from Rob'!$A:$A,'MCO Report'!$A81,'[6]P3 Data from Rob'!$L:$L,'MCO Report'!P$4)</f>
        <v>413450</v>
      </c>
      <c r="Q81" s="20">
        <f>SUMIFS('[6]P3 Data from Rob'!$H:$H,'[6]P3 Data from Rob'!$A:$A,'MCO Report'!$A81,'[6]P3 Data from Rob'!$L:$L,'MCO Report'!Q$4)</f>
        <v>66529</v>
      </c>
      <c r="R81" s="20">
        <f>SUMIFS('[6]P3 Data from Rob'!$H:$H,'[6]P3 Data from Rob'!$A:$A,'MCO Report'!$A81,'[6]P3 Data from Rob'!$L:$L,'MCO Report'!R$4)</f>
        <v>0</v>
      </c>
      <c r="S81" s="21">
        <f t="shared" si="9"/>
        <v>599713</v>
      </c>
      <c r="T81" s="21">
        <f t="shared" si="10"/>
        <v>1557499</v>
      </c>
      <c r="U81" s="20">
        <f>SUMIFS('[6]P3 Data from Rob'!$H:$H,'[6]P3 Data from Rob'!$A:$A,'MCO Report'!$A81,'[6]P3 Data from Rob'!$L:$L,'MCO Report'!U$4)</f>
        <v>96078</v>
      </c>
      <c r="V81" s="20">
        <f>SUMIFS('[6]P3 Data from Rob'!$H:$H,'[6]P3 Data from Rob'!$A:$A,'MCO Report'!$A81,'[6]P3 Data from Rob'!$L:$L,'MCO Report'!V$4)</f>
        <v>91338</v>
      </c>
      <c r="W81" s="20">
        <f>SUMIFS('[6]P3 Data from Rob'!$H:$H,'[6]P3 Data from Rob'!$A:$A,'MCO Report'!$A81,'[6]P3 Data from Rob'!$L:$L,'MCO Report'!W$4)</f>
        <v>4155</v>
      </c>
      <c r="X81" s="20">
        <f>SUMIFS('[6]P3 Data from Rob'!$H:$H,'[6]P3 Data from Rob'!$A:$A,'MCO Report'!$A81,'[6]P3 Data from Rob'!$L:$L,'MCO Report'!X$4)</f>
        <v>4063</v>
      </c>
      <c r="Y81" s="21">
        <f t="shared" si="11"/>
        <v>195634</v>
      </c>
      <c r="Z81" s="24">
        <f t="shared" si="6"/>
        <v>1753133</v>
      </c>
      <c r="AA81" s="25"/>
    </row>
    <row r="82" spans="1:27" x14ac:dyDescent="0.25">
      <c r="A82" s="19">
        <v>45627</v>
      </c>
      <c r="B82" s="20">
        <f>SUMIFS('[6]P3 Data from Rob'!$H:$H,'[6]P3 Data from Rob'!$A:$A,'MCO Report'!$A82,'[6]P3 Data from Rob'!$L:$L,'MCO Report'!B$4)</f>
        <v>147004</v>
      </c>
      <c r="C82" s="20">
        <f>SUMIFS('[6]P3 Data from Rob'!$H:$H,'[6]P3 Data from Rob'!$A:$A,'MCO Report'!$A82,'[6]P3 Data from Rob'!$L:$L,'MCO Report'!C$4)</f>
        <v>15463</v>
      </c>
      <c r="D82" s="20">
        <f>SUMIFS('[6]P3 Data from Rob'!$H:$H,'[6]P3 Data from Rob'!$A:$A,'MCO Report'!$A82,'[6]P3 Data from Rob'!$L:$L,'MCO Report'!D$4)</f>
        <v>41328</v>
      </c>
      <c r="E82" s="20">
        <f>SUMIFS('[6]P3 Data from Rob'!$H:$H,'[6]P3 Data from Rob'!$A:$A,'MCO Report'!$A82,'[6]P3 Data from Rob'!$L:$L,'MCO Report'!E$4)</f>
        <v>15648</v>
      </c>
      <c r="F82" s="20">
        <f>SUMIFS('[6]P3 Data from Rob'!$H:$H,'[6]P3 Data from Rob'!$A:$A,'MCO Report'!$A82,'[6]P3 Data from Rob'!$L:$L,'MCO Report'!F$4)</f>
        <v>0</v>
      </c>
      <c r="G82" s="21">
        <f t="shared" si="7"/>
        <v>219443</v>
      </c>
      <c r="H82" s="21">
        <f>SUMIFS('[6]P3 Data from Rob'!$H:$H,'[6]P3 Data from Rob'!$A:$A,'MCO Report'!$A82,'[6]P3 Data from Rob'!$L:$L,'MCO Report'!H$4)</f>
        <v>0</v>
      </c>
      <c r="I82" s="20">
        <f>SUMIFS('[6]P3 Data from Rob'!$H:$H,'[6]P3 Data from Rob'!$A:$A,'MCO Report'!$A82,'[6]P3 Data from Rob'!$L:$L,'MCO Report'!I$4)</f>
        <v>134721</v>
      </c>
      <c r="J82" s="20">
        <f>SUMIFS('[6]P3 Data from Rob'!$H:$H,'[6]P3 Data from Rob'!$A:$A,'MCO Report'!$A82,'[6]P3 Data from Rob'!$L:$L,'MCO Report'!J$4)</f>
        <v>28024</v>
      </c>
      <c r="K82" s="20">
        <f>SUMIFS('[6]P3 Data from Rob'!$H:$H,'[6]P3 Data from Rob'!$A:$A,'MCO Report'!$A82,'[6]P3 Data from Rob'!$L:$L,'MCO Report'!K$4)</f>
        <v>569715</v>
      </c>
      <c r="L82" s="20">
        <f>SUMIFS('[6]P3 Data from Rob'!$H:$H,'[6]P3 Data from Rob'!$A:$A,'MCO Report'!$A82,'[6]P3 Data from Rob'!$L:$L,'MCO Report'!L$4)</f>
        <v>0</v>
      </c>
      <c r="M82" s="20">
        <f>SUMIFS('[6]P3 Data from Rob'!$H:$H,'[6]P3 Data from Rob'!$A:$A,'MCO Report'!$A82,'[6]P3 Data from Rob'!$L:$L,'MCO Report'!M$4)</f>
        <v>0</v>
      </c>
      <c r="N82" s="21">
        <f t="shared" si="8"/>
        <v>732460</v>
      </c>
      <c r="O82" s="20">
        <f>SUMIFS('[6]P3 Data from Rob'!$H:$H,'[6]P3 Data from Rob'!$A:$A,'MCO Report'!$A82,'[6]P3 Data from Rob'!$L:$L,'MCO Report'!O$4)</f>
        <v>118528</v>
      </c>
      <c r="P82" s="20">
        <f>SUMIFS('[6]P3 Data from Rob'!$H:$H,'[6]P3 Data from Rob'!$A:$A,'MCO Report'!$A82,'[6]P3 Data from Rob'!$L:$L,'MCO Report'!P$4)</f>
        <v>410661</v>
      </c>
      <c r="Q82" s="20">
        <f>SUMIFS('[6]P3 Data from Rob'!$H:$H,'[6]P3 Data from Rob'!$A:$A,'MCO Report'!$A82,'[6]P3 Data from Rob'!$L:$L,'MCO Report'!Q$4)</f>
        <v>67162</v>
      </c>
      <c r="R82" s="20">
        <f>SUMIFS('[6]P3 Data from Rob'!$H:$H,'[6]P3 Data from Rob'!$A:$A,'MCO Report'!$A82,'[6]P3 Data from Rob'!$L:$L,'MCO Report'!R$4)</f>
        <v>0</v>
      </c>
      <c r="S82" s="21">
        <f t="shared" si="9"/>
        <v>596351</v>
      </c>
      <c r="T82" s="21">
        <f t="shared" si="10"/>
        <v>1548254</v>
      </c>
      <c r="U82" s="20">
        <f>SUMIFS('[6]P3 Data from Rob'!$H:$H,'[6]P3 Data from Rob'!$A:$A,'MCO Report'!$A82,'[6]P3 Data from Rob'!$L:$L,'MCO Report'!U$4)</f>
        <v>96776</v>
      </c>
      <c r="V82" s="20">
        <f>SUMIFS('[6]P3 Data from Rob'!$H:$H,'[6]P3 Data from Rob'!$A:$A,'MCO Report'!$A82,'[6]P3 Data from Rob'!$L:$L,'MCO Report'!V$4)</f>
        <v>90998</v>
      </c>
      <c r="W82" s="20">
        <f>SUMIFS('[6]P3 Data from Rob'!$H:$H,'[6]P3 Data from Rob'!$A:$A,'MCO Report'!$A82,'[6]P3 Data from Rob'!$L:$L,'MCO Report'!W$4)</f>
        <v>4296</v>
      </c>
      <c r="X82" s="20">
        <f>SUMIFS('[6]P3 Data from Rob'!$H:$H,'[6]P3 Data from Rob'!$A:$A,'MCO Report'!$A82,'[6]P3 Data from Rob'!$L:$L,'MCO Report'!X$4)</f>
        <v>4015</v>
      </c>
      <c r="Y82" s="21">
        <f t="shared" si="11"/>
        <v>196085</v>
      </c>
      <c r="Z82" s="24">
        <f t="shared" si="6"/>
        <v>1744339</v>
      </c>
      <c r="AA82" s="25"/>
    </row>
    <row r="83" spans="1:27" x14ac:dyDescent="0.25">
      <c r="A83" s="19">
        <v>45658</v>
      </c>
      <c r="B83" s="20">
        <f>SUMIFS('[6]P3 Data from Rob'!$H:$H,'[6]P3 Data from Rob'!$A:$A,'MCO Report'!$A83,'[6]P3 Data from Rob'!$L:$L,'MCO Report'!B$4)</f>
        <v>146911</v>
      </c>
      <c r="C83" s="20">
        <f>SUMIFS('[6]P3 Data from Rob'!$H:$H,'[6]P3 Data from Rob'!$A:$A,'MCO Report'!$A83,'[6]P3 Data from Rob'!$L:$L,'MCO Report'!C$4)</f>
        <v>15378</v>
      </c>
      <c r="D83" s="20">
        <f>SUMIFS('[6]P3 Data from Rob'!$H:$H,'[6]P3 Data from Rob'!$A:$A,'MCO Report'!$A83,'[6]P3 Data from Rob'!$L:$L,'MCO Report'!D$4)</f>
        <v>41793</v>
      </c>
      <c r="E83" s="20">
        <f>SUMIFS('[6]P3 Data from Rob'!$H:$H,'[6]P3 Data from Rob'!$A:$A,'MCO Report'!$A83,'[6]P3 Data from Rob'!$L:$L,'MCO Report'!E$4)</f>
        <v>15728</v>
      </c>
      <c r="F83" s="20">
        <f>SUMIFS('[6]P3 Data from Rob'!$H:$H,'[6]P3 Data from Rob'!$A:$A,'MCO Report'!$A83,'[6]P3 Data from Rob'!$L:$L,'MCO Report'!F$4)</f>
        <v>0</v>
      </c>
      <c r="G83" s="21">
        <f t="shared" si="7"/>
        <v>219810</v>
      </c>
      <c r="H83" s="21">
        <f>SUMIFS('[6]P3 Data from Rob'!$H:$H,'[6]P3 Data from Rob'!$A:$A,'MCO Report'!$A83,'[6]P3 Data from Rob'!$L:$L,'MCO Report'!H$4)</f>
        <v>1</v>
      </c>
      <c r="I83" s="20">
        <f>SUMIFS('[6]P3 Data from Rob'!$H:$H,'[6]P3 Data from Rob'!$A:$A,'MCO Report'!$A83,'[6]P3 Data from Rob'!$L:$L,'MCO Report'!I$4)</f>
        <v>133126</v>
      </c>
      <c r="J83" s="20">
        <f>SUMIFS('[6]P3 Data from Rob'!$H:$H,'[6]P3 Data from Rob'!$A:$A,'MCO Report'!$A83,'[6]P3 Data from Rob'!$L:$L,'MCO Report'!J$4)</f>
        <v>28193</v>
      </c>
      <c r="K83" s="20">
        <f>SUMIFS('[6]P3 Data from Rob'!$H:$H,'[6]P3 Data from Rob'!$A:$A,'MCO Report'!$A83,'[6]P3 Data from Rob'!$L:$L,'MCO Report'!K$4)</f>
        <v>567056</v>
      </c>
      <c r="L83" s="20">
        <f>SUMIFS('[6]P3 Data from Rob'!$H:$H,'[6]P3 Data from Rob'!$A:$A,'MCO Report'!$A83,'[6]P3 Data from Rob'!$L:$L,'MCO Report'!L$4)</f>
        <v>1</v>
      </c>
      <c r="M83" s="20">
        <f>SUMIFS('[6]P3 Data from Rob'!$H:$H,'[6]P3 Data from Rob'!$A:$A,'MCO Report'!$A83,'[6]P3 Data from Rob'!$L:$L,'MCO Report'!M$4)</f>
        <v>0</v>
      </c>
      <c r="N83" s="21">
        <f t="shared" si="8"/>
        <v>728376</v>
      </c>
      <c r="O83" s="20">
        <f>SUMIFS('[6]P3 Data from Rob'!$H:$H,'[6]P3 Data from Rob'!$A:$A,'MCO Report'!$A83,'[6]P3 Data from Rob'!$L:$L,'MCO Report'!O$4)</f>
        <v>118434</v>
      </c>
      <c r="P83" s="20">
        <f>SUMIFS('[6]P3 Data from Rob'!$H:$H,'[6]P3 Data from Rob'!$A:$A,'MCO Report'!$A83,'[6]P3 Data from Rob'!$L:$L,'MCO Report'!P$4)</f>
        <v>411380</v>
      </c>
      <c r="Q83" s="20">
        <f>SUMIFS('[6]P3 Data from Rob'!$H:$H,'[6]P3 Data from Rob'!$A:$A,'MCO Report'!$A83,'[6]P3 Data from Rob'!$L:$L,'MCO Report'!Q$4)</f>
        <v>67646</v>
      </c>
      <c r="R83" s="20">
        <f>SUMIFS('[6]P3 Data from Rob'!$H:$H,'[6]P3 Data from Rob'!$A:$A,'MCO Report'!$A83,'[6]P3 Data from Rob'!$L:$L,'MCO Report'!R$4)</f>
        <v>0</v>
      </c>
      <c r="S83" s="21">
        <f t="shared" si="9"/>
        <v>597460</v>
      </c>
      <c r="T83" s="21">
        <f t="shared" si="10"/>
        <v>1545647</v>
      </c>
      <c r="U83" s="20">
        <f>SUMIFS('[6]P3 Data from Rob'!$H:$H,'[6]P3 Data from Rob'!$A:$A,'MCO Report'!$A83,'[6]P3 Data from Rob'!$L:$L,'MCO Report'!U$4)</f>
        <v>97942</v>
      </c>
      <c r="V83" s="20">
        <f>SUMIFS('[6]P3 Data from Rob'!$H:$H,'[6]P3 Data from Rob'!$A:$A,'MCO Report'!$A83,'[6]P3 Data from Rob'!$L:$L,'MCO Report'!V$4)</f>
        <v>91494</v>
      </c>
      <c r="W83" s="20">
        <f>SUMIFS('[6]P3 Data from Rob'!$H:$H,'[6]P3 Data from Rob'!$A:$A,'MCO Report'!$A83,'[6]P3 Data from Rob'!$L:$L,'MCO Report'!W$4)</f>
        <v>4551</v>
      </c>
      <c r="X83" s="20">
        <f>SUMIFS('[6]P3 Data from Rob'!$H:$H,'[6]P3 Data from Rob'!$A:$A,'MCO Report'!$A83,'[6]P3 Data from Rob'!$L:$L,'MCO Report'!X$4)</f>
        <v>3984</v>
      </c>
      <c r="Y83" s="21">
        <f t="shared" si="11"/>
        <v>197971</v>
      </c>
      <c r="Z83" s="24">
        <f t="shared" si="6"/>
        <v>1743618</v>
      </c>
      <c r="AA83" s="25"/>
    </row>
    <row r="84" spans="1:27" x14ac:dyDescent="0.25">
      <c r="A84" s="19">
        <v>45689</v>
      </c>
      <c r="B84" s="20">
        <f>SUMIFS('[6]P3 Data from Rob'!$H:$H,'[6]P3 Data from Rob'!$A:$A,'MCO Report'!$A84,'[6]P3 Data from Rob'!$L:$L,'MCO Report'!B$4)</f>
        <v>146757</v>
      </c>
      <c r="C84" s="20">
        <f>SUMIFS('[6]P3 Data from Rob'!$H:$H,'[6]P3 Data from Rob'!$A:$A,'MCO Report'!$A84,'[6]P3 Data from Rob'!$L:$L,'MCO Report'!C$4)</f>
        <v>15347</v>
      </c>
      <c r="D84" s="20">
        <f>SUMIFS('[6]P3 Data from Rob'!$H:$H,'[6]P3 Data from Rob'!$A:$A,'MCO Report'!$A84,'[6]P3 Data from Rob'!$L:$L,'MCO Report'!D$4)</f>
        <v>42055</v>
      </c>
      <c r="E84" s="20">
        <f>SUMIFS('[6]P3 Data from Rob'!$H:$H,'[6]P3 Data from Rob'!$A:$A,'MCO Report'!$A84,'[6]P3 Data from Rob'!$L:$L,'MCO Report'!E$4)</f>
        <v>15839</v>
      </c>
      <c r="F84" s="20">
        <f>SUMIFS('[6]P3 Data from Rob'!$H:$H,'[6]P3 Data from Rob'!$A:$A,'MCO Report'!$A84,'[6]P3 Data from Rob'!$L:$L,'MCO Report'!F$4)</f>
        <v>0</v>
      </c>
      <c r="G84" s="21">
        <f t="shared" si="7"/>
        <v>219998</v>
      </c>
      <c r="H84" s="21">
        <f>SUMIFS('[6]P3 Data from Rob'!$H:$H,'[6]P3 Data from Rob'!$A:$A,'MCO Report'!$A84,'[6]P3 Data from Rob'!$L:$L,'MCO Report'!H$4)</f>
        <v>10</v>
      </c>
      <c r="I84" s="20">
        <f>SUMIFS('[6]P3 Data from Rob'!$H:$H,'[6]P3 Data from Rob'!$A:$A,'MCO Report'!$A84,'[6]P3 Data from Rob'!$L:$L,'MCO Report'!I$4)</f>
        <v>132011</v>
      </c>
      <c r="J84" s="20">
        <f>SUMIFS('[6]P3 Data from Rob'!$H:$H,'[6]P3 Data from Rob'!$A:$A,'MCO Report'!$A84,'[6]P3 Data from Rob'!$L:$L,'MCO Report'!J$4)</f>
        <v>28228</v>
      </c>
      <c r="K84" s="20">
        <f>SUMIFS('[6]P3 Data from Rob'!$H:$H,'[6]P3 Data from Rob'!$A:$A,'MCO Report'!$A84,'[6]P3 Data from Rob'!$L:$L,'MCO Report'!K$4)</f>
        <v>562581</v>
      </c>
      <c r="L84" s="20">
        <f>SUMIFS('[6]P3 Data from Rob'!$H:$H,'[6]P3 Data from Rob'!$A:$A,'MCO Report'!$A84,'[6]P3 Data from Rob'!$L:$L,'MCO Report'!L$4)</f>
        <v>0</v>
      </c>
      <c r="M84" s="20">
        <f>SUMIFS('[6]P3 Data from Rob'!$H:$H,'[6]P3 Data from Rob'!$A:$A,'MCO Report'!$A84,'[6]P3 Data from Rob'!$L:$L,'MCO Report'!M$4)</f>
        <v>0</v>
      </c>
      <c r="N84" s="21">
        <f t="shared" si="8"/>
        <v>722820</v>
      </c>
      <c r="O84" s="20">
        <f>SUMIFS('[6]P3 Data from Rob'!$H:$H,'[6]P3 Data from Rob'!$A:$A,'MCO Report'!$A84,'[6]P3 Data from Rob'!$L:$L,'MCO Report'!O$4)</f>
        <v>117466</v>
      </c>
      <c r="P84" s="20">
        <f>SUMIFS('[6]P3 Data from Rob'!$H:$H,'[6]P3 Data from Rob'!$A:$A,'MCO Report'!$A84,'[6]P3 Data from Rob'!$L:$L,'MCO Report'!P$4)</f>
        <v>410117</v>
      </c>
      <c r="Q84" s="20">
        <f>SUMIFS('[6]P3 Data from Rob'!$H:$H,'[6]P3 Data from Rob'!$A:$A,'MCO Report'!$A84,'[6]P3 Data from Rob'!$L:$L,'MCO Report'!Q$4)</f>
        <v>67466</v>
      </c>
      <c r="R84" s="20">
        <f>SUMIFS('[6]P3 Data from Rob'!$H:$H,'[6]P3 Data from Rob'!$A:$A,'MCO Report'!$A84,'[6]P3 Data from Rob'!$L:$L,'MCO Report'!R$4)</f>
        <v>0</v>
      </c>
      <c r="S84" s="21">
        <f t="shared" si="9"/>
        <v>595049</v>
      </c>
      <c r="T84" s="21">
        <f t="shared" si="10"/>
        <v>1537877</v>
      </c>
      <c r="U84" s="20">
        <f>SUMIFS('[6]P3 Data from Rob'!$H:$H,'[6]P3 Data from Rob'!$A:$A,'MCO Report'!$A84,'[6]P3 Data from Rob'!$L:$L,'MCO Report'!U$4)</f>
        <v>98351</v>
      </c>
      <c r="V84" s="20">
        <f>SUMIFS('[6]P3 Data from Rob'!$H:$H,'[6]P3 Data from Rob'!$A:$A,'MCO Report'!$A84,'[6]P3 Data from Rob'!$L:$L,'MCO Report'!V$4)</f>
        <v>91858</v>
      </c>
      <c r="W84" s="20">
        <f>SUMIFS('[6]P3 Data from Rob'!$H:$H,'[6]P3 Data from Rob'!$A:$A,'MCO Report'!$A84,'[6]P3 Data from Rob'!$L:$L,'MCO Report'!W$4)</f>
        <v>4708</v>
      </c>
      <c r="X84" s="20">
        <f>SUMIFS('[6]P3 Data from Rob'!$H:$H,'[6]P3 Data from Rob'!$A:$A,'MCO Report'!$A84,'[6]P3 Data from Rob'!$L:$L,'MCO Report'!X$4)</f>
        <v>3863</v>
      </c>
      <c r="Y84" s="21">
        <f t="shared" si="11"/>
        <v>198780</v>
      </c>
      <c r="Z84" s="24">
        <f t="shared" si="6"/>
        <v>1736657</v>
      </c>
      <c r="AA84" s="25"/>
    </row>
    <row r="85" spans="1:27" x14ac:dyDescent="0.25">
      <c r="A85" s="19">
        <v>45717</v>
      </c>
      <c r="B85" s="20">
        <f>SUMIFS('[6]P3 Data from Rob'!$H:$H,'[6]P3 Data from Rob'!$A:$A,'MCO Report'!$A85,'[6]P3 Data from Rob'!$L:$L,'MCO Report'!B$4)</f>
        <v>146919</v>
      </c>
      <c r="C85" s="20">
        <f>SUMIFS('[6]P3 Data from Rob'!$H:$H,'[6]P3 Data from Rob'!$A:$A,'MCO Report'!$A85,'[6]P3 Data from Rob'!$L:$L,'MCO Report'!C$4)</f>
        <v>15435</v>
      </c>
      <c r="D85" s="20">
        <f>SUMIFS('[6]P3 Data from Rob'!$H:$H,'[6]P3 Data from Rob'!$A:$A,'MCO Report'!$A85,'[6]P3 Data from Rob'!$L:$L,'MCO Report'!D$4)</f>
        <v>42341</v>
      </c>
      <c r="E85" s="20">
        <f>SUMIFS('[6]P3 Data from Rob'!$H:$H,'[6]P3 Data from Rob'!$A:$A,'MCO Report'!$A85,'[6]P3 Data from Rob'!$L:$L,'MCO Report'!E$4)</f>
        <v>15982</v>
      </c>
      <c r="F85" s="20">
        <f>SUMIFS('[6]P3 Data from Rob'!$H:$H,'[6]P3 Data from Rob'!$A:$A,'MCO Report'!$A85,'[6]P3 Data from Rob'!$L:$L,'MCO Report'!F$4)</f>
        <v>0</v>
      </c>
      <c r="G85" s="21">
        <f t="shared" si="7"/>
        <v>220677</v>
      </c>
      <c r="H85" s="21">
        <f>SUMIFS('[6]P3 Data from Rob'!$H:$H,'[6]P3 Data from Rob'!$A:$A,'MCO Report'!$A85,'[6]P3 Data from Rob'!$L:$L,'MCO Report'!H$4)</f>
        <v>2</v>
      </c>
      <c r="I85" s="20">
        <f>SUMIFS('[6]P3 Data from Rob'!$H:$H,'[6]P3 Data from Rob'!$A:$A,'MCO Report'!$A85,'[6]P3 Data from Rob'!$L:$L,'MCO Report'!I$4)</f>
        <v>130408</v>
      </c>
      <c r="J85" s="20">
        <f>SUMIFS('[6]P3 Data from Rob'!$H:$H,'[6]P3 Data from Rob'!$A:$A,'MCO Report'!$A85,'[6]P3 Data from Rob'!$L:$L,'MCO Report'!J$4)</f>
        <v>28388</v>
      </c>
      <c r="K85" s="20">
        <f>SUMIFS('[6]P3 Data from Rob'!$H:$H,'[6]P3 Data from Rob'!$A:$A,'MCO Report'!$A85,'[6]P3 Data from Rob'!$L:$L,'MCO Report'!K$4)</f>
        <v>558845</v>
      </c>
      <c r="L85" s="20">
        <f>SUMIFS('[6]P3 Data from Rob'!$H:$H,'[6]P3 Data from Rob'!$A:$A,'MCO Report'!$A85,'[6]P3 Data from Rob'!$L:$L,'MCO Report'!L$4)</f>
        <v>0</v>
      </c>
      <c r="M85" s="20">
        <v>0</v>
      </c>
      <c r="N85" s="21">
        <f t="shared" si="8"/>
        <v>717641</v>
      </c>
      <c r="O85" s="20">
        <f>SUMIFS('[6]P3 Data from Rob'!$H:$H,'[6]P3 Data from Rob'!$A:$A,'MCO Report'!$A85,'[6]P3 Data from Rob'!$L:$L,'MCO Report'!O$4)</f>
        <v>117042</v>
      </c>
      <c r="P85" s="20">
        <f>SUMIFS('[6]P3 Data from Rob'!$H:$H,'[6]P3 Data from Rob'!$A:$A,'MCO Report'!$A85,'[6]P3 Data from Rob'!$L:$L,'MCO Report'!P$4)</f>
        <v>407335</v>
      </c>
      <c r="Q85" s="20">
        <f>SUMIFS('[6]P3 Data from Rob'!$H:$H,'[6]P3 Data from Rob'!$A:$A,'MCO Report'!$A85,'[6]P3 Data from Rob'!$L:$L,'MCO Report'!Q$4)</f>
        <v>67630</v>
      </c>
      <c r="R85" s="20">
        <f>SUMIFS('[6]P3 Data from Rob'!$H:$H,'[6]P3 Data from Rob'!$A:$A,'MCO Report'!$A85,'[6]P3 Data from Rob'!$L:$L,'MCO Report'!R$4)</f>
        <v>0</v>
      </c>
      <c r="S85" s="21">
        <f t="shared" si="9"/>
        <v>592007</v>
      </c>
      <c r="T85" s="21">
        <f t="shared" si="10"/>
        <v>1530327</v>
      </c>
      <c r="U85" s="20">
        <f>SUMIFS('[6]P3 Data from Rob'!$H:$H,'[6]P3 Data from Rob'!$A:$A,'MCO Report'!$A85,'[6]P3 Data from Rob'!$L:$L,'MCO Report'!U$4)</f>
        <v>98258</v>
      </c>
      <c r="V85" s="20">
        <f>SUMIFS('[6]P3 Data from Rob'!$H:$H,'[6]P3 Data from Rob'!$A:$A,'MCO Report'!$A85,'[6]P3 Data from Rob'!$L:$L,'MCO Report'!V$4)</f>
        <v>91912</v>
      </c>
      <c r="W85" s="20">
        <f>SUMIFS('[6]P3 Data from Rob'!$H:$H,'[6]P3 Data from Rob'!$A:$A,'MCO Report'!$A85,'[6]P3 Data from Rob'!$L:$L,'MCO Report'!W$4)</f>
        <v>4768</v>
      </c>
      <c r="X85" s="20">
        <f>SUMIFS('[6]P3 Data from Rob'!$H:$H,'[6]P3 Data from Rob'!$A:$A,'MCO Report'!$A85,'[6]P3 Data from Rob'!$L:$L,'MCO Report'!X$4)</f>
        <v>3887</v>
      </c>
      <c r="Y85" s="21">
        <f t="shared" si="11"/>
        <v>198825</v>
      </c>
      <c r="Z85" s="24">
        <f t="shared" si="6"/>
        <v>1729152</v>
      </c>
      <c r="AA85" s="25"/>
    </row>
    <row r="86" spans="1:27" x14ac:dyDescent="0.25">
      <c r="A86" s="19">
        <v>45748</v>
      </c>
      <c r="B86" s="20">
        <f>SUMIFS('[6]P3 Data from Rob'!$H:$H,'[6]P3 Data from Rob'!$A:$A,'MCO Report'!$A86,'[6]P3 Data from Rob'!$L:$L,'MCO Report'!B$4)</f>
        <v>146945</v>
      </c>
      <c r="C86" s="20">
        <f>SUMIFS('[6]P3 Data from Rob'!$H:$H,'[6]P3 Data from Rob'!$A:$A,'MCO Report'!$A86,'[6]P3 Data from Rob'!$L:$L,'MCO Report'!C$4)</f>
        <v>15407</v>
      </c>
      <c r="D86" s="20">
        <f>SUMIFS('[6]P3 Data from Rob'!$H:$H,'[6]P3 Data from Rob'!$A:$A,'MCO Report'!$A86,'[6]P3 Data from Rob'!$L:$L,'MCO Report'!D$4)</f>
        <v>42592</v>
      </c>
      <c r="E86" s="20">
        <f>SUMIFS('[6]P3 Data from Rob'!$H:$H,'[6]P3 Data from Rob'!$A:$A,'MCO Report'!$A86,'[6]P3 Data from Rob'!$L:$L,'MCO Report'!E$4)</f>
        <v>16086</v>
      </c>
      <c r="F86" s="20">
        <f>SUMIFS('[6]P3 Data from Rob'!$H:$H,'[6]P3 Data from Rob'!$A:$A,'MCO Report'!$A86,'[6]P3 Data from Rob'!$L:$L,'MCO Report'!F$4)</f>
        <v>0</v>
      </c>
      <c r="G86" s="21">
        <f t="shared" si="7"/>
        <v>221030</v>
      </c>
      <c r="H86" s="21">
        <f>SUMIFS('[6]P3 Data from Rob'!$H:$H,'[6]P3 Data from Rob'!$A:$A,'MCO Report'!$A86,'[6]P3 Data from Rob'!$L:$L,'MCO Report'!H$4)</f>
        <v>0</v>
      </c>
      <c r="I86" s="20">
        <f>SUMIFS('[6]P3 Data from Rob'!$H:$H,'[6]P3 Data from Rob'!$A:$A,'MCO Report'!$A86,'[6]P3 Data from Rob'!$L:$L,'MCO Report'!I$4)</f>
        <v>128934</v>
      </c>
      <c r="J86" s="20">
        <f>SUMIFS('[6]P3 Data from Rob'!$H:$H,'[6]P3 Data from Rob'!$A:$A,'MCO Report'!$A86,'[6]P3 Data from Rob'!$L:$L,'MCO Report'!J$4)</f>
        <v>28414</v>
      </c>
      <c r="K86" s="20">
        <f>SUMIFS('[6]P3 Data from Rob'!$H:$H,'[6]P3 Data from Rob'!$A:$A,'MCO Report'!$A86,'[6]P3 Data from Rob'!$L:$L,'MCO Report'!K$4)</f>
        <v>554496</v>
      </c>
      <c r="L86" s="20">
        <f>SUMIFS('[6]P3 Data from Rob'!$H:$H,'[6]P3 Data from Rob'!$A:$A,'MCO Report'!$A86,'[6]P3 Data from Rob'!$L:$L,'MCO Report'!L$4)</f>
        <v>0</v>
      </c>
      <c r="M86" s="20">
        <v>1</v>
      </c>
      <c r="N86" s="21">
        <f t="shared" si="8"/>
        <v>711845</v>
      </c>
      <c r="O86" s="20">
        <f>SUMIFS('[6]P3 Data from Rob'!$H:$H,'[6]P3 Data from Rob'!$A:$A,'MCO Report'!$A86,'[6]P3 Data from Rob'!$L:$L,'MCO Report'!O$4)</f>
        <v>115926</v>
      </c>
      <c r="P86" s="20">
        <f>SUMIFS('[6]P3 Data from Rob'!$H:$H,'[6]P3 Data from Rob'!$A:$A,'MCO Report'!$A86,'[6]P3 Data from Rob'!$L:$L,'MCO Report'!P$4)</f>
        <v>401852</v>
      </c>
      <c r="Q86" s="20">
        <f>SUMIFS('[6]P3 Data from Rob'!$H:$H,'[6]P3 Data from Rob'!$A:$A,'MCO Report'!$A86,'[6]P3 Data from Rob'!$L:$L,'MCO Report'!Q$4)</f>
        <v>67919</v>
      </c>
      <c r="R86" s="20">
        <f>SUMIFS('[6]P3 Data from Rob'!$H:$H,'[6]P3 Data from Rob'!$A:$A,'MCO Report'!$A86,'[6]P3 Data from Rob'!$L:$L,'MCO Report'!R$4)</f>
        <v>0</v>
      </c>
      <c r="S86" s="21">
        <f t="shared" si="9"/>
        <v>585697</v>
      </c>
      <c r="T86" s="21">
        <f t="shared" si="10"/>
        <v>1518572</v>
      </c>
      <c r="U86" s="20">
        <f>SUMIFS('[6]P3 Data from Rob'!$H:$H,'[6]P3 Data from Rob'!$A:$A,'MCO Report'!$A86,'[6]P3 Data from Rob'!$L:$L,'MCO Report'!U$4)</f>
        <v>96619</v>
      </c>
      <c r="V86" s="20">
        <f>SUMIFS('[6]P3 Data from Rob'!$H:$H,'[6]P3 Data from Rob'!$A:$A,'MCO Report'!$A86,'[6]P3 Data from Rob'!$L:$L,'MCO Report'!V$4)</f>
        <v>92240</v>
      </c>
      <c r="W86" s="20">
        <f>SUMIFS('[6]P3 Data from Rob'!$H:$H,'[6]P3 Data from Rob'!$A:$A,'MCO Report'!$A86,'[6]P3 Data from Rob'!$L:$L,'MCO Report'!W$4)</f>
        <v>4884</v>
      </c>
      <c r="X86" s="20">
        <f>SUMIFS('[6]P3 Data from Rob'!$H:$H,'[6]P3 Data from Rob'!$A:$A,'MCO Report'!$A86,'[6]P3 Data from Rob'!$L:$L,'MCO Report'!X$4)</f>
        <v>4086</v>
      </c>
      <c r="Y86" s="21">
        <f t="shared" si="11"/>
        <v>197829</v>
      </c>
      <c r="Z86" s="24">
        <f t="shared" si="6"/>
        <v>1716401</v>
      </c>
      <c r="AA86" s="25"/>
    </row>
    <row r="87" spans="1:27" x14ac:dyDescent="0.25">
      <c r="A87" s="19">
        <v>45778</v>
      </c>
      <c r="B87" s="20">
        <f>SUMIFS('[6]P3 Data from Rob'!$H:$H,'[6]P3 Data from Rob'!$A:$A,'MCO Report'!$A87,'[6]P3 Data from Rob'!$L:$L,'MCO Report'!B$4)</f>
        <v>146893</v>
      </c>
      <c r="C87" s="20">
        <f>SUMIFS('[6]P3 Data from Rob'!$H:$H,'[6]P3 Data from Rob'!$A:$A,'MCO Report'!$A87,'[6]P3 Data from Rob'!$L:$L,'MCO Report'!C$4)</f>
        <v>15558</v>
      </c>
      <c r="D87" s="20">
        <f>SUMIFS('[6]P3 Data from Rob'!$H:$H,'[6]P3 Data from Rob'!$A:$A,'MCO Report'!$A87,'[6]P3 Data from Rob'!$L:$L,'MCO Report'!D$4)</f>
        <v>42958</v>
      </c>
      <c r="E87" s="20">
        <f>SUMIFS('[6]P3 Data from Rob'!$H:$H,'[6]P3 Data from Rob'!$A:$A,'MCO Report'!$A87,'[6]P3 Data from Rob'!$L:$L,'MCO Report'!E$4)</f>
        <v>16221</v>
      </c>
      <c r="F87" s="20">
        <f>SUMIFS('[6]P3 Data from Rob'!$H:$H,'[6]P3 Data from Rob'!$A:$A,'MCO Report'!$A87,'[6]P3 Data from Rob'!$L:$L,'MCO Report'!F$4)</f>
        <v>0</v>
      </c>
      <c r="G87" s="21">
        <f t="shared" si="7"/>
        <v>221630</v>
      </c>
      <c r="H87" s="21">
        <f>SUMIFS('[6]P3 Data from Rob'!$H:$H,'[6]P3 Data from Rob'!$A:$A,'MCO Report'!$A87,'[6]P3 Data from Rob'!$L:$L,'MCO Report'!H$4)</f>
        <v>2</v>
      </c>
      <c r="I87" s="20">
        <f>SUMIFS('[6]P3 Data from Rob'!$H:$H,'[6]P3 Data from Rob'!$A:$A,'MCO Report'!$A87,'[6]P3 Data from Rob'!$L:$L,'MCO Report'!I$4)</f>
        <v>125297</v>
      </c>
      <c r="J87" s="20">
        <f>SUMIFS('[6]P3 Data from Rob'!$H:$H,'[6]P3 Data from Rob'!$A:$A,'MCO Report'!$A87,'[6]P3 Data from Rob'!$L:$L,'MCO Report'!J$4)</f>
        <v>28410</v>
      </c>
      <c r="K87" s="20">
        <f>SUMIFS('[6]P3 Data from Rob'!$H:$H,'[6]P3 Data from Rob'!$A:$A,'MCO Report'!$A87,'[6]P3 Data from Rob'!$L:$L,'MCO Report'!K$4)</f>
        <v>546402</v>
      </c>
      <c r="L87" s="20">
        <f>SUMIFS('[6]P3 Data from Rob'!$H:$H,'[6]P3 Data from Rob'!$A:$A,'MCO Report'!$A87,'[6]P3 Data from Rob'!$L:$L,'MCO Report'!L$4)</f>
        <v>0</v>
      </c>
      <c r="M87" s="20">
        <v>2</v>
      </c>
      <c r="N87" s="21">
        <f t="shared" si="8"/>
        <v>700111</v>
      </c>
      <c r="O87" s="20">
        <f>SUMIFS('[6]P3 Data from Rob'!$H:$H,'[6]P3 Data from Rob'!$A:$A,'MCO Report'!$A87,'[6]P3 Data from Rob'!$L:$L,'MCO Report'!O$4)</f>
        <v>114188</v>
      </c>
      <c r="P87" s="20">
        <f>SUMIFS('[6]P3 Data from Rob'!$H:$H,'[6]P3 Data from Rob'!$A:$A,'MCO Report'!$A87,'[6]P3 Data from Rob'!$L:$L,'MCO Report'!P$4)</f>
        <v>393297</v>
      </c>
      <c r="Q87" s="20">
        <f>SUMIFS('[6]P3 Data from Rob'!$H:$H,'[6]P3 Data from Rob'!$A:$A,'MCO Report'!$A87,'[6]P3 Data from Rob'!$L:$L,'MCO Report'!Q$4)</f>
        <v>66958</v>
      </c>
      <c r="R87" s="20">
        <f>SUMIFS('[6]P3 Data from Rob'!$H:$H,'[6]P3 Data from Rob'!$A:$A,'MCO Report'!$A87,'[6]P3 Data from Rob'!$L:$L,'MCO Report'!R$4)</f>
        <v>0</v>
      </c>
      <c r="S87" s="21">
        <f t="shared" si="9"/>
        <v>574443</v>
      </c>
      <c r="T87" s="21">
        <f t="shared" si="10"/>
        <v>1496186</v>
      </c>
      <c r="U87" s="20">
        <f>SUMIFS('[6]P3 Data from Rob'!$H:$H,'[6]P3 Data from Rob'!$A:$A,'MCO Report'!$A87,'[6]P3 Data from Rob'!$L:$L,'MCO Report'!U$4)</f>
        <v>94443</v>
      </c>
      <c r="V87" s="20">
        <f>SUMIFS('[6]P3 Data from Rob'!$H:$H,'[6]P3 Data from Rob'!$A:$A,'MCO Report'!$A87,'[6]P3 Data from Rob'!$L:$L,'MCO Report'!V$4)</f>
        <v>91690</v>
      </c>
      <c r="W87" s="20">
        <f>SUMIFS('[6]P3 Data from Rob'!$H:$H,'[6]P3 Data from Rob'!$A:$A,'MCO Report'!$A87,'[6]P3 Data from Rob'!$L:$L,'MCO Report'!W$4)</f>
        <v>4847</v>
      </c>
      <c r="X87" s="20">
        <f>SUMIFS('[6]P3 Data from Rob'!$H:$H,'[6]P3 Data from Rob'!$A:$A,'MCO Report'!$A87,'[6]P3 Data from Rob'!$L:$L,'MCO Report'!X$4)</f>
        <v>4274</v>
      </c>
      <c r="Y87" s="21">
        <f t="shared" si="11"/>
        <v>195254</v>
      </c>
      <c r="Z87" s="24">
        <f t="shared" si="6"/>
        <v>1691440</v>
      </c>
      <c r="AA87" s="25"/>
    </row>
    <row r="89" spans="1:27" ht="15.75" x14ac:dyDescent="0.25">
      <c r="A89" s="46" t="s">
        <v>37</v>
      </c>
    </row>
    <row r="90" spans="1:27" x14ac:dyDescent="0.25">
      <c r="A90" s="47">
        <v>45778</v>
      </c>
      <c r="B90" s="48">
        <f>'MCO Report'!B87/'Enrollment Report'!B87</f>
        <v>0.98461672520578059</v>
      </c>
      <c r="C90" s="48">
        <f>'MCO Report'!C87/'Enrollment Report'!C87</f>
        <v>0.9150688154334784</v>
      </c>
      <c r="D90" s="48">
        <f>'MCO Report'!D87/'Enrollment Report'!D87</f>
        <v>0.97693987082688982</v>
      </c>
      <c r="E90" s="48">
        <f>'MCO Report'!E87/'Enrollment Report'!E87</f>
        <v>0.98374674025107645</v>
      </c>
      <c r="F90" s="48">
        <f>'MCO Report'!F87/'Enrollment Report'!F87</f>
        <v>0</v>
      </c>
      <c r="G90" s="48">
        <f>'MCO Report'!G87/'Enrollment Report'!G87</f>
        <v>0.96955247386149879</v>
      </c>
      <c r="H90" s="48">
        <f>'MCO Report'!H87/'Enrollment Report'!H87</f>
        <v>2.9766777299855631E-5</v>
      </c>
      <c r="I90" s="48">
        <f>'MCO Report'!I87/'Enrollment Report'!I87</f>
        <v>0.99013007127842845</v>
      </c>
      <c r="J90" s="48">
        <f>'MCO Report'!J87/'Enrollment Report'!J87</f>
        <v>0.97595328065956721</v>
      </c>
      <c r="K90" s="48">
        <f>'MCO Report'!K87/'Enrollment Report'!K87</f>
        <v>0.99163177638277133</v>
      </c>
      <c r="L90" s="48">
        <f>'MCO Report'!L87/'Enrollment Report'!L87</f>
        <v>0</v>
      </c>
      <c r="M90" s="48">
        <f>'MCO Report'!M87/'Enrollment Report'!M87</f>
        <v>4.9245315539359317E-5</v>
      </c>
      <c r="N90" s="48">
        <f>'MCO Report'!N87/'Enrollment Report'!N87</f>
        <v>0.901715692903721</v>
      </c>
      <c r="O90" s="48">
        <f>'MCO Report'!O87/'Enrollment Report'!O87</f>
        <v>0.98918024550187544</v>
      </c>
      <c r="P90" s="48">
        <f>'MCO Report'!P87/'Enrollment Report'!P87</f>
        <v>0.98331624871865386</v>
      </c>
      <c r="Q90" s="48">
        <f>'MCO Report'!Q87/'Enrollment Report'!Q87</f>
        <v>0.9841554471162326</v>
      </c>
      <c r="R90" s="48">
        <f>'MCO Report'!R87/'Enrollment Report'!R87</f>
        <v>0</v>
      </c>
      <c r="S90" s="48">
        <f>'MCO Report'!S87/'Enrollment Report'!S87</f>
        <v>0.91338008013737837</v>
      </c>
      <c r="T90" s="48">
        <f>'MCO Report'!T87/'Enrollment Report'!T87</f>
        <v>0.87952995673438672</v>
      </c>
      <c r="U90" s="48">
        <f>'MCO Report'!U87/'Enrollment Report'!U87</f>
        <v>0.99260092278264156</v>
      </c>
      <c r="V90" s="48">
        <f>'MCO Report'!V87/'Enrollment Report'!V87</f>
        <v>0.98800685322672754</v>
      </c>
      <c r="W90" s="48">
        <f>'MCO Report'!W87/'Enrollment Report'!W87</f>
        <v>0.97603705195328228</v>
      </c>
      <c r="X90" s="48">
        <f>'MCO Report'!X87/'Enrollment Report'!X87</f>
        <v>0.94578446558973228</v>
      </c>
      <c r="Y90" s="48">
        <f>'MCO Report'!Y87/'Enrollment Report'!Y87</f>
        <v>0.98895332641122391</v>
      </c>
      <c r="Z90" s="48">
        <f>'MCO Report'!Z87/'Enrollment Report'!Z87</f>
        <v>0.89090913879239741</v>
      </c>
    </row>
  </sheetData>
  <mergeCells count="8">
    <mergeCell ref="A1:B1"/>
    <mergeCell ref="C1:Y1"/>
    <mergeCell ref="A2:S2"/>
    <mergeCell ref="U2:X2"/>
    <mergeCell ref="B3:H3"/>
    <mergeCell ref="T3:T4"/>
    <mergeCell ref="U3:V3"/>
    <mergeCell ref="W3:X3"/>
  </mergeCells>
  <printOptions horizontalCentered="1"/>
  <pageMargins left="0.25" right="0.25" top="0.75" bottom="0.75" header="0.3" footer="0.3"/>
  <pageSetup paperSize="5" scale="67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AA7703067D044AABE1136FE0A0BA20" ma:contentTypeVersion="11" ma:contentTypeDescription="Create a new document." ma:contentTypeScope="" ma:versionID="c664ab5550dc81468733e7d4afe2015a">
  <xsd:schema xmlns:xsd="http://www.w3.org/2001/XMLSchema" xmlns:xs="http://www.w3.org/2001/XMLSchema" xmlns:p="http://schemas.microsoft.com/office/2006/metadata/properties" xmlns:ns2="29db9191-05ab-4d64-b4e3-68ebcf0dd643" xmlns:ns3="56535c00-231f-4912-b1b4-b9d28dc20615" targetNamespace="http://schemas.microsoft.com/office/2006/metadata/properties" ma:root="true" ma:fieldsID="b6ff795b9c22286b9b36af190c18f06c" ns2:_="" ns3:_="">
    <xsd:import namespace="29db9191-05ab-4d64-b4e3-68ebcf0dd643"/>
    <xsd:import namespace="56535c00-231f-4912-b1b4-b9d28dc206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db9191-05ab-4d64-b4e3-68ebcf0dd6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920e099-540f-4e49-b54d-0e500676cc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535c00-231f-4912-b1b4-b9d28dc2061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05e1eb1-fc38-44db-b4f5-c9620ad0dc21}" ma:internalName="TaxCatchAll" ma:showField="CatchAllData" ma:web="56535c00-231f-4912-b1b4-b9d28dc206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6535c00-231f-4912-b1b4-b9d28dc20615" xsi:nil="true"/>
    <lcf76f155ced4ddcb4097134ff3c332f xmlns="29db9191-05ab-4d64-b4e3-68ebcf0dd64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3962186-3776-4354-AD53-69A793DF91DB}"/>
</file>

<file path=customXml/itemProps2.xml><?xml version="1.0" encoding="utf-8"?>
<ds:datastoreItem xmlns:ds="http://schemas.openxmlformats.org/officeDocument/2006/customXml" ds:itemID="{F6F010D2-6349-4E06-932C-865801EFAFA1}"/>
</file>

<file path=customXml/itemProps3.xml><?xml version="1.0" encoding="utf-8"?>
<ds:datastoreItem xmlns:ds="http://schemas.openxmlformats.org/officeDocument/2006/customXml" ds:itemID="{E1D0EA30-9C35-4EAB-B9A6-BD60F5869C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Enrollment Report</vt:lpstr>
      <vt:lpstr>MCO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DMAS Enrollment Report, May 2025</dc:title>
  <dc:creator/>
  <cp:lastModifiedBy/>
  <dcterms:created xsi:type="dcterms:W3CDTF">2025-05-07T15:30:56Z</dcterms:created>
  <dcterms:modified xsi:type="dcterms:W3CDTF">2025-05-07T15:31:26Z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0x0101002BAA7703067D044AABE1136FE0A0BA20</vt:lpwstr>
  </property>
</Properties>
</file>