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Combined MCaid Operations Analyses\"/>
    </mc:Choice>
  </mc:AlternateContent>
  <bookViews>
    <workbookView xWindow="0" yWindow="0" windowWidth="25200" windowHeight="11472" tabRatio="737"/>
  </bookViews>
  <sheets>
    <sheet name="All Plans YTD" sheetId="53" r:id="rId1"/>
    <sheet name="All Plans Q4" sheetId="55" r:id="rId2"/>
    <sheet name="All Plans Q3" sheetId="54" r:id="rId3"/>
    <sheet name="All Plans Q2" sheetId="52" r:id="rId4"/>
    <sheet name="All Plans Q1" sheetId="4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3">#REF!</definedName>
    <definedName name="_hsm2" localSheetId="0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3">#REF!</definedName>
    <definedName name="_ppm1" localSheetId="0">#REF!</definedName>
    <definedName name="_ppm1">#REF!</definedName>
    <definedName name="_ppm2" localSheetId="3">#REF!</definedName>
    <definedName name="_ppm2" localSheetId="0">#REF!</definedName>
    <definedName name="_ppm2">#REF!</definedName>
    <definedName name="_RES3" localSheetId="3">'[2]R and D'!#REF!</definedName>
    <definedName name="_RES3" localSheetId="0">'[2]R and D'!#REF!</definedName>
    <definedName name="_RES3">'[2]R and D'!#REF!</definedName>
    <definedName name="_top4" localSheetId="3">#REF!</definedName>
    <definedName name="_top4" localSheetId="0">#REF!</definedName>
    <definedName name="_top4">#REF!</definedName>
    <definedName name="_WAC2">'[1]Calc Img rolling 3qtrs '!$A$6:$P$51</definedName>
    <definedName name="a">'[3]Drug Updates'!$B$4:$S$1611</definedName>
    <definedName name="AA_FY14_CHILD" localSheetId="3">#REF!</definedName>
    <definedName name="AA_FY14_CHILD" localSheetId="0">#REF!</definedName>
    <definedName name="AA_FY14_CHILD">#REF!</definedName>
    <definedName name="AA_FY15_CHILD" localSheetId="3">#REF!</definedName>
    <definedName name="AA_FY15_CHILD" localSheetId="0">#REF!</definedName>
    <definedName name="AA_FY15_CHILD">#REF!</definedName>
    <definedName name="ABAD_FY14" localSheetId="3">#REF!</definedName>
    <definedName name="ABAD_FY14" localSheetId="0">#REF!</definedName>
    <definedName name="ABAD_FY14">#REF!</definedName>
    <definedName name="ABAD_FY15" localSheetId="3">#REF!</definedName>
    <definedName name="ABAD_FY15" localSheetId="0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3">#REF!</definedName>
    <definedName name="acis" localSheetId="0">#REF!</definedName>
    <definedName name="acis">#REF!</definedName>
    <definedName name="acis1" localSheetId="3">#REF!</definedName>
    <definedName name="acis1" localSheetId="0">#REF!</definedName>
    <definedName name="acis1">#REF!</definedName>
    <definedName name="acis2" localSheetId="3">#REF!</definedName>
    <definedName name="acis2" localSheetId="0">#REF!</definedName>
    <definedName name="acis2">#REF!</definedName>
    <definedName name="acis3" localSheetId="3">#REF!</definedName>
    <definedName name="acis3" localSheetId="0">#REF!</definedName>
    <definedName name="acis3">#REF!</definedName>
    <definedName name="Actual_or_LE" localSheetId="3">'[6]Wk DDD &amp; Ex-Fact'!#REF!</definedName>
    <definedName name="Actual_or_LE" localSheetId="0">'[6]Wk DDD &amp; Ex-Fact'!#REF!</definedName>
    <definedName name="Actual_or_LE">'[6]Wk DDD &amp; Ex-Fact'!#REF!</definedName>
    <definedName name="ActuarialTeam" localSheetId="3">#REF!</definedName>
    <definedName name="ActuarialTeam" localSheetId="0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3">#REF!</definedName>
    <definedName name="Admin_Perc_CWaiv" localSheetId="0">#REF!</definedName>
    <definedName name="Admin_Perc_CWaiv">#REF!</definedName>
    <definedName name="Admin_Perc_DDWaiv">'[8]Admin Adjust'!$M$14</definedName>
    <definedName name="Admin_Perc_EDCD" localSheetId="3">#REF!</definedName>
    <definedName name="Admin_Perc_EDCD" localSheetId="0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3">#REF!</definedName>
    <definedName name="ALL_MEMMO" localSheetId="0">#REF!</definedName>
    <definedName name="ALL_MEMMO">#REF!</definedName>
    <definedName name="AllHP_Bldis_pct">'[9]Est Cost'!$F$43</definedName>
    <definedName name="AllHP_Tanf_pct">'[9]Est Cost'!$F$49</definedName>
    <definedName name="ALTC_FY14_ADULT" localSheetId="3">#REF!</definedName>
    <definedName name="ALTC_FY14_ADULT" localSheetId="0">#REF!</definedName>
    <definedName name="ALTC_FY14_ADULT">#REF!</definedName>
    <definedName name="ALTC_FY14_CHILD" localSheetId="3">#REF!</definedName>
    <definedName name="ALTC_FY14_CHILD" localSheetId="0">#REF!</definedName>
    <definedName name="ALTC_FY14_CHILD">#REF!</definedName>
    <definedName name="ALTC_FY15_ADULT" localSheetId="3">#REF!</definedName>
    <definedName name="ALTC_FY15_ADULT" localSheetId="0">#REF!</definedName>
    <definedName name="ALTC_FY15_ADULT">#REF!</definedName>
    <definedName name="ALTC_FY15_CHILD" localSheetId="3">#REF!</definedName>
    <definedName name="ALTC_FY15_CHILD" localSheetId="0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3">#REF!</definedName>
    <definedName name="AnemiaofCA_grate" localSheetId="0">#REF!</definedName>
    <definedName name="AnemiaofCA_grate">#REF!</definedName>
    <definedName name="annual" localSheetId="3">#REF!</definedName>
    <definedName name="annual" localSheetId="0">#REF!</definedName>
    <definedName name="annual">#REF!</definedName>
    <definedName name="Aranesp_PSR" localSheetId="3">#REF!</definedName>
    <definedName name="Aranesp_PSR" localSheetId="0">#REF!</definedName>
    <definedName name="Aranesp_PSR">#REF!</definedName>
    <definedName name="area02" localSheetId="3">#REF!</definedName>
    <definedName name="area02" localSheetId="0">#REF!</definedName>
    <definedName name="area02">#REF!</definedName>
    <definedName name="area2" localSheetId="3">#REF!</definedName>
    <definedName name="area2" localSheetId="0">#REF!</definedName>
    <definedName name="area2">#REF!</definedName>
    <definedName name="area3" localSheetId="3">#REF!</definedName>
    <definedName name="area3" localSheetId="0">#REF!</definedName>
    <definedName name="area3">#REF!</definedName>
    <definedName name="areashwodc" localSheetId="3">#REF!</definedName>
    <definedName name="areashwodc" localSheetId="0">#REF!</definedName>
    <definedName name="areashwodc">#REF!</definedName>
    <definedName name="ARTS_Age_XWalk">[10]ARTS_Age_XWalk!$A$1:$B$6</definedName>
    <definedName name="aug0">[0]!aug0</definedName>
    <definedName name="base" localSheetId="3">#REF!</definedName>
    <definedName name="base" localSheetId="0">#REF!</definedName>
    <definedName name="base">#REF!</definedName>
    <definedName name="Base_Year_1">[11]Key!$C$5</definedName>
    <definedName name="Base_Year_2">[11]Key!$C$6</definedName>
    <definedName name="BasedOn" localSheetId="3">#REF!</definedName>
    <definedName name="BasedOn" localSheetId="0">#REF!</definedName>
    <definedName name="BasedOn">#REF!</definedName>
    <definedName name="BCOLS">#N/A</definedName>
    <definedName name="begin" localSheetId="3">'[12]File Creator'!#REF!</definedName>
    <definedName name="begin" localSheetId="0">'[12]File Creator'!#REF!</definedName>
    <definedName name="begin">'[12]File Creator'!#REF!</definedName>
    <definedName name="BHSA_MERGED_CLAIMS_1312_1507" localSheetId="3">#REF!</definedName>
    <definedName name="BHSA_MERGED_CLAIMS_1312_1507" localSheetId="0">#REF!</definedName>
    <definedName name="BHSA_MERGED_CLAIMS_1312_1507">#REF!</definedName>
    <definedName name="BillCodeDescriptions" localSheetId="3">#REF!</definedName>
    <definedName name="BillCodeDescriptions" localSheetId="0">#REF!</definedName>
    <definedName name="BillCodeDescriptions">#REF!</definedName>
    <definedName name="BillCodes" localSheetId="3">#REF!</definedName>
    <definedName name="BillCodes" localSheetId="0">#REF!</definedName>
    <definedName name="BillCodes">#REF!</definedName>
    <definedName name="Billing_Codes" localSheetId="3">#REF!,#REF!,#REF!,#REF!,#REF!</definedName>
    <definedName name="Billing_Codes" localSheetId="0">#REF!,#REF!,#REF!,#REF!,#REF!</definedName>
    <definedName name="Billing_Codes">#REF!,#REF!,#REF!,#REF!,#REF!</definedName>
    <definedName name="Bldis_HMO_Total" localSheetId="3">#REF!</definedName>
    <definedName name="Bldis_HMO_Total" localSheetId="0">#REF!</definedName>
    <definedName name="Bldis_HMO_Total">#REF!</definedName>
    <definedName name="BTABLE">#N/A</definedName>
    <definedName name="CA_Attain" localSheetId="3">#REF!</definedName>
    <definedName name="CA_Attain" localSheetId="0">#REF!</definedName>
    <definedName name="CA_Attain">#REF!</definedName>
    <definedName name="CAGrp" localSheetId="3">#REF!</definedName>
    <definedName name="CAGrp" localSheetId="0">#REF!</definedName>
    <definedName name="CAGrp">#REF!</definedName>
    <definedName name="CAGrpRent" localSheetId="3">#REF!</definedName>
    <definedName name="CAGrpRent" localSheetId="0">#REF!</definedName>
    <definedName name="CAGrpRent">#REF!</definedName>
    <definedName name="CAInd" localSheetId="3">#REF!</definedName>
    <definedName name="CAInd" localSheetId="0">#REF!</definedName>
    <definedName name="CAInd">#REF!</definedName>
    <definedName name="CAInd2" localSheetId="3">#REF!</definedName>
    <definedName name="CAInd2" localSheetId="0">#REF!</definedName>
    <definedName name="CAInd2">#REF!</definedName>
    <definedName name="cal4q05">'[1]Calc Img rolling 3qtrs '!$C$7:$P$45</definedName>
    <definedName name="Calendar_Demand_LE" localSheetId="3">#REF!</definedName>
    <definedName name="Calendar_Demand_LE" localSheetId="0">#REF!</definedName>
    <definedName name="Calendar_Demand_LE">#REF!</definedName>
    <definedName name="CalYear_to_SFY" localSheetId="3">#REF!</definedName>
    <definedName name="CalYear_to_SFY" localSheetId="0">#REF!</definedName>
    <definedName name="CalYear_to_SFY">#REF!</definedName>
    <definedName name="Carenet_Bldis_MM" localSheetId="3">#REF!</definedName>
    <definedName name="Carenet_Bldis_MM" localSheetId="0">#REF!</definedName>
    <definedName name="Carenet_Bldis_MM">#REF!</definedName>
    <definedName name="Carenet_Bldis_pct">'[9]Est Cost Carenet'!$F$43</definedName>
    <definedName name="Carenet_MM" localSheetId="3">#REF!</definedName>
    <definedName name="Carenet_MM" localSheetId="0">#REF!</definedName>
    <definedName name="Carenet_MM">#REF!</definedName>
    <definedName name="Carenet_Tanf_MM" localSheetId="3">#REF!</definedName>
    <definedName name="Carenet_Tanf_MM" localSheetId="0">#REF!</definedName>
    <definedName name="Carenet_Tanf_MM">#REF!</definedName>
    <definedName name="Carenet_Tanf_pct">'[9]Est Cost Carenet'!$F$49</definedName>
    <definedName name="CCBOther" localSheetId="3">#REF!</definedName>
    <definedName name="CCBOther" localSheetId="0">#REF!</definedName>
    <definedName name="CCBOther">#REF!</definedName>
    <definedName name="CD">0.0213</definedName>
    <definedName name="Chemo_Growth_Rate" localSheetId="3">#REF!</definedName>
    <definedName name="Chemo_Growth_Rate" localSheetId="0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3">#REF!</definedName>
    <definedName name="ClearNewDrugs1" localSheetId="0">#REF!</definedName>
    <definedName name="ClearNewDrugs1">#REF!</definedName>
    <definedName name="ClearNewDrugs2" localSheetId="3">#REF!</definedName>
    <definedName name="ClearNewDrugs2" localSheetId="0">#REF!</definedName>
    <definedName name="ClearNewDrugs2">#REF!</definedName>
    <definedName name="ClinicalTeam" localSheetId="3">#REF!</definedName>
    <definedName name="ClinicalTeam" localSheetId="0">#REF!</definedName>
    <definedName name="ClinicalTeam">#REF!</definedName>
    <definedName name="cn" localSheetId="3">#REF!</definedName>
    <definedName name="cn" localSheetId="0">#REF!</definedName>
    <definedName name="cn">#REF!</definedName>
    <definedName name="CodaJE">[0]!CodaJE</definedName>
    <definedName name="codaje2">[0]!codaje2</definedName>
    <definedName name="COGrp" localSheetId="3">#REF!</definedName>
    <definedName name="COGrp" localSheetId="0">#REF!</definedName>
    <definedName name="COGrp">#REF!</definedName>
    <definedName name="COInd" localSheetId="3">#REF!</definedName>
    <definedName name="COInd" localSheetId="0">#REF!</definedName>
    <definedName name="COInd">#REF!</definedName>
    <definedName name="Com_no_LTSS_Child_HH2" localSheetId="3">'[13]All Adj Summary - Com Child'!#REF!</definedName>
    <definedName name="Com_no_LTSS_Child_HH2" localSheetId="0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3">#REF!</definedName>
    <definedName name="Com_no_LTSS_OP_ER2" localSheetId="0">#REF!</definedName>
    <definedName name="Com_no_LTSS_OP_ER2">#REF!</definedName>
    <definedName name="Com_no_LTSS_OP_OTH2" localSheetId="3">#REF!</definedName>
    <definedName name="Com_no_LTSS_OP_OTH2" localSheetId="0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3">#REF!</definedName>
    <definedName name="CompetitorA_ASP" localSheetId="0">#REF!</definedName>
    <definedName name="CompetitorA_ASP">#REF!</definedName>
    <definedName name="CompetitorA_AWP" localSheetId="3">#REF!</definedName>
    <definedName name="CompetitorA_AWP" localSheetId="0">#REF!</definedName>
    <definedName name="CompetitorA_AWP">#REF!</definedName>
    <definedName name="CompleteList" localSheetId="3">#REF!</definedName>
    <definedName name="CompleteList" localSheetId="0">#REF!</definedName>
    <definedName name="CompleteList">#REF!</definedName>
    <definedName name="coo">[0]!coo</definedName>
    <definedName name="County">[17]Keys!$B$12:$C$26</definedName>
    <definedName name="CRI_Growth_Rate" localSheetId="3">#REF!</definedName>
    <definedName name="CRI_Growth_Rate" localSheetId="0">#REF!</definedName>
    <definedName name="CRI_Growth_Rate">#REF!</definedName>
    <definedName name="CRI_Mkt_Share1" localSheetId="3">#REF!</definedName>
    <definedName name="CRI_Mkt_Share1" localSheetId="0">#REF!</definedName>
    <definedName name="CRI_Mkt_Share1">#REF!</definedName>
    <definedName name="CRI_Mkt_Share2" localSheetId="3">#REF!</definedName>
    <definedName name="CRI_Mkt_Share2" localSheetId="0">#REF!</definedName>
    <definedName name="CRI_Mkt_Share2">#REF!</definedName>
    <definedName name="CRI_Mkt_Share3" localSheetId="3">#REF!</definedName>
    <definedName name="CRI_Mkt_Share3" localSheetId="0">#REF!</definedName>
    <definedName name="CRI_Mkt_Share3">#REF!</definedName>
    <definedName name="CRI_Mkt_Share4" localSheetId="3">#REF!</definedName>
    <definedName name="CRI_Mkt_Share4" localSheetId="0">#REF!</definedName>
    <definedName name="CRI_Mkt_Share4">#REF!</definedName>
    <definedName name="CRI_Mkt_Share5" localSheetId="3">#REF!</definedName>
    <definedName name="CRI_Mkt_Share5" localSheetId="0">#REF!</definedName>
    <definedName name="CRI_Mkt_Share5">#REF!</definedName>
    <definedName name="CRI_Mkt_Share6" localSheetId="3">#REF!</definedName>
    <definedName name="CRI_Mkt_Share6" localSheetId="0">#REF!</definedName>
    <definedName name="CRI_Mkt_Share6">#REF!</definedName>
    <definedName name="CRI_Mkt_Share7" localSheetId="3">#REF!</definedName>
    <definedName name="CRI_Mkt_Share7" localSheetId="0">#REF!</definedName>
    <definedName name="CRI_Mkt_Share7">#REF!</definedName>
    <definedName name="CRI_Mkt_Share8" localSheetId="3">#REF!</definedName>
    <definedName name="CRI_Mkt_Share8" localSheetId="0">#REF!</definedName>
    <definedName name="CRI_Mkt_Share8">#REF!</definedName>
    <definedName name="cs_alignment" localSheetId="3">#REF!</definedName>
    <definedName name="cs_alignment" localSheetId="0">#REF!</definedName>
    <definedName name="cs_alignment">#REF!</definedName>
    <definedName name="cs_terr" localSheetId="3">#REF!</definedName>
    <definedName name="cs_terr" localSheetId="0">#REF!</definedName>
    <definedName name="cs_terr">#REF!</definedName>
    <definedName name="CTABLE">#N/A</definedName>
    <definedName name="CTGrp" localSheetId="3">#REF!</definedName>
    <definedName name="CTGrp" localSheetId="0">#REF!</definedName>
    <definedName name="CTGrp">#REF!</definedName>
    <definedName name="CTInd" localSheetId="3">#REF!</definedName>
    <definedName name="CTInd" localSheetId="0">#REF!</definedName>
    <definedName name="CTInd">#REF!</definedName>
    <definedName name="Current" localSheetId="3">'[18]LE Sales COS Roy Variance'!#REF!</definedName>
    <definedName name="Current" localSheetId="0">'[18]LE Sales COS Roy Variance'!#REF!</definedName>
    <definedName name="Current">'[18]LE Sales COS Roy Variance'!#REF!</definedName>
    <definedName name="Current_Quarter" localSheetId="3">#REF!</definedName>
    <definedName name="Current_Quarter" localSheetId="0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3">'[13]All Adj Summary - DD'!#REF!</definedName>
    <definedName name="DDWaiv_HH2" localSheetId="0">'[13]All Adj Summary - DD'!#REF!</definedName>
    <definedName name="DDWaiv_HH2">'[13]All Adj Summary - DD'!#REF!</definedName>
    <definedName name="DDWaiv_IP_MEDSURG2">'[14]CHKD IP Hospital Adjust'!$D$52</definedName>
    <definedName name="DDWaiv_OP_ER2" localSheetId="3">#REF!</definedName>
    <definedName name="DDWaiv_OP_ER2" localSheetId="0">#REF!</definedName>
    <definedName name="DDWaiv_OP_ER2">#REF!</definedName>
    <definedName name="DDWaiv_OP_OTH2" localSheetId="3">#REF!</definedName>
    <definedName name="DDWaiv_OP_OTH2" localSheetId="0">#REF!</definedName>
    <definedName name="DDWaiv_OP_OTH2">#REF!</definedName>
    <definedName name="Demand_for_Adobe" localSheetId="3">#REF!</definedName>
    <definedName name="Demand_for_Adobe" localSheetId="0">#REF!</definedName>
    <definedName name="Demand_for_Adobe">#REF!</definedName>
    <definedName name="Demand_for_File" localSheetId="3">#REF!</definedName>
    <definedName name="Demand_for_File" localSheetId="0">#REF!</definedName>
    <definedName name="Demand_for_File">#REF!</definedName>
    <definedName name="DIAL_COMPshare1" localSheetId="3">#REF!</definedName>
    <definedName name="DIAL_COMPshare1" localSheetId="0">#REF!</definedName>
    <definedName name="DIAL_COMPshare1">#REF!</definedName>
    <definedName name="DIAL_COMPshare2" localSheetId="3">#REF!</definedName>
    <definedName name="DIAL_COMPshare2" localSheetId="0">#REF!</definedName>
    <definedName name="DIAL_COMPshare2">#REF!</definedName>
    <definedName name="DIAL_COMPshare3" localSheetId="3">#REF!</definedName>
    <definedName name="DIAL_COMPshare3" localSheetId="0">#REF!</definedName>
    <definedName name="DIAL_COMPshare3">#REF!</definedName>
    <definedName name="DIAL_COMPshare4" localSheetId="3">#REF!</definedName>
    <definedName name="DIAL_COMPshare4" localSheetId="0">#REF!</definedName>
    <definedName name="DIAL_COMPshare4">#REF!</definedName>
    <definedName name="DIAL_COMPshare5" localSheetId="3">#REF!</definedName>
    <definedName name="DIAL_COMPshare5" localSheetId="0">#REF!</definedName>
    <definedName name="DIAL_COMPshare5">#REF!</definedName>
    <definedName name="DIAL_COMPshare6" localSheetId="3">#REF!</definedName>
    <definedName name="DIAL_COMPshare6" localSheetId="0">#REF!</definedName>
    <definedName name="DIAL_COMPshare6">#REF!</definedName>
    <definedName name="DIAL_COMPshare7" localSheetId="3">#REF!</definedName>
    <definedName name="DIAL_COMPshare7" localSheetId="0">#REF!</definedName>
    <definedName name="DIAL_COMPshare7">#REF!</definedName>
    <definedName name="Dialsyis_Mkt_Share8" localSheetId="3">#REF!</definedName>
    <definedName name="Dialsyis_Mkt_Share8" localSheetId="0">#REF!</definedName>
    <definedName name="Dialsyis_Mkt_Share8">#REF!</definedName>
    <definedName name="Dialysis_COMPshare8" localSheetId="3">#REF!</definedName>
    <definedName name="Dialysis_COMPshare8" localSheetId="0">#REF!</definedName>
    <definedName name="Dialysis_COMPshare8">#REF!</definedName>
    <definedName name="Dialysis_Growth_Rate" localSheetId="3">#REF!</definedName>
    <definedName name="Dialysis_Growth_Rate" localSheetId="0">#REF!</definedName>
    <definedName name="Dialysis_Growth_Rate">#REF!</definedName>
    <definedName name="Dialysis_Mkt_Share1" localSheetId="3">#REF!</definedName>
    <definedName name="Dialysis_Mkt_Share1" localSheetId="0">#REF!</definedName>
    <definedName name="Dialysis_Mkt_Share1">#REF!</definedName>
    <definedName name="Dialysis_Mkt_Share2" localSheetId="3">#REF!</definedName>
    <definedName name="Dialysis_Mkt_Share2" localSheetId="0">#REF!</definedName>
    <definedName name="Dialysis_Mkt_Share2">#REF!</definedName>
    <definedName name="Dialysis_Mkt_Share3" localSheetId="3">#REF!</definedName>
    <definedName name="Dialysis_Mkt_Share3" localSheetId="0">#REF!</definedName>
    <definedName name="Dialysis_Mkt_Share3">#REF!</definedName>
    <definedName name="Dialysis_Mkt_Share4" localSheetId="3">#REF!</definedName>
    <definedName name="Dialysis_Mkt_Share4" localSheetId="0">#REF!</definedName>
    <definedName name="Dialysis_Mkt_Share4">#REF!</definedName>
    <definedName name="Dialysis_Mkt_Share5" localSheetId="3">#REF!</definedName>
    <definedName name="Dialysis_Mkt_Share5" localSheetId="0">#REF!</definedName>
    <definedName name="Dialysis_Mkt_Share5">#REF!</definedName>
    <definedName name="Dialysis_Mkt_Share6" localSheetId="3">#REF!</definedName>
    <definedName name="Dialysis_Mkt_Share6" localSheetId="0">#REF!</definedName>
    <definedName name="Dialysis_Mkt_Share6">#REF!</definedName>
    <definedName name="Dialysis_Mkt_Share7" localSheetId="3">#REF!</definedName>
    <definedName name="Dialysis_Mkt_Share7" localSheetId="0">#REF!</definedName>
    <definedName name="Dialysis_Mkt_Share7">#REF!</definedName>
    <definedName name="Dialysis_Mkt_Share8" localSheetId="3">#REF!</definedName>
    <definedName name="Dialysis_Mkt_Share8" localSheetId="0">#REF!</definedName>
    <definedName name="Dialysis_Mkt_Share8">#REF!</definedName>
    <definedName name="DME_ABAD">'[5]DME Fee'!$D$16</definedName>
    <definedName name="DME_ALTC">'[7]DME Fee'!$C$16</definedName>
    <definedName name="DME_Com_no_LTSS" localSheetId="3">#REF!</definedName>
    <definedName name="DME_Com_no_LTSS" localSheetId="0">#REF!</definedName>
    <definedName name="DME_Com_no_LTSS">#REF!</definedName>
    <definedName name="DME_CWaiv">'[19]DME Fee Adjust'!$D$16</definedName>
    <definedName name="DME_DDWaiv" localSheetId="3">#REF!</definedName>
    <definedName name="DME_DDWaiv" localSheetId="0">#REF!</definedName>
    <definedName name="DME_DDWaiv">#REF!</definedName>
    <definedName name="DME_EDCD">'[19]DME Fee Adjust'!$C$16</definedName>
    <definedName name="DME_LIFC">'[5]DME Fee'!$C$16</definedName>
    <definedName name="DrugCount" localSheetId="3">#REF!</definedName>
    <definedName name="DrugCount" localSheetId="0">#REF!</definedName>
    <definedName name="DrugCount">#REF!</definedName>
    <definedName name="drugs" localSheetId="3">#REF!</definedName>
    <definedName name="drugs" localSheetId="0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3">#REF!</definedName>
    <definedName name="elig" localSheetId="0">#REF!</definedName>
    <definedName name="elig">#REF!</definedName>
    <definedName name="ELIG_MM_SFY08_CY10Q3" localSheetId="3">#REF!</definedName>
    <definedName name="ELIG_MM_SFY08_CY10Q3" localSheetId="0">#REF!</definedName>
    <definedName name="ELIG_MM_SFY08_CY10Q3">#REF!</definedName>
    <definedName name="ENC_NONRX_SFY08_CY10Q3" localSheetId="3">#REF!</definedName>
    <definedName name="ENC_NONRX_SFY08_CY10Q3" localSheetId="0">#REF!</definedName>
    <definedName name="ENC_NONRX_SFY08_CY10Q3">#REF!</definedName>
    <definedName name="ENC_RX_SFY08_CY10Q3" localSheetId="3">#REF!</definedName>
    <definedName name="ENC_RX_SFY08_CY10Q3" localSheetId="0">#REF!</definedName>
    <definedName name="ENC_RX_SFY08_CY10Q3">#REF!</definedName>
    <definedName name="end" localSheetId="3">'[12]File Creator'!#REF!</definedName>
    <definedName name="end" localSheetId="0">'[12]File Creator'!#REF!</definedName>
    <definedName name="end">'[12]File Creator'!#REF!</definedName>
    <definedName name="Epogen_ASP" localSheetId="3">#REF!</definedName>
    <definedName name="Epogen_ASP" localSheetId="0">#REF!</definedName>
    <definedName name="Epogen_ASP">#REF!</definedName>
    <definedName name="Epogen_AWP" localSheetId="3">#REF!</definedName>
    <definedName name="Epogen_AWP" localSheetId="0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3">'[21]History (PHB)'!#REF!</definedName>
    <definedName name="ETABLE" localSheetId="0">'[21]History (PHB)'!#REF!</definedName>
    <definedName name="ETABLE">'[21]History (PHB)'!#REF!</definedName>
    <definedName name="ExFactory" localSheetId="3">#REF!</definedName>
    <definedName name="ExFactory" localSheetId="0">#REF!</definedName>
    <definedName name="ExFactory">#REF!</definedName>
    <definedName name="FAMIS_FY14_CHILD" localSheetId="3">#REF!</definedName>
    <definedName name="FAMIS_FY14_CHILD" localSheetId="0">#REF!</definedName>
    <definedName name="FAMIS_FY14_CHILD">#REF!</definedName>
    <definedName name="FAMIS_FY15_CHILD" localSheetId="3">#REF!</definedName>
    <definedName name="FAMIS_FY15_CHILD" localSheetId="0">#REF!</definedName>
    <definedName name="FAMIS_FY15_CHILD">#REF!</definedName>
    <definedName name="FAMIS_OT">'[22]Trend FAMIS'!$I$16</definedName>
    <definedName name="FC_FY14_CHILD" localSheetId="3">#REF!</definedName>
    <definedName name="FC_FY14_CHILD" localSheetId="0">#REF!</definedName>
    <definedName name="FC_FY14_CHILD">#REF!</definedName>
    <definedName name="FC_FY15_CHILD" localSheetId="3">#REF!</definedName>
    <definedName name="FC_FY15_CHILD" localSheetId="0">#REF!</definedName>
    <definedName name="FC_FY15_CHILD">#REF!</definedName>
    <definedName name="FFS_AA_FY14_CHILD" localSheetId="3">#REF!</definedName>
    <definedName name="FFS_AA_FY14_CHILD" localSheetId="0">#REF!</definedName>
    <definedName name="FFS_AA_FY14_CHILD">#REF!</definedName>
    <definedName name="FFS_AA_FY15_CHILD" localSheetId="3">#REF!</definedName>
    <definedName name="FFS_AA_FY15_CHILD" localSheetId="0">#REF!</definedName>
    <definedName name="FFS_AA_FY15_CHILD">#REF!</definedName>
    <definedName name="FFS_FC_FY14_CHILD" localSheetId="3">#REF!</definedName>
    <definedName name="FFS_FC_FY14_CHILD" localSheetId="0">#REF!</definedName>
    <definedName name="FFS_FC_FY14_CHILD">#REF!</definedName>
    <definedName name="FFS_FC_FY15_CHILD" localSheetId="3">#REF!</definedName>
    <definedName name="FFS_FC_FY15_CHILD" localSheetId="0">#REF!</definedName>
    <definedName name="FFS_FC_FY15_CHILD">#REF!</definedName>
    <definedName name="FFS_HAP_FY14_ADULT" localSheetId="3">#REF!</definedName>
    <definedName name="FFS_HAP_FY14_ADULT" localSheetId="0">#REF!</definedName>
    <definedName name="FFS_HAP_FY14_ADULT">#REF!</definedName>
    <definedName name="FFS_HAP_FY14_CHILD" localSheetId="3">#REF!</definedName>
    <definedName name="FFS_HAP_FY14_CHILD" localSheetId="0">#REF!</definedName>
    <definedName name="FFS_HAP_FY14_CHILD">#REF!</definedName>
    <definedName name="FFS_HAP_FY15_ADULT" localSheetId="3">#REF!</definedName>
    <definedName name="FFS_HAP_FY15_ADULT" localSheetId="0">#REF!</definedName>
    <definedName name="FFS_HAP_FY15_ADULT">#REF!</definedName>
    <definedName name="FFS_HAP_FY15_CHILD" localSheetId="3">#REF!</definedName>
    <definedName name="FFS_HAP_FY15_CHILD" localSheetId="0">#REF!</definedName>
    <definedName name="FFS_HAP_FY15_CHILD">#REF!</definedName>
    <definedName name="FFS_NONRX_SFY08_CY10Q3" localSheetId="3">#REF!</definedName>
    <definedName name="FFS_NONRX_SFY08_CY10Q3" localSheetId="0">#REF!</definedName>
    <definedName name="FFS_NONRX_SFY08_CY10Q3">#REF!</definedName>
    <definedName name="FFS_RX_SFY08_CY10Q3" localSheetId="3">#REF!</definedName>
    <definedName name="FFS_RX_SFY08_CY10Q3" localSheetId="0">#REF!</definedName>
    <definedName name="FFS_RX_SFY08_CY10Q3">#REF!</definedName>
    <definedName name="Field_1" localSheetId="3">#REF!</definedName>
    <definedName name="Field_1" localSheetId="0">#REF!</definedName>
    <definedName name="Field_1">#REF!</definedName>
    <definedName name="Field_2" localSheetId="3">#REF!</definedName>
    <definedName name="Field_2" localSheetId="0">#REF!</definedName>
    <definedName name="Field_2">#REF!</definedName>
    <definedName name="Field_3" localSheetId="3">#REF!</definedName>
    <definedName name="Field_3" localSheetId="0">#REF!</definedName>
    <definedName name="Field_3">#REF!</definedName>
    <definedName name="Field_4" localSheetId="3">#REF!</definedName>
    <definedName name="Field_4" localSheetId="0">#REF!</definedName>
    <definedName name="Field_4">#REF!</definedName>
    <definedName name="fin">'[1]Calc Img rolling 3qtrs '!$A$6:$T$47</definedName>
    <definedName name="final" localSheetId="3">#REF!</definedName>
    <definedName name="final" localSheetId="0">#REF!</definedName>
    <definedName name="final">#REF!</definedName>
    <definedName name="Final_COS_Crosswalk" localSheetId="3">#REF!</definedName>
    <definedName name="Final_COS_Crosswalk" localSheetId="0">#REF!</definedName>
    <definedName name="Final_COS_Crosswalk">#REF!</definedName>
    <definedName name="Fluct._Anal.__Sales_COGS_Royalties_Corp._Rev._Other_actual_vs._L.E." localSheetId="3">#REF!</definedName>
    <definedName name="Fluct._Anal.__Sales_COGS_Royalties_Corp._Rev._Other_actual_vs._L.E." localSheetId="0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3">#REF!</definedName>
    <definedName name="Format" localSheetId="0">#REF!</definedName>
    <definedName name="Format">#REF!</definedName>
    <definedName name="FormatUpdate" localSheetId="3">#REF!</definedName>
    <definedName name="FormatUpdate" localSheetId="0">#REF!</definedName>
    <definedName name="FormatUpdate">#REF!</definedName>
    <definedName name="FTABLE">#N/A</definedName>
    <definedName name="GAGrp" localSheetId="3">#REF!</definedName>
    <definedName name="GAGrp" localSheetId="0">#REF!</definedName>
    <definedName name="GAGrp">#REF!</definedName>
    <definedName name="GAInd" localSheetId="3">#REF!</definedName>
    <definedName name="GAInd" localSheetId="0">#REF!</definedName>
    <definedName name="GAInd">#REF!</definedName>
    <definedName name="gem" localSheetId="3">#REF!</definedName>
    <definedName name="gem" localSheetId="0">#REF!</definedName>
    <definedName name="gem">#REF!</definedName>
    <definedName name="geminc" localSheetId="3">#REF!</definedName>
    <definedName name="geminc" localSheetId="0">#REF!</definedName>
    <definedName name="geminc">#REF!</definedName>
    <definedName name="gemrank" localSheetId="3">#REF!</definedName>
    <definedName name="gemrank" localSheetId="0">#REF!</definedName>
    <definedName name="gemrank">#REF!</definedName>
    <definedName name="gemter" localSheetId="3">#REF!</definedName>
    <definedName name="gemter" localSheetId="0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3">#REF!</definedName>
    <definedName name="HCS_Neulasta_Att" localSheetId="0">#REF!</definedName>
    <definedName name="HCS_Neulasta_Att">#REF!</definedName>
    <definedName name="HCS_Neulasta_Attt" localSheetId="3">#REF!</definedName>
    <definedName name="HCS_Neulasta_Attt" localSheetId="0">#REF!</definedName>
    <definedName name="HCS_Neulasta_Attt">#REF!</definedName>
    <definedName name="high" localSheetId="3">#REF!</definedName>
    <definedName name="high" localSheetId="0">#REF!</definedName>
    <definedName name="high">#REF!</definedName>
    <definedName name="Hlink" localSheetId="3">#REF!</definedName>
    <definedName name="Hlink" localSheetId="0">#REF!</definedName>
    <definedName name="Hlink">#REF!</definedName>
    <definedName name="HSF" localSheetId="3">#REF!</definedName>
    <definedName name="HSF" localSheetId="0">#REF!</definedName>
    <definedName name="HSF">#REF!</definedName>
    <definedName name="HSF_Summary" localSheetId="3">#REF!</definedName>
    <definedName name="HSF_Summary" localSheetId="0">#REF!</definedName>
    <definedName name="HSF_Summary">#REF!</definedName>
    <definedName name="hsfincentive" localSheetId="3">#REF!</definedName>
    <definedName name="hsfincentive" localSheetId="0">#REF!</definedName>
    <definedName name="hsfincentive">#REF!</definedName>
    <definedName name="hsfterr" localSheetId="3">#REF!</definedName>
    <definedName name="hsfterr" localSheetId="0">#REF!</definedName>
    <definedName name="hsfterr">#REF!</definedName>
    <definedName name="hsm" localSheetId="3">#REF!</definedName>
    <definedName name="hsm" localSheetId="0">#REF!</definedName>
    <definedName name="hsm">#REF!</definedName>
    <definedName name="HSM_aranesp_Attain" localSheetId="3">#REF!</definedName>
    <definedName name="HSM_aranesp_Attain" localSheetId="0">#REF!</definedName>
    <definedName name="HSM_aranesp_Attain">#REF!</definedName>
    <definedName name="HSM_neul_attain" localSheetId="3">#REF!</definedName>
    <definedName name="HSM_neul_attain" localSheetId="0">#REF!</definedName>
    <definedName name="HSM_neul_attain">#REF!</definedName>
    <definedName name="HSM_Neulasta_Attain" localSheetId="3">#REF!</definedName>
    <definedName name="HSM_Neulasta_Attain" localSheetId="0">#REF!</definedName>
    <definedName name="HSM_Neulasta_Attain">#REF!</definedName>
    <definedName name="HSM_NNFran_Attain" localSheetId="3">#REF!</definedName>
    <definedName name="HSM_NNFran_Attain" localSheetId="0">#REF!</definedName>
    <definedName name="HSM_NNFran_Attain">#REF!</definedName>
    <definedName name="id" localSheetId="3">#REF!</definedName>
    <definedName name="id" localSheetId="0">#REF!</definedName>
    <definedName name="id">#REF!</definedName>
    <definedName name="incentive" localSheetId="3">#REF!</definedName>
    <definedName name="incentive" localSheetId="0">#REF!</definedName>
    <definedName name="incentive">#REF!</definedName>
    <definedName name="incremental" localSheetId="3">#REF!</definedName>
    <definedName name="incremental" localSheetId="0">#REF!</definedName>
    <definedName name="incremental">#REF!</definedName>
    <definedName name="Ind" localSheetId="3">#REF!</definedName>
    <definedName name="Ind" localSheetId="0">#REF!</definedName>
    <definedName name="Ind">#REF!</definedName>
    <definedName name="InformaticsTeam" localSheetId="3">#REF!</definedName>
    <definedName name="InformaticsTeam" localSheetId="0">#REF!</definedName>
    <definedName name="InformaticsTeam">#REF!</definedName>
    <definedName name="INGrp" localSheetId="3">#REF!</definedName>
    <definedName name="INGrp" localSheetId="0">#REF!</definedName>
    <definedName name="INGrp">#REF!</definedName>
    <definedName name="INInd" localSheetId="3">#REF!</definedName>
    <definedName name="INInd" localSheetId="0">#REF!</definedName>
    <definedName name="INInd">#REF!</definedName>
    <definedName name="Inst_COS_Crosswalk" localSheetId="3">#REF!</definedName>
    <definedName name="Inst_COS_Crosswalk" localSheetId="0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3">#REF!</definedName>
    <definedName name="J3490_Dextrose" localSheetId="0">#REF!</definedName>
    <definedName name="J3490_Dextrose">#REF!</definedName>
    <definedName name="July" localSheetId="3">#REF!</definedName>
    <definedName name="July" localSheetId="0">#REF!</definedName>
    <definedName name="July">#REF!</definedName>
    <definedName name="Key2_MM_Crosswalk" localSheetId="3">#REF!</definedName>
    <definedName name="Key2_MM_Crosswalk" localSheetId="0">#REF!</definedName>
    <definedName name="Key2_MM_Crosswalk">#REF!</definedName>
    <definedName name="Key3_MM_Crosswalk" localSheetId="3">#REF!</definedName>
    <definedName name="Key3_MM_Crosswalk" localSheetId="0">#REF!</definedName>
    <definedName name="Key3_MM_Crosswalk">#REF!</definedName>
    <definedName name="Key4_MM_Crosswalk" localSheetId="3">#REF!</definedName>
    <definedName name="Key4_MM_Crosswalk" localSheetId="0">#REF!</definedName>
    <definedName name="Key4_MM_Crosswalk">#REF!</definedName>
    <definedName name="KYGrp" localSheetId="3">#REF!</definedName>
    <definedName name="KYGrp" localSheetId="0">#REF!</definedName>
    <definedName name="KYGrp">#REF!</definedName>
    <definedName name="KYInd" localSheetId="3">#REF!</definedName>
    <definedName name="KYInd" localSheetId="0">#REF!</definedName>
    <definedName name="KYInd">#REF!</definedName>
    <definedName name="label" localSheetId="3">#REF!</definedName>
    <definedName name="label" localSheetId="0">#REF!</definedName>
    <definedName name="label">#REF!</definedName>
    <definedName name="LE" localSheetId="3">#REF!</definedName>
    <definedName name="LE" localSheetId="0">#REF!</definedName>
    <definedName name="LE">#REF!</definedName>
    <definedName name="LIFC_FY14_Adult" localSheetId="3">#REF!</definedName>
    <definedName name="LIFC_FY14_Adult" localSheetId="0">#REF!</definedName>
    <definedName name="LIFC_FY14_Adult">#REF!</definedName>
    <definedName name="LIFC_FY14_Child" localSheetId="3">#REF!</definedName>
    <definedName name="LIFC_FY14_Child" localSheetId="0">#REF!</definedName>
    <definedName name="LIFC_FY14_Child">#REF!</definedName>
    <definedName name="LIFC_FY15_Adult" localSheetId="3">#REF!</definedName>
    <definedName name="LIFC_FY15_Adult" localSheetId="0">#REF!</definedName>
    <definedName name="LIFC_FY15_Adult">#REF!</definedName>
    <definedName name="LIFC_FY15_Child" localSheetId="3">#REF!</definedName>
    <definedName name="LIFC_FY15_Child" localSheetId="0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3">#REF!</definedName>
    <definedName name="List" localSheetId="0">#REF!</definedName>
    <definedName name="List">#REF!</definedName>
    <definedName name="list02" localSheetId="3">#REF!</definedName>
    <definedName name="list02" localSheetId="0">#REF!</definedName>
    <definedName name="list02">#REF!</definedName>
    <definedName name="list3" localSheetId="3">#REF!</definedName>
    <definedName name="list3" localSheetId="0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3">#REF!</definedName>
    <definedName name="listshwodc" localSheetId="0">#REF!</definedName>
    <definedName name="listshwodc">#REF!</definedName>
    <definedName name="login_id" localSheetId="3">#REF!</definedName>
    <definedName name="login_id" localSheetId="0">#REF!</definedName>
    <definedName name="login_id">#REF!</definedName>
    <definedName name="LU_Mth">'[24]NC MAC'!$AE$4:$AF$15</definedName>
    <definedName name="m" localSheetId="3">#REF!</definedName>
    <definedName name="m" localSheetId="0">#REF!</definedName>
    <definedName name="m">#REF!</definedName>
    <definedName name="MARKET_SHARE_Contract_Chart" localSheetId="3">#REF!</definedName>
    <definedName name="MARKET_SHARE_Contract_Chart" localSheetId="0">#REF!</definedName>
    <definedName name="MARKET_SHARE_Contract_Chart">#REF!</definedName>
    <definedName name="MARKET_SHARE_Expand_Chart" localSheetId="3">#REF!</definedName>
    <definedName name="MARKET_SHARE_Expand_Chart" localSheetId="0">#REF!</definedName>
    <definedName name="MARKET_SHARE_Expand_Chart">#REF!</definedName>
    <definedName name="mco" localSheetId="3">#REF!</definedName>
    <definedName name="mco" localSheetId="0">#REF!</definedName>
    <definedName name="mco">#REF!</definedName>
    <definedName name="mcorank" localSheetId="3">#REF!</definedName>
    <definedName name="mcorank" localSheetId="0">#REF!</definedName>
    <definedName name="mcorank">#REF!</definedName>
    <definedName name="Med_PCCM">'[5]Provider Incentive'!$C$9</definedName>
    <definedName name="medispan_output" localSheetId="3">#REF!</definedName>
    <definedName name="medispan_output" localSheetId="0">#REF!</definedName>
    <definedName name="medispan_output">#REF!</definedName>
    <definedName name="MEGrp" localSheetId="3">#REF!</definedName>
    <definedName name="MEGrp" localSheetId="0">#REF!</definedName>
    <definedName name="MEGrp">#REF!</definedName>
    <definedName name="MEInd" localSheetId="3">#REF!</definedName>
    <definedName name="MEInd" localSheetId="0">#REF!</definedName>
    <definedName name="MEInd">#REF!</definedName>
    <definedName name="MEMMO" localSheetId="3">#REF!</definedName>
    <definedName name="MEMMO" localSheetId="0">#REF!</definedName>
    <definedName name="MEMMO">#REF!</definedName>
    <definedName name="Mfg_COS" localSheetId="3">'[18]LE Sales COS Roy Variance'!#REF!</definedName>
    <definedName name="Mfg_COS" localSheetId="0">'[18]LE Sales COS Roy Variance'!#REF!</definedName>
    <definedName name="Mfg_COS">'[18]LE Sales COS Roy Variance'!#REF!</definedName>
    <definedName name="mid" localSheetId="3">#REF!</definedName>
    <definedName name="mid" localSheetId="0">#REF!</definedName>
    <definedName name="mid">#REF!</definedName>
    <definedName name="MKTCT" localSheetId="3">'[2]M and S'!#REF!</definedName>
    <definedName name="MKTCT" localSheetId="0">'[2]M and S'!#REF!</definedName>
    <definedName name="MKTCT">'[2]M and S'!#REF!</definedName>
    <definedName name="MktShare_Dollars" localSheetId="3">'[6]Wk DDD &amp; Ex-Fact'!#REF!</definedName>
    <definedName name="MktShare_Dollars" localSheetId="0">'[6]Wk DDD &amp; Ex-Fact'!#REF!</definedName>
    <definedName name="MktShare_Dollars">'[6]Wk DDD &amp; Ex-Fact'!#REF!</definedName>
    <definedName name="MktShare_Units" localSheetId="3">'[6]Wk DDD &amp; Ex-Fact'!#REF!</definedName>
    <definedName name="MktShare_Units" localSheetId="0">'[6]Wk DDD &amp; Ex-Fact'!#REF!</definedName>
    <definedName name="MktShare_Units">'[6]Wk DDD &amp; Ex-Fact'!#REF!</definedName>
    <definedName name="mmje">[0]!mmje</definedName>
    <definedName name="MOGrp" localSheetId="3">#REF!</definedName>
    <definedName name="MOGrp" localSheetId="0">#REF!</definedName>
    <definedName name="MOGrp">#REF!</definedName>
    <definedName name="MOGrpHlth" localSheetId="3">#REF!</definedName>
    <definedName name="MOGrpHlth" localSheetId="0">#REF!</definedName>
    <definedName name="MOGrpHlth">#REF!</definedName>
    <definedName name="MOInd" localSheetId="3">#REF!</definedName>
    <definedName name="MOInd" localSheetId="0">#REF!</definedName>
    <definedName name="MOInd">#REF!</definedName>
    <definedName name="Month">[15]Lists!$A$1:$A$26</definedName>
    <definedName name="months" localSheetId="3">#REF!</definedName>
    <definedName name="months" localSheetId="0">#REF!</definedName>
    <definedName name="months">#REF!</definedName>
    <definedName name="multipliers">'[25]Intl multipliers'!$C$1:$L$22</definedName>
    <definedName name="NameI">'[1]Mgnt Summ Img'!$B$10:$E$42</definedName>
    <definedName name="Natl" localSheetId="3">#REF!</definedName>
    <definedName name="Natl" localSheetId="0">#REF!</definedName>
    <definedName name="Natl">#REF!</definedName>
    <definedName name="nc_mac">'[26]NC Mac'!$A$4:$O$1575</definedName>
    <definedName name="ND_COMPshare1" localSheetId="3">#REF!</definedName>
    <definedName name="ND_COMPshare1" localSheetId="0">#REF!</definedName>
    <definedName name="ND_COMPshare1">#REF!</definedName>
    <definedName name="ND_COMPshare2" localSheetId="3">#REF!</definedName>
    <definedName name="ND_COMPshare2" localSheetId="0">#REF!</definedName>
    <definedName name="ND_COMPshare2">#REF!</definedName>
    <definedName name="ND_COMPshare3" localSheetId="3">#REF!</definedName>
    <definedName name="ND_COMPshare3" localSheetId="0">#REF!</definedName>
    <definedName name="ND_COMPshare3">#REF!</definedName>
    <definedName name="ND_COMPshare4" localSheetId="3">#REF!</definedName>
    <definedName name="ND_COMPshare4" localSheetId="0">#REF!</definedName>
    <definedName name="ND_COMPshare4">#REF!</definedName>
    <definedName name="ND_COMPshare5" localSheetId="3">#REF!</definedName>
    <definedName name="ND_COMPshare5" localSheetId="0">#REF!</definedName>
    <definedName name="ND_COMPshare5">#REF!</definedName>
    <definedName name="ND_COMPshare6" localSheetId="3">#REF!</definedName>
    <definedName name="ND_COMPshare6" localSheetId="0">#REF!</definedName>
    <definedName name="ND_COMPshare6">#REF!</definedName>
    <definedName name="ND_COMPshare7" localSheetId="3">#REF!</definedName>
    <definedName name="ND_COMPshare7" localSheetId="0">#REF!</definedName>
    <definedName name="ND_COMPshare7">#REF!</definedName>
    <definedName name="ND_COMPshare8" localSheetId="3">#REF!</definedName>
    <definedName name="ND_COMPshare8" localSheetId="0">#REF!</definedName>
    <definedName name="ND_COMPshare8">#REF!</definedName>
    <definedName name="NESP_ASP" localSheetId="3">#REF!</definedName>
    <definedName name="NESP_ASP" localSheetId="0">#REF!</definedName>
    <definedName name="NESP_ASP">#REF!</definedName>
    <definedName name="NESP_AWP" localSheetId="3">#REF!</definedName>
    <definedName name="NESP_AWP" localSheetId="0">#REF!</definedName>
    <definedName name="NESP_AWP">#REF!</definedName>
    <definedName name="neup" localSheetId="3">#REF!</definedName>
    <definedName name="neup" localSheetId="0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3">#REF!</definedName>
    <definedName name="NEUPOGEN___Growth_Contract" localSheetId="0">#REF!</definedName>
    <definedName name="NEUPOGEN___Growth_Contract">#REF!</definedName>
    <definedName name="NEUPOGEN___Growth_Expand" localSheetId="3">#REF!</definedName>
    <definedName name="NEUPOGEN___Growth_Expand" localSheetId="0">#REF!</definedName>
    <definedName name="NEUPOGEN___Growth_Expand">#REF!</definedName>
    <definedName name="new" localSheetId="3">#REF!</definedName>
    <definedName name="new" localSheetId="0">#REF!</definedName>
    <definedName name="new">#REF!</definedName>
    <definedName name="New_Codes" localSheetId="3">#REF!</definedName>
    <definedName name="New_Codes" localSheetId="0">#REF!</definedName>
    <definedName name="New_Codes">#REF!</definedName>
    <definedName name="new_prices">'[28]Drug Updates'!$B$4:$S$1575</definedName>
    <definedName name="NewDrug_Prices2" localSheetId="3">#REF!</definedName>
    <definedName name="NewDrug_Prices2" localSheetId="0">#REF!</definedName>
    <definedName name="NewDrug_Prices2">#REF!</definedName>
    <definedName name="NewDrugs_Description" localSheetId="3">#REF!</definedName>
    <definedName name="NewDrugs_Description" localSheetId="0">#REF!</definedName>
    <definedName name="NewDrugs_Description">#REF!</definedName>
    <definedName name="NewDrugs_Prices1" localSheetId="3">#REF!</definedName>
    <definedName name="NewDrugs_Prices1" localSheetId="0">#REF!</definedName>
    <definedName name="NewDrugs_Prices1">#REF!</definedName>
    <definedName name="NewDrugs_Prices2" localSheetId="3">#REF!</definedName>
    <definedName name="NewDrugs_Prices2" localSheetId="0">#REF!</definedName>
    <definedName name="NewDrugs_Prices2">#REF!</definedName>
    <definedName name="NHGrp" localSheetId="3">#REF!</definedName>
    <definedName name="NHGrp" localSheetId="0">#REF!</definedName>
    <definedName name="NHGrp">#REF!</definedName>
    <definedName name="NHInd" localSheetId="3">#REF!</definedName>
    <definedName name="NHInd" localSheetId="0">#REF!</definedName>
    <definedName name="NHInd">#REF!</definedName>
    <definedName name="NM_MAC" localSheetId="3">#REF!</definedName>
    <definedName name="NM_MAC" localSheetId="0">#REF!</definedName>
    <definedName name="NM_MAC">#REF!</definedName>
    <definedName name="NVGrp" localSheetId="3">#REF!</definedName>
    <definedName name="NVGrp" localSheetId="0">#REF!</definedName>
    <definedName name="NVGrp">#REF!</definedName>
    <definedName name="NVInd" localSheetId="3">#REF!</definedName>
    <definedName name="NVInd" localSheetId="0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3">#REF!</definedName>
    <definedName name="NYCity" localSheetId="0">#REF!</definedName>
    <definedName name="NYCity">#REF!</definedName>
    <definedName name="NYGrp" localSheetId="3">#REF!</definedName>
    <definedName name="NYGrp" localSheetId="0">#REF!</definedName>
    <definedName name="NYGrp">#REF!</definedName>
    <definedName name="NYInd" localSheetId="3">#REF!</definedName>
    <definedName name="NYInd" localSheetId="0">#REF!</definedName>
    <definedName name="NYInd">#REF!</definedName>
    <definedName name="NYState" localSheetId="3">#REF!</definedName>
    <definedName name="NYState" localSheetId="0">#REF!</definedName>
    <definedName name="NYState">#REF!</definedName>
    <definedName name="OBU" localSheetId="3">#REF!</definedName>
    <definedName name="OBU" localSheetId="0">#REF!</definedName>
    <definedName name="OBU">#REF!</definedName>
    <definedName name="OBU_Aranesp_attain" localSheetId="3">#REF!</definedName>
    <definedName name="OBU_Aranesp_attain" localSheetId="0">#REF!</definedName>
    <definedName name="OBU_Aranesp_attain">#REF!</definedName>
    <definedName name="OBU_attain" localSheetId="3">#REF!</definedName>
    <definedName name="OBU_attain" localSheetId="0">#REF!</definedName>
    <definedName name="OBU_attain">#REF!</definedName>
    <definedName name="OBU_Neulasta_attain" localSheetId="3">#REF!</definedName>
    <definedName name="OBU_Neulasta_attain" localSheetId="0">#REF!</definedName>
    <definedName name="OBU_Neulasta_attain">#REF!</definedName>
    <definedName name="Occupancy" localSheetId="3">#REF!</definedName>
    <definedName name="Occupancy" localSheetId="0">#REF!</definedName>
    <definedName name="Occupancy">#REF!</definedName>
    <definedName name="OHGrp" localSheetId="3">#REF!</definedName>
    <definedName name="OHGrp" localSheetId="0">#REF!</definedName>
    <definedName name="OHGrp">#REF!</definedName>
    <definedName name="OHInd" localSheetId="3">#REF!</definedName>
    <definedName name="OHInd" localSheetId="0">#REF!</definedName>
    <definedName name="OHInd">#REF!</definedName>
    <definedName name="old" localSheetId="3">#REF!</definedName>
    <definedName name="old" localSheetId="0">#REF!</definedName>
    <definedName name="old">#REF!</definedName>
    <definedName name="ONC_Mkt_Share1" localSheetId="3">#REF!</definedName>
    <definedName name="ONC_Mkt_Share1" localSheetId="0">#REF!</definedName>
    <definedName name="ONC_Mkt_Share1">#REF!</definedName>
    <definedName name="ONC_Mkt_Share2" localSheetId="3">#REF!</definedName>
    <definedName name="ONC_Mkt_Share2" localSheetId="0">#REF!</definedName>
    <definedName name="ONC_Mkt_Share2">#REF!</definedName>
    <definedName name="ONC_Mkt_Share3" localSheetId="3">#REF!</definedName>
    <definedName name="ONC_Mkt_Share3" localSheetId="0">#REF!</definedName>
    <definedName name="ONC_Mkt_Share3">#REF!</definedName>
    <definedName name="ONC_Mkt_Share4" localSheetId="3">#REF!</definedName>
    <definedName name="ONC_Mkt_Share4" localSheetId="0">#REF!</definedName>
    <definedName name="ONC_Mkt_Share4">#REF!</definedName>
    <definedName name="ONC_Mkt_Share5" localSheetId="3">#REF!</definedName>
    <definedName name="ONC_Mkt_Share5" localSheetId="0">#REF!</definedName>
    <definedName name="ONC_Mkt_Share5">#REF!</definedName>
    <definedName name="ONC_Mkt_Share6" localSheetId="3">#REF!</definedName>
    <definedName name="ONC_Mkt_Share6" localSheetId="0">#REF!</definedName>
    <definedName name="ONC_Mkt_Share6">#REF!</definedName>
    <definedName name="ONC_Mkt_Share7" localSheetId="3">#REF!</definedName>
    <definedName name="ONC_Mkt_Share7" localSheetId="0">#REF!</definedName>
    <definedName name="ONC_Mkt_Share7">#REF!</definedName>
    <definedName name="ONC_Mkt_Share8" localSheetId="3">#REF!</definedName>
    <definedName name="ONC_Mkt_Share8" localSheetId="0">#REF!</definedName>
    <definedName name="ONC_Mkt_Share8">#REF!</definedName>
    <definedName name="OncNetRev" localSheetId="3">#REF!</definedName>
    <definedName name="OncNetRev" localSheetId="0">#REF!</definedName>
    <definedName name="OncNetRev">#REF!</definedName>
    <definedName name="OncNPP" localSheetId="3">#REF!</definedName>
    <definedName name="OncNPP" localSheetId="0">#REF!</definedName>
    <definedName name="OncNPP">#REF!</definedName>
    <definedName name="OncROI" localSheetId="3">#REF!</definedName>
    <definedName name="OncROI" localSheetId="0">#REF!</definedName>
    <definedName name="OncROI">#REF!</definedName>
    <definedName name="OTHER_Mkt_Share1" localSheetId="3">#REF!</definedName>
    <definedName name="OTHER_Mkt_Share1" localSheetId="0">#REF!</definedName>
    <definedName name="OTHER_Mkt_Share1">#REF!</definedName>
    <definedName name="OTHER_Mkt_Share2" localSheetId="3">#REF!</definedName>
    <definedName name="OTHER_Mkt_Share2" localSheetId="0">#REF!</definedName>
    <definedName name="OTHER_Mkt_Share2">#REF!</definedName>
    <definedName name="OTHER_Mkt_Share3" localSheetId="3">#REF!</definedName>
    <definedName name="OTHER_Mkt_Share3" localSheetId="0">#REF!</definedName>
    <definedName name="OTHER_Mkt_Share3">#REF!</definedName>
    <definedName name="OTHER_Mkt_Share4" localSheetId="3">#REF!</definedName>
    <definedName name="OTHER_Mkt_Share4" localSheetId="0">#REF!</definedName>
    <definedName name="OTHER_Mkt_Share4">#REF!</definedName>
    <definedName name="OTHER_Mkt_Share5" localSheetId="3">#REF!</definedName>
    <definedName name="OTHER_Mkt_Share5" localSheetId="0">#REF!</definedName>
    <definedName name="OTHER_Mkt_Share5">#REF!</definedName>
    <definedName name="OTHER_Mkt_Share6" localSheetId="3">#REF!</definedName>
    <definedName name="OTHER_Mkt_Share6" localSheetId="0">#REF!</definedName>
    <definedName name="OTHER_Mkt_Share6">#REF!</definedName>
    <definedName name="OTHER_Mkt_Share7" localSheetId="3">#REF!</definedName>
    <definedName name="OTHER_Mkt_Share7" localSheetId="0">#REF!</definedName>
    <definedName name="OTHER_Mkt_Share7">#REF!</definedName>
    <definedName name="OTHER_Mkt_Share8" localSheetId="3">#REF!</definedName>
    <definedName name="OTHER_Mkt_Share8" localSheetId="0">#REF!</definedName>
    <definedName name="OTHER_Mkt_Share8">#REF!</definedName>
    <definedName name="p" localSheetId="3">#REF!</definedName>
    <definedName name="p" localSheetId="0">#REF!</definedName>
    <definedName name="p">#REF!</definedName>
    <definedName name="Parish_to_Region_Crosswalk" localSheetId="3">#REF!</definedName>
    <definedName name="Parish_to_Region_Crosswalk" localSheetId="0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3">#REF!</definedName>
    <definedName name="Pay_table" localSheetId="0">#REF!</definedName>
    <definedName name="Pay_table">#REF!</definedName>
    <definedName name="PharmacyTeam" localSheetId="3">#REF!</definedName>
    <definedName name="PharmacyTeam" localSheetId="0">#REF!</definedName>
    <definedName name="PharmacyTeam">#REF!</definedName>
    <definedName name="plan" localSheetId="3">#REF!</definedName>
    <definedName name="plan" localSheetId="0">#REF!</definedName>
    <definedName name="plan">#REF!</definedName>
    <definedName name="pp">[0]!pp</definedName>
    <definedName name="ppm" localSheetId="3">#REF!</definedName>
    <definedName name="ppm" localSheetId="0">#REF!</definedName>
    <definedName name="ppm">#REF!</definedName>
    <definedName name="ppmrank" localSheetId="3">#REF!</definedName>
    <definedName name="ppmrank" localSheetId="0">#REF!</definedName>
    <definedName name="ppmrank">#REF!</definedName>
    <definedName name="Premier_Bldis_MM" localSheetId="3">#REF!</definedName>
    <definedName name="Premier_Bldis_MM" localSheetId="0">#REF!</definedName>
    <definedName name="Premier_Bldis_MM">#REF!</definedName>
    <definedName name="Premier_Bldis_pct">'[9]Est Cost Premier'!$F$43</definedName>
    <definedName name="Premier_Tanf_MM" localSheetId="3">#REF!</definedName>
    <definedName name="Premier_Tanf_MM" localSheetId="0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3">#REF!</definedName>
    <definedName name="Previous_Quarter" localSheetId="0">#REF!</definedName>
    <definedName name="Previous_Quarter">#REF!</definedName>
    <definedName name="PRICE_6" localSheetId="3">[16]SD01!#REF!</definedName>
    <definedName name="PRICE_6" localSheetId="0">[16]SD01!#REF!</definedName>
    <definedName name="PRICE_6">[16]SD01!#REF!</definedName>
    <definedName name="PRICE_7" localSheetId="3">[16]SD01!#REF!</definedName>
    <definedName name="PRICE_7" localSheetId="0">[16]SD01!#REF!</definedName>
    <definedName name="PRICE_7">[16]SD01!#REF!</definedName>
    <definedName name="PRICE_8" localSheetId="3">[16]SD01!#REF!</definedName>
    <definedName name="PRICE_8" localSheetId="0">[16]SD01!#REF!</definedName>
    <definedName name="PRICE_8">[16]SD01!#REF!</definedName>
    <definedName name="Print" localSheetId="3">#REF!</definedName>
    <definedName name="Print" localSheetId="0">#REF!</definedName>
    <definedName name="Print">#REF!</definedName>
    <definedName name="Print_AccFin" localSheetId="3">#REF!</definedName>
    <definedName name="Print_AccFin" localSheetId="0">#REF!</definedName>
    <definedName name="Print_AccFin">#REF!</definedName>
    <definedName name="Print_All" localSheetId="3">#REF!</definedName>
    <definedName name="Print_All" localSheetId="0">#REF!</definedName>
    <definedName name="Print_All">#REF!</definedName>
    <definedName name="Print_All_CY93_CY00" localSheetId="3">#REF!</definedName>
    <definedName name="Print_All_CY93_CY00" localSheetId="0">#REF!</definedName>
    <definedName name="Print_All_CY93_CY00">#REF!</definedName>
    <definedName name="PRINT_ALL_MFS_SCHEDULES__m" localSheetId="3">#REF!</definedName>
    <definedName name="PRINT_ALL_MFS_SCHEDULES__m" localSheetId="0">#REF!</definedName>
    <definedName name="PRINT_ALL_MFS_SCHEDULES__m">#REF!</definedName>
    <definedName name="PRINT_ALL_SCHEDULES__s" localSheetId="3">#REF!</definedName>
    <definedName name="PRINT_ALL_SCHEDULES__s" localSheetId="0">#REF!</definedName>
    <definedName name="PRINT_ALL_SCHEDULES__s">#REF!</definedName>
    <definedName name="_xlnm.Print_Area" localSheetId="3">#REF!</definedName>
    <definedName name="_xlnm.Print_Area" localSheetId="0">#REF!</definedName>
    <definedName name="_xlnm.Print_Area">#REF!</definedName>
    <definedName name="Print_Area_CY92" localSheetId="3">#REF!</definedName>
    <definedName name="Print_Area_CY92" localSheetId="0">#REF!</definedName>
    <definedName name="Print_Area_CY92">#REF!</definedName>
    <definedName name="Print_Area_CY93" localSheetId="3">#REF!</definedName>
    <definedName name="Print_Area_CY93" localSheetId="0">#REF!</definedName>
    <definedName name="Print_Area_CY93">#REF!</definedName>
    <definedName name="Print_Area_CY94" localSheetId="3">#REF!</definedName>
    <definedName name="Print_Area_CY94" localSheetId="0">#REF!</definedName>
    <definedName name="Print_Area_CY94">#REF!</definedName>
    <definedName name="PRINT_DOCUMENTATION" localSheetId="3">#REF!</definedName>
    <definedName name="PRINT_DOCUMENTATION" localSheetId="0">#REF!</definedName>
    <definedName name="PRINT_DOCUMENTATION">#REF!</definedName>
    <definedName name="PRINT_DOUG_S_LE" localSheetId="3">#REF!</definedName>
    <definedName name="PRINT_DOUG_S_LE" localSheetId="0">#REF!</definedName>
    <definedName name="PRINT_DOUG_S_LE">#REF!</definedName>
    <definedName name="Print_Growth" localSheetId="3">#REF!</definedName>
    <definedName name="Print_Growth" localSheetId="0">#REF!</definedName>
    <definedName name="Print_Growth">#REF!</definedName>
    <definedName name="PRINT_MARTY_S_LE" localSheetId="3">#REF!</definedName>
    <definedName name="PRINT_MARTY_S_LE" localSheetId="0">#REF!</definedName>
    <definedName name="PRINT_MARTY_S_LE">#REF!</definedName>
    <definedName name="PRINT_SARA_S_LE" localSheetId="3">#REF!</definedName>
    <definedName name="PRINT_SARA_S_LE" localSheetId="0">#REF!</definedName>
    <definedName name="PRINT_SARA_S_LE">#REF!</definedName>
    <definedName name="Print_Schedule" localSheetId="3">#REF!</definedName>
    <definedName name="Print_Schedule" localSheetId="0">#REF!</definedName>
    <definedName name="Print_Schedule">#REF!</definedName>
    <definedName name="PRINT_STAN_S_LE" localSheetId="3">#REF!</definedName>
    <definedName name="PRINT_STAN_S_LE" localSheetId="0">#REF!</definedName>
    <definedName name="PRINT_STAN_S_LE">#REF!</definedName>
    <definedName name="PRINT_STEVE_S_LE" localSheetId="3">#REF!</definedName>
    <definedName name="PRINT_STEVE_S_LE" localSheetId="0">#REF!</definedName>
    <definedName name="PRINT_STEVE_S_LE">#REF!</definedName>
    <definedName name="_xlnm.Print_Titles" localSheetId="3">#REF!</definedName>
    <definedName name="_xlnm.Print_Titles" localSheetId="0">#REF!</definedName>
    <definedName name="_xlnm.Print_Titles">#REF!</definedName>
    <definedName name="PRINT_VARIANCE_SCHEDULES" localSheetId="3">#REF!</definedName>
    <definedName name="PRINT_VARIANCE_SCHEDULES" localSheetId="0">#REF!</definedName>
    <definedName name="PRINT_VARIANCE_SCHEDULES">#REF!</definedName>
    <definedName name="PRINTJE">[0]!PRINTJE</definedName>
    <definedName name="printje2">[0]!printje2</definedName>
    <definedName name="PRINTLEFLASH" localSheetId="3">#REF!</definedName>
    <definedName name="PRINTLEFLASH" localSheetId="0">#REF!</definedName>
    <definedName name="PRINTLEFLASH">#REF!</definedName>
    <definedName name="Procrit_ASP" localSheetId="3">#REF!</definedName>
    <definedName name="Procrit_ASP" localSheetId="0">#REF!</definedName>
    <definedName name="Procrit_ASP">#REF!</definedName>
    <definedName name="Procrit_AWP" localSheetId="3">#REF!</definedName>
    <definedName name="Procrit_AWP" localSheetId="0">#REF!</definedName>
    <definedName name="Procrit_AWP">#REF!</definedName>
    <definedName name="Procto">'[31]Qtrly Analysis'!$A$3:$Z$56</definedName>
    <definedName name="Prof_COS_Crosswalk" localSheetId="3">#REF!</definedName>
    <definedName name="Prof_COS_Crosswalk" localSheetId="0">#REF!</definedName>
    <definedName name="Prof_COS_Crosswalk">#REF!</definedName>
    <definedName name="PSN_COS_Crosswalk" localSheetId="3">#REF!</definedName>
    <definedName name="PSN_COS_Crosswalk" localSheetId="0">#REF!</definedName>
    <definedName name="PSN_COS_Crosswalk">#REF!</definedName>
    <definedName name="Q1_FX" localSheetId="3">'[2]Other Inc(Exp)'!#REF!</definedName>
    <definedName name="Q1_FX" localSheetId="0">'[2]Other Inc(Exp)'!#REF!</definedName>
    <definedName name="Q1_FX">'[2]Other Inc(Exp)'!#REF!</definedName>
    <definedName name="Q1_Interest_Income" localSheetId="3">'[2]Other Inc(Exp)'!#REF!</definedName>
    <definedName name="Q1_Interest_Income" localSheetId="0">'[2]Other Inc(Exp)'!#REF!</definedName>
    <definedName name="Q1_Interest_Income">'[2]Other Inc(Exp)'!#REF!</definedName>
    <definedName name="Q1_Print_Titles" localSheetId="3">#REF!,#REF!</definedName>
    <definedName name="Q1_Print_Titles" localSheetId="0">#REF!,#REF!</definedName>
    <definedName name="Q1_Print_Titles">#REF!,#REF!</definedName>
    <definedName name="Q1_Taxes_Thousands" localSheetId="3">'[2]Assumptions &amp; Calculations'!#REF!</definedName>
    <definedName name="Q1_Taxes_Thousands" localSheetId="0">'[2]Assumptions &amp; Calculations'!#REF!</definedName>
    <definedName name="Q1_Taxes_Thousands">'[2]Assumptions &amp; Calculations'!#REF!</definedName>
    <definedName name="Q106WB" localSheetId="3">#REF!</definedName>
    <definedName name="Q106WB" localSheetId="0">#REF!</definedName>
    <definedName name="Q106WB">#REF!</definedName>
    <definedName name="Q2_FX" localSheetId="3">'[2]Other Inc(Exp)'!#REF!</definedName>
    <definedName name="Q2_FX" localSheetId="0">'[2]Other Inc(Exp)'!#REF!</definedName>
    <definedName name="Q2_FX">'[2]Other Inc(Exp)'!#REF!</definedName>
    <definedName name="Q2_Interest_Income" localSheetId="3">'[2]Other Inc(Exp)'!#REF!</definedName>
    <definedName name="Q2_Interest_Income" localSheetId="0">'[2]Other Inc(Exp)'!#REF!</definedName>
    <definedName name="Q2_Interest_Income">'[2]Other Inc(Exp)'!#REF!</definedName>
    <definedName name="Q2_Print_Titles" localSheetId="3">#REF!,#REF!</definedName>
    <definedName name="Q2_Print_Titles" localSheetId="0">#REF!,#REF!</definedName>
    <definedName name="Q2_Print_Titles">#REF!,#REF!</definedName>
    <definedName name="Q2_Taxes_Thousands" localSheetId="3">'[2]Assumptions &amp; Calculations'!#REF!</definedName>
    <definedName name="Q2_Taxes_Thousands" localSheetId="0">'[2]Assumptions &amp; Calculations'!#REF!</definedName>
    <definedName name="Q2_Taxes_Thousands">'[2]Assumptions &amp; Calculations'!#REF!</definedName>
    <definedName name="Q206WB" localSheetId="3">#REF!</definedName>
    <definedName name="Q206WB" localSheetId="0">#REF!</definedName>
    <definedName name="Q206WB">#REF!</definedName>
    <definedName name="Q3_FX" localSheetId="3">'[2]Other Inc(Exp)'!#REF!</definedName>
    <definedName name="Q3_FX" localSheetId="0">'[2]Other Inc(Exp)'!#REF!</definedName>
    <definedName name="Q3_FX">'[2]Other Inc(Exp)'!#REF!</definedName>
    <definedName name="Q3_Interest_Income" localSheetId="3">'[2]Other Inc(Exp)'!#REF!</definedName>
    <definedName name="Q3_Interest_Income" localSheetId="0">'[2]Other Inc(Exp)'!#REF!</definedName>
    <definedName name="Q3_Interest_Income">'[2]Other Inc(Exp)'!#REF!</definedName>
    <definedName name="Q3_Print_Titles" localSheetId="3">#REF!,#REF!</definedName>
    <definedName name="Q3_Print_Titles" localSheetId="0">#REF!,#REF!</definedName>
    <definedName name="Q3_Print_Titles">#REF!,#REF!</definedName>
    <definedName name="Q3_Taxes_Thousands" localSheetId="3">'[2]Assumptions &amp; Calculations'!#REF!</definedName>
    <definedName name="Q3_Taxes_Thousands" localSheetId="0">'[2]Assumptions &amp; Calculations'!#REF!</definedName>
    <definedName name="Q3_Taxes_Thousands">'[2]Assumptions &amp; Calculations'!#REF!</definedName>
    <definedName name="Q306WB" localSheetId="3">#REF!</definedName>
    <definedName name="Q306WB" localSheetId="0">#REF!</definedName>
    <definedName name="Q306WB">#REF!</definedName>
    <definedName name="Q4_FX" localSheetId="3">'[2]Other Inc(Exp)'!#REF!</definedName>
    <definedName name="Q4_FX" localSheetId="0">'[2]Other Inc(Exp)'!#REF!</definedName>
    <definedName name="Q4_FX">'[2]Other Inc(Exp)'!#REF!</definedName>
    <definedName name="Q4_Interest_Income" localSheetId="3">'[2]Other Inc(Exp)'!#REF!</definedName>
    <definedName name="Q4_Interest_Income" localSheetId="0">'[2]Other Inc(Exp)'!#REF!</definedName>
    <definedName name="Q4_Interest_Income">'[2]Other Inc(Exp)'!#REF!</definedName>
    <definedName name="Q4_Minority_Interest" localSheetId="3">'[18]Other Inc(Exp)'!#REF!</definedName>
    <definedName name="Q4_Minority_Interest" localSheetId="0">'[18]Other Inc(Exp)'!#REF!</definedName>
    <definedName name="Q4_Minority_Interest">'[18]Other Inc(Exp)'!#REF!</definedName>
    <definedName name="Q4_Print_Titles" localSheetId="3">#REF!,#REF!</definedName>
    <definedName name="Q4_Print_Titles" localSheetId="0">#REF!,#REF!</definedName>
    <definedName name="Q4_Print_Titles">#REF!,#REF!</definedName>
    <definedName name="Q4_Taxes_Thousands" localSheetId="3">'[2]Assumptions &amp; Calculations'!#REF!</definedName>
    <definedName name="Q4_Taxes_Thousands" localSheetId="0">'[2]Assumptions &amp; Calculations'!#REF!</definedName>
    <definedName name="Q4_Taxes_Thousands">'[2]Assumptions &amp; Calculations'!#REF!</definedName>
    <definedName name="qry_2Q05ASPCMSMethod_AllWithASP6Percent_090705" localSheetId="3">#REF!</definedName>
    <definedName name="qry_2Q05ASPCMSMethod_AllWithASP6Percent_090705" localSheetId="0">#REF!</definedName>
    <definedName name="qry_2Q05ASPCMSMethod_AllWithASP6Percent_090705">#REF!</definedName>
    <definedName name="qry_File1" localSheetId="3">#REF!</definedName>
    <definedName name="qry_File1" localSheetId="0">#REF!</definedName>
    <definedName name="qry_File1">#REF!</definedName>
    <definedName name="Query1" localSheetId="3">#REF!</definedName>
    <definedName name="Query1" localSheetId="0">#REF!</definedName>
    <definedName name="Query1">#REF!</definedName>
    <definedName name="Rate_Cell_Crosswalk_Table" localSheetId="3">#REF!</definedName>
    <definedName name="Rate_Cell_Crosswalk_Table" localSheetId="0">#REF!</definedName>
    <definedName name="Rate_Cell_Crosswalk_Table">#REF!</definedName>
    <definedName name="RawDDD" localSheetId="3">'[6]Wk DDD &amp; Ex-Fact'!#REF!</definedName>
    <definedName name="RawDDD" localSheetId="0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3">#REF!</definedName>
    <definedName name="Rebates" localSheetId="0">#REF!</definedName>
    <definedName name="Rebates">#REF!</definedName>
    <definedName name="REN">24188000</definedName>
    <definedName name="rhs" localSheetId="3">#REF!</definedName>
    <definedName name="rhs" localSheetId="0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3">#REF!</definedName>
    <definedName name="rx_miss" localSheetId="0">#REF!</definedName>
    <definedName name="rx_miss">#REF!</definedName>
    <definedName name="rx_trend" localSheetId="3">#REF!</definedName>
    <definedName name="rx_trend" localSheetId="0">#REF!</definedName>
    <definedName name="rx_trend">#REF!</definedName>
    <definedName name="Sales">'[31]Net Sales'!$W$1:$AQ$78</definedName>
    <definedName name="sample" localSheetId="3">#REF!</definedName>
    <definedName name="sample" localSheetId="0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3">#REF!</definedName>
    <definedName name="Schedule_2" localSheetId="0">#REF!</definedName>
    <definedName name="Schedule_2">#REF!</definedName>
    <definedName name="Schedule_3" localSheetId="3">#REF!</definedName>
    <definedName name="Schedule_3" localSheetId="0">#REF!</definedName>
    <definedName name="Schedule_3">#REF!</definedName>
    <definedName name="Segment_Cont_type" localSheetId="3">#REF!</definedName>
    <definedName name="Segment_Cont_type" localSheetId="0">#REF!</definedName>
    <definedName name="Segment_Cont_type">#REF!</definedName>
    <definedName name="Sentara_Bldis_MM" localSheetId="3">#REF!</definedName>
    <definedName name="Sentara_Bldis_MM" localSheetId="0">#REF!</definedName>
    <definedName name="Sentara_Bldis_MM">#REF!</definedName>
    <definedName name="Sentara_Bldis_pct">'[9]Est Cost Sentara'!$F$43</definedName>
    <definedName name="Sentara_Tanf_MM" localSheetId="3">#REF!</definedName>
    <definedName name="Sentara_Tanf_MM" localSheetId="0">#REF!</definedName>
    <definedName name="Sentara_Tanf_MM">#REF!</definedName>
    <definedName name="Sentara_Tanf_pct">'[9]Est Cost Sentara'!$F$49</definedName>
    <definedName name="ServCenter_to_PlanName" localSheetId="3">'[33]Plan Number'!#REF!</definedName>
    <definedName name="ServCenter_to_PlanName" localSheetId="0">'[33]Plan Number'!#REF!</definedName>
    <definedName name="ServCenter_to_PlanName">'[33]Plan Number'!#REF!</definedName>
    <definedName name="SINGLE">#N/A</definedName>
    <definedName name="SMAC200911_paid200912" localSheetId="3">#REF!</definedName>
    <definedName name="SMAC200911_paid200912" localSheetId="0">#REF!</definedName>
    <definedName name="SMAC200911_paid200912">#REF!</definedName>
    <definedName name="SMAC200912_paid200912" localSheetId="3">#REF!</definedName>
    <definedName name="SMAC200912_paid200912" localSheetId="0">#REF!</definedName>
    <definedName name="SMAC200912_paid200912">#REF!</definedName>
    <definedName name="Sort" localSheetId="3">#REF!</definedName>
    <definedName name="Sort" localSheetId="0">#REF!</definedName>
    <definedName name="Sort">#REF!</definedName>
    <definedName name="Studs" localSheetId="3">#REF!</definedName>
    <definedName name="Studs" localSheetId="0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3">#REF!</definedName>
    <definedName name="Tanf_HMO_Total" localSheetId="0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3">#REF!</definedName>
    <definedName name="terr" localSheetId="0">#REF!</definedName>
    <definedName name="terr">#REF!</definedName>
    <definedName name="Terriotry_Level_2003_NNF_HSF_Quota" localSheetId="3">#REF!</definedName>
    <definedName name="Terriotry_Level_2003_NNF_HSF_Quota" localSheetId="0">#REF!</definedName>
    <definedName name="Terriotry_Level_2003_NNF_HSF_Quota">#REF!</definedName>
    <definedName name="Territory" localSheetId="3">#REF!</definedName>
    <definedName name="Territory" localSheetId="0">#REF!</definedName>
    <definedName name="Territory">#REF!</definedName>
    <definedName name="test">'[36]SE CY 2003 Reinv'!$A$2:$F$119</definedName>
    <definedName name="Total_Current" localSheetId="3">#REF!</definedName>
    <definedName name="Total_Current" localSheetId="0">#REF!</definedName>
    <definedName name="Total_Current">#REF!</definedName>
    <definedName name="Total_FX" localSheetId="3">'[2]Other Inc(Exp)'!#REF!</definedName>
    <definedName name="Total_FX" localSheetId="0">'[2]Other Inc(Exp)'!#REF!</definedName>
    <definedName name="Total_FX">'[2]Other Inc(Exp)'!#REF!</definedName>
    <definedName name="Total_Int_Income" localSheetId="3">'[2]Other Inc(Exp)'!#REF!</definedName>
    <definedName name="Total_Int_Income" localSheetId="0">'[2]Other Inc(Exp)'!#REF!</definedName>
    <definedName name="Total_Int_Income">'[2]Other Inc(Exp)'!#REF!</definedName>
    <definedName name="Total_LE" localSheetId="3">'[6]Wk DDD &amp; Ex-Fact'!#REF!</definedName>
    <definedName name="Total_LE" localSheetId="0">'[6]Wk DDD &amp; Ex-Fact'!#REF!</definedName>
    <definedName name="Total_LE">'[6]Wk DDD &amp; Ex-Fact'!#REF!</definedName>
    <definedName name="Total_Previous" localSheetId="3">#REF!</definedName>
    <definedName name="Total_Previous" localSheetId="0">#REF!</definedName>
    <definedName name="Total_Previous">#REF!</definedName>
    <definedName name="Total_Taxes_Thousands" localSheetId="3">'[2]Assumptions &amp; Calculations'!#REF!</definedName>
    <definedName name="Total_Taxes_Thousands" localSheetId="0">'[2]Assumptions &amp; Calculations'!#REF!</definedName>
    <definedName name="Total_Taxes_Thousands">'[2]Assumptions &amp; Calculations'!#REF!</definedName>
    <definedName name="TotalCCB" localSheetId="3">#REF!</definedName>
    <definedName name="TotalCCB" localSheetId="0">#REF!</definedName>
    <definedName name="TotalCCB">#REF!</definedName>
    <definedName name="TotalGRP" localSheetId="3">#REF!</definedName>
    <definedName name="TotalGRP" localSheetId="0">#REF!</definedName>
    <definedName name="TotalGRP">#REF!</definedName>
    <definedName name="TotalRebates" localSheetId="3">#REF!</definedName>
    <definedName name="TotalRebates" localSheetId="0">#REF!</definedName>
    <definedName name="TotalRebates">#REF!</definedName>
    <definedName name="TRANS_MEMMO" localSheetId="3">#REF!</definedName>
    <definedName name="TRANS_MEMMO" localSheetId="0">#REF!</definedName>
    <definedName name="TRANS_MEMMO">#REF!</definedName>
    <definedName name="Translate" localSheetId="3">#REF!</definedName>
    <definedName name="Translate" localSheetId="0">#REF!</definedName>
    <definedName name="Translate">#REF!</definedName>
    <definedName name="Trigon_Bldis_MM" localSheetId="3">#REF!</definedName>
    <definedName name="Trigon_Bldis_MM" localSheetId="0">#REF!</definedName>
    <definedName name="Trigon_Bldis_MM">#REF!</definedName>
    <definedName name="Trigon_Bldis_pct">'[9]Est Cost Trigon'!$F$43</definedName>
    <definedName name="Trigon_Tanf_MM" localSheetId="3">#REF!</definedName>
    <definedName name="Trigon_Tanf_MM" localSheetId="0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3">#REF!</definedName>
    <definedName name="TURN_ON_ROW_AND_COLUMN_HEADINGS" localSheetId="0">#REF!</definedName>
    <definedName name="TURN_ON_ROW_AND_COLUMN_HEADINGS">#REF!</definedName>
    <definedName name="UniTotal" localSheetId="3">#REF!</definedName>
    <definedName name="UniTotal" localSheetId="0">#REF!</definedName>
    <definedName name="UniTotal">#REF!</definedName>
    <definedName name="Units_Purchased___5__Waste" localSheetId="3">#REF!</definedName>
    <definedName name="Units_Purchased___5__Waste" localSheetId="0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3">'[6]Wk DDD &amp; Ex-Fact'!#REF!</definedName>
    <definedName name="Uplift" localSheetId="0">'[6]Wk DDD &amp; Ex-Fact'!#REF!</definedName>
    <definedName name="Uplift">'[6]Wk DDD &amp; Ex-Fact'!#REF!</definedName>
    <definedName name="VAGrp" localSheetId="3">#REF!</definedName>
    <definedName name="VAGrp" localSheetId="0">#REF!</definedName>
    <definedName name="VAGrp">#REF!</definedName>
    <definedName name="VAInd" localSheetId="3">#REF!</definedName>
    <definedName name="VAInd" localSheetId="0">#REF!</definedName>
    <definedName name="VAInd">#REF!</definedName>
    <definedName name="Variance_List">[39]Variance!$A$7:$C$102</definedName>
    <definedName name="Weekly_Dates" localSheetId="3">#REF!</definedName>
    <definedName name="Weekly_Dates" localSheetId="0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3">#REF!</definedName>
    <definedName name="WIGrp" localSheetId="0">#REF!</definedName>
    <definedName name="WIGrp">#REF!</definedName>
    <definedName name="WIInd" localSheetId="3">#REF!</definedName>
    <definedName name="WIInd" localSheetId="0">#REF!</definedName>
    <definedName name="WIInd">#REF!</definedName>
    <definedName name="working" localSheetId="3">#REF!</definedName>
    <definedName name="working" localSheetId="0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3">#REF!</definedName>
    <definedName name="x" localSheetId="0">#REF!</definedName>
    <definedName name="x">#REF!</definedName>
    <definedName name="xxx">[0]!xxx</definedName>
    <definedName name="YOY_Schedule">'[31]Qtrly Analysis'!$Q$59:$W$140</definedName>
  </definedNames>
  <calcPr calcId="162913"/>
</workbook>
</file>

<file path=xl/calcChain.xml><?xml version="1.0" encoding="utf-8"?>
<calcChain xmlns="http://schemas.openxmlformats.org/spreadsheetml/2006/main">
  <c r="CJ111" i="53" l="1"/>
  <c r="BE55" i="53" l="1"/>
  <c r="BC55" i="53"/>
  <c r="BU55" i="53"/>
  <c r="BS55" i="53"/>
  <c r="BQ55" i="53"/>
  <c r="DA55" i="53"/>
  <c r="CY55" i="53"/>
  <c r="CW55" i="53"/>
  <c r="X55" i="55"/>
  <c r="W55" i="55"/>
  <c r="CG55" i="55"/>
  <c r="CI55" i="55"/>
  <c r="CQ55" i="52"/>
  <c r="CO55" i="52"/>
  <c r="CS55" i="52"/>
  <c r="CT55" i="52" s="1"/>
  <c r="DD55" i="52"/>
  <c r="DF55" i="52" s="1"/>
  <c r="DG55" i="52" s="1"/>
  <c r="DE55" i="52"/>
  <c r="CM55" i="52"/>
  <c r="CR55" i="52"/>
  <c r="DB55" i="52"/>
  <c r="DC55" i="52"/>
  <c r="CC55" i="52"/>
  <c r="CD55" i="52" s="1"/>
  <c r="CB55" i="52"/>
  <c r="CX55" i="52"/>
  <c r="CZ55" i="52" s="1"/>
  <c r="DA55" i="52" s="1"/>
  <c r="CV55" i="52"/>
  <c r="CW55" i="52"/>
  <c r="BM55" i="52"/>
  <c r="BN55" i="52"/>
  <c r="BL55" i="52"/>
  <c r="AW55" i="52"/>
  <c r="AX55" i="52"/>
  <c r="AV55" i="52"/>
  <c r="AG55" i="52"/>
  <c r="AH55" i="52"/>
  <c r="AF55" i="52"/>
  <c r="Q55" i="52"/>
  <c r="R55" i="52" s="1"/>
  <c r="P55" i="52"/>
  <c r="BT16" i="52"/>
  <c r="BT15" i="52"/>
  <c r="BT14" i="52"/>
  <c r="BT13" i="52"/>
  <c r="BT12" i="52"/>
  <c r="BT11" i="52"/>
  <c r="BT10" i="52"/>
  <c r="BT8" i="52"/>
  <c r="BT101" i="52"/>
  <c r="BT102" i="52" s="1"/>
  <c r="BR101" i="52"/>
  <c r="BR102" i="52" s="1"/>
  <c r="BP102" i="52"/>
  <c r="BP101" i="52"/>
  <c r="BT96" i="52"/>
  <c r="BT95" i="52"/>
  <c r="BR95" i="52"/>
  <c r="BR96" i="52" s="1"/>
  <c r="BP96" i="52"/>
  <c r="BP95" i="52"/>
  <c r="BT76" i="52"/>
  <c r="BT77" i="52"/>
  <c r="BT78" i="52"/>
  <c r="BT79" i="52"/>
  <c r="BT80" i="52"/>
  <c r="BT81" i="52"/>
  <c r="BT82" i="52"/>
  <c r="BT83" i="52"/>
  <c r="BT84" i="52"/>
  <c r="BT85" i="52"/>
  <c r="BT86" i="52"/>
  <c r="BT87" i="52"/>
  <c r="BT88" i="52"/>
  <c r="BT89" i="52"/>
  <c r="BT90" i="52"/>
  <c r="BT91" i="52"/>
  <c r="BT92" i="52"/>
  <c r="BT93" i="52"/>
  <c r="BT94" i="52"/>
  <c r="BT75" i="52"/>
  <c r="CJ114" i="52"/>
  <c r="CH114" i="52"/>
  <c r="CF114" i="52"/>
  <c r="CY55" i="52" l="1"/>
  <c r="AN99" i="53"/>
  <c r="AN100" i="53"/>
  <c r="AN98" i="53"/>
  <c r="AL100" i="53"/>
  <c r="AL99" i="53"/>
  <c r="AL98" i="53"/>
  <c r="AN95" i="53"/>
  <c r="AN96" i="53" s="1"/>
  <c r="AL95" i="53"/>
  <c r="AL96" i="53" s="1"/>
  <c r="AL94" i="53"/>
  <c r="AN94" i="53" s="1"/>
  <c r="AL93" i="53"/>
  <c r="AN93" i="53" s="1"/>
  <c r="AL92" i="53"/>
  <c r="AL91" i="53"/>
  <c r="AN91" i="53" s="1"/>
  <c r="AL90" i="53"/>
  <c r="AL89" i="53"/>
  <c r="AL88" i="53"/>
  <c r="AL87" i="53"/>
  <c r="AN87" i="53" s="1"/>
  <c r="AL86" i="53"/>
  <c r="AN86" i="53" s="1"/>
  <c r="AL85" i="53"/>
  <c r="AN85" i="53" s="1"/>
  <c r="AL84" i="53"/>
  <c r="AL83" i="53"/>
  <c r="AN83" i="53" s="1"/>
  <c r="AL82" i="53"/>
  <c r="AL81" i="53"/>
  <c r="AL80" i="53"/>
  <c r="AL79" i="53"/>
  <c r="AN79" i="53" s="1"/>
  <c r="AL78" i="53"/>
  <c r="AN78" i="53" s="1"/>
  <c r="AL77" i="53"/>
  <c r="AN77" i="53" s="1"/>
  <c r="AL76" i="53"/>
  <c r="AL75" i="53"/>
  <c r="AN75" i="53" s="1"/>
  <c r="AJ100" i="53"/>
  <c r="AJ99" i="53"/>
  <c r="AJ98" i="53"/>
  <c r="AN76" i="53"/>
  <c r="AN80" i="53"/>
  <c r="AN81" i="53"/>
  <c r="AN82" i="53"/>
  <c r="AN84" i="53"/>
  <c r="AN88" i="53"/>
  <c r="AN89" i="53"/>
  <c r="AN90" i="53"/>
  <c r="AN92" i="53"/>
  <c r="AJ96" i="53"/>
  <c r="AJ95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N73" i="53"/>
  <c r="AL73" i="53"/>
  <c r="AJ73" i="53"/>
  <c r="AN72" i="53"/>
  <c r="AN71" i="53"/>
  <c r="AN70" i="53"/>
  <c r="AN69" i="53"/>
  <c r="AN68" i="53"/>
  <c r="AN67" i="53"/>
  <c r="AN66" i="53"/>
  <c r="AL72" i="53"/>
  <c r="AL71" i="53"/>
  <c r="AL70" i="53"/>
  <c r="AL69" i="53"/>
  <c r="AL68" i="53"/>
  <c r="AL67" i="53"/>
  <c r="AL66" i="53"/>
  <c r="AJ72" i="53"/>
  <c r="AJ71" i="53"/>
  <c r="AJ70" i="53"/>
  <c r="AJ69" i="53"/>
  <c r="AJ68" i="53"/>
  <c r="AJ67" i="53"/>
  <c r="AJ66" i="53"/>
  <c r="AN62" i="53"/>
  <c r="AN60" i="53"/>
  <c r="AN59" i="53"/>
  <c r="AN58" i="53"/>
  <c r="AN57" i="53"/>
  <c r="AN56" i="53"/>
  <c r="AN54" i="53"/>
  <c r="AN53" i="53"/>
  <c r="AN52" i="53"/>
  <c r="AN51" i="53"/>
  <c r="AN50" i="53"/>
  <c r="AN49" i="53"/>
  <c r="AN48" i="53"/>
  <c r="AN47" i="53"/>
  <c r="AN46" i="53"/>
  <c r="AN45" i="53"/>
  <c r="AN44" i="53"/>
  <c r="AN43" i="53"/>
  <c r="AN42" i="53"/>
  <c r="AN41" i="53"/>
  <c r="AN40" i="53"/>
  <c r="AN39" i="53"/>
  <c r="AN38" i="53"/>
  <c r="AN37" i="53"/>
  <c r="AN36" i="53"/>
  <c r="AN35" i="53"/>
  <c r="AN34" i="53"/>
  <c r="AN33" i="53"/>
  <c r="AN32" i="53"/>
  <c r="AN31" i="53"/>
  <c r="AN30" i="53"/>
  <c r="AN29" i="53"/>
  <c r="AN28" i="53"/>
  <c r="AN27" i="53"/>
  <c r="AN26" i="53"/>
  <c r="AN25" i="53"/>
  <c r="AN24" i="53"/>
  <c r="AN23" i="53"/>
  <c r="AN22" i="53"/>
  <c r="AN21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61" i="53" s="1"/>
  <c r="AL63" i="53" s="1"/>
  <c r="AL101" i="53" s="1"/>
  <c r="AL102" i="53" s="1"/>
  <c r="AL20" i="53"/>
  <c r="AL62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N16" i="53"/>
  <c r="AL16" i="53"/>
  <c r="AJ16" i="53"/>
  <c r="AN15" i="53"/>
  <c r="AN14" i="53"/>
  <c r="AN13" i="53"/>
  <c r="AN12" i="53"/>
  <c r="AN11" i="53"/>
  <c r="AL15" i="53"/>
  <c r="AL14" i="53"/>
  <c r="AL13" i="53"/>
  <c r="AL12" i="53"/>
  <c r="AL11" i="53"/>
  <c r="AJ15" i="53"/>
  <c r="AJ14" i="53"/>
  <c r="AJ13" i="53"/>
  <c r="AJ12" i="53"/>
  <c r="AJ11" i="53"/>
  <c r="AN8" i="53"/>
  <c r="AL8" i="53"/>
  <c r="AJ8" i="53"/>
  <c r="AN112" i="52"/>
  <c r="AL112" i="52"/>
  <c r="AJ112" i="52"/>
  <c r="AN101" i="52"/>
  <c r="AN102" i="52" s="1"/>
  <c r="AL101" i="52"/>
  <c r="AL102" i="52" s="1"/>
  <c r="AJ102" i="52"/>
  <c r="AJ101" i="52"/>
  <c r="AN94" i="52"/>
  <c r="AN76" i="52"/>
  <c r="AN77" i="52"/>
  <c r="AN78" i="52"/>
  <c r="AN79" i="52"/>
  <c r="AN80" i="52"/>
  <c r="AN81" i="52"/>
  <c r="AN82" i="52"/>
  <c r="AN83" i="52"/>
  <c r="AN84" i="52"/>
  <c r="AN85" i="52"/>
  <c r="AN86" i="52"/>
  <c r="AN87" i="52"/>
  <c r="AN88" i="52"/>
  <c r="AN89" i="52"/>
  <c r="AN90" i="52"/>
  <c r="AN91" i="52"/>
  <c r="AN92" i="52"/>
  <c r="AN93" i="52"/>
  <c r="AN75" i="52"/>
  <c r="AL95" i="52"/>
  <c r="AL96" i="52" s="1"/>
  <c r="AJ96" i="52"/>
  <c r="AJ95" i="52"/>
  <c r="AJ20" i="52"/>
  <c r="AJ20" i="53" s="1"/>
  <c r="AN20" i="53" s="1"/>
  <c r="AN55" i="53" l="1"/>
  <c r="AN61" i="53"/>
  <c r="AN63" i="53" s="1"/>
  <c r="AN101" i="53" s="1"/>
  <c r="AN102" i="53" s="1"/>
  <c r="AJ61" i="53"/>
  <c r="AJ63" i="53" s="1"/>
  <c r="AJ101" i="53" s="1"/>
  <c r="AJ102" i="53" s="1"/>
  <c r="AN95" i="52"/>
  <c r="AN96" i="52" s="1"/>
  <c r="AN67" i="52" l="1"/>
  <c r="AN68" i="52"/>
  <c r="AN69" i="52"/>
  <c r="AN70" i="52"/>
  <c r="AN71" i="52"/>
  <c r="AN72" i="52"/>
  <c r="AN66" i="52"/>
  <c r="AL73" i="52"/>
  <c r="AJ73" i="52"/>
  <c r="AN73" i="52" l="1"/>
  <c r="AN95" i="44" l="1"/>
  <c r="AN96" i="44" s="1"/>
  <c r="AL95" i="44"/>
  <c r="AL96" i="44" s="1"/>
  <c r="AJ96" i="44"/>
  <c r="AJ95" i="44"/>
  <c r="AJ73" i="44"/>
  <c r="AL73" i="44"/>
  <c r="AN73" i="44"/>
  <c r="AN61" i="44"/>
  <c r="AN63" i="44" s="1"/>
  <c r="AN101" i="44" s="1"/>
  <c r="AN102" i="44" s="1"/>
  <c r="AL61" i="44"/>
  <c r="AL63" i="44" s="1"/>
  <c r="AL101" i="44" s="1"/>
  <c r="AL102" i="44" s="1"/>
  <c r="AJ61" i="44"/>
  <c r="AJ63" i="44" s="1"/>
  <c r="AJ101" i="44" s="1"/>
  <c r="AJ102" i="44" s="1"/>
  <c r="AJ16" i="44"/>
  <c r="DK124" i="52"/>
  <c r="D102" i="55"/>
  <c r="CP112" i="53"/>
  <c r="CN112" i="53"/>
  <c r="CL112" i="53"/>
  <c r="CJ112" i="53"/>
  <c r="N110" i="53" l="1"/>
  <c r="N111" i="53"/>
  <c r="N107" i="53"/>
  <c r="N106" i="53"/>
  <c r="N105" i="53"/>
  <c r="L111" i="53"/>
  <c r="L107" i="53"/>
  <c r="L106" i="53"/>
  <c r="L105" i="53"/>
  <c r="L100" i="53"/>
  <c r="N100" i="53" s="1"/>
  <c r="L99" i="53"/>
  <c r="N99" i="53" s="1"/>
  <c r="L98" i="53"/>
  <c r="J111" i="53"/>
  <c r="J107" i="53"/>
  <c r="J106" i="53"/>
  <c r="J105" i="53"/>
  <c r="N98" i="53"/>
  <c r="J100" i="53"/>
  <c r="J99" i="53"/>
  <c r="J98" i="53"/>
  <c r="L90" i="53"/>
  <c r="L89" i="53"/>
  <c r="L88" i="53"/>
  <c r="L87" i="53"/>
  <c r="L86" i="53"/>
  <c r="L85" i="53"/>
  <c r="L84" i="53"/>
  <c r="L83" i="53"/>
  <c r="L82" i="53"/>
  <c r="L81" i="53"/>
  <c r="L80" i="53"/>
  <c r="L72" i="53"/>
  <c r="L71" i="53"/>
  <c r="J62" i="53"/>
  <c r="N12" i="53"/>
  <c r="N13" i="53"/>
  <c r="N14" i="53"/>
  <c r="N15" i="53"/>
  <c r="L15" i="53"/>
  <c r="L14" i="53"/>
  <c r="L13" i="53"/>
  <c r="L12" i="53"/>
  <c r="L11" i="53"/>
  <c r="J15" i="53"/>
  <c r="J14" i="53"/>
  <c r="J13" i="53"/>
  <c r="J12" i="53"/>
  <c r="O107" i="55"/>
  <c r="O106" i="55"/>
  <c r="O105" i="55"/>
  <c r="O100" i="55"/>
  <c r="O99" i="55"/>
  <c r="O98" i="55"/>
  <c r="M100" i="55"/>
  <c r="M99" i="55"/>
  <c r="M98" i="55"/>
  <c r="M90" i="55"/>
  <c r="M89" i="55"/>
  <c r="M88" i="55"/>
  <c r="M87" i="55"/>
  <c r="M86" i="55"/>
  <c r="M85" i="55"/>
  <c r="M84" i="55"/>
  <c r="M83" i="55"/>
  <c r="M82" i="55"/>
  <c r="M81" i="55"/>
  <c r="M80" i="55"/>
  <c r="M72" i="55"/>
  <c r="M71" i="55"/>
  <c r="K107" i="55"/>
  <c r="K106" i="55"/>
  <c r="K105" i="55"/>
  <c r="K100" i="55"/>
  <c r="K99" i="55"/>
  <c r="K98" i="55"/>
  <c r="K62" i="55"/>
  <c r="L94" i="55"/>
  <c r="L93" i="55"/>
  <c r="M93" i="55" s="1"/>
  <c r="L92" i="55"/>
  <c r="M92" i="55" s="1"/>
  <c r="L91" i="55"/>
  <c r="M91" i="55" s="1"/>
  <c r="L79" i="55"/>
  <c r="M79" i="55" s="1"/>
  <c r="L78" i="55"/>
  <c r="L77" i="55"/>
  <c r="L77" i="53" s="1"/>
  <c r="L76" i="55"/>
  <c r="L76" i="53" s="1"/>
  <c r="L75" i="55"/>
  <c r="L70" i="55"/>
  <c r="L70" i="53" s="1"/>
  <c r="L69" i="55"/>
  <c r="M69" i="55" s="1"/>
  <c r="L68" i="55"/>
  <c r="M68" i="55" s="1"/>
  <c r="L67" i="55"/>
  <c r="L67" i="53" s="1"/>
  <c r="L66" i="55"/>
  <c r="L62" i="55"/>
  <c r="N62" i="55" s="1"/>
  <c r="O62" i="55" s="1"/>
  <c r="L60" i="55"/>
  <c r="L60" i="53" s="1"/>
  <c r="L59" i="55"/>
  <c r="L59" i="53" s="1"/>
  <c r="L58" i="55"/>
  <c r="L58" i="53" s="1"/>
  <c r="L57" i="55"/>
  <c r="M57" i="55" s="1"/>
  <c r="L56" i="55"/>
  <c r="M56" i="55" s="1"/>
  <c r="L55" i="55"/>
  <c r="L54" i="55"/>
  <c r="L53" i="55"/>
  <c r="M53" i="55" s="1"/>
  <c r="L52" i="55"/>
  <c r="L51" i="55"/>
  <c r="L50" i="55"/>
  <c r="L50" i="53" s="1"/>
  <c r="L49" i="55"/>
  <c r="M49" i="55" s="1"/>
  <c r="L48" i="55"/>
  <c r="M48" i="55" s="1"/>
  <c r="L47" i="55"/>
  <c r="L46" i="55"/>
  <c r="L45" i="55"/>
  <c r="L45" i="53" s="1"/>
  <c r="L44" i="55"/>
  <c r="L44" i="53" s="1"/>
  <c r="L43" i="55"/>
  <c r="L42" i="55"/>
  <c r="L42" i="53" s="1"/>
  <c r="L41" i="55"/>
  <c r="M41" i="55" s="1"/>
  <c r="L40" i="55"/>
  <c r="M40" i="55" s="1"/>
  <c r="L39" i="55"/>
  <c r="L38" i="55"/>
  <c r="L37" i="55"/>
  <c r="L37" i="53" s="1"/>
  <c r="L36" i="55"/>
  <c r="L36" i="53" s="1"/>
  <c r="L35" i="55"/>
  <c r="L34" i="55"/>
  <c r="L34" i="53" s="1"/>
  <c r="L33" i="55"/>
  <c r="M33" i="55" s="1"/>
  <c r="L32" i="55"/>
  <c r="M32" i="55" s="1"/>
  <c r="L31" i="55"/>
  <c r="L30" i="55"/>
  <c r="L29" i="55"/>
  <c r="L28" i="55"/>
  <c r="L28" i="53" s="1"/>
  <c r="L27" i="55"/>
  <c r="L26" i="55"/>
  <c r="L26" i="53" s="1"/>
  <c r="L25" i="55"/>
  <c r="M25" i="55" s="1"/>
  <c r="L24" i="55"/>
  <c r="M24" i="55" s="1"/>
  <c r="L23" i="55"/>
  <c r="L22" i="55"/>
  <c r="L21" i="55"/>
  <c r="L20" i="55"/>
  <c r="N107" i="55"/>
  <c r="N106" i="55"/>
  <c r="N105" i="55"/>
  <c r="N100" i="55"/>
  <c r="N99" i="55"/>
  <c r="N98" i="55"/>
  <c r="N12" i="55"/>
  <c r="N13" i="55"/>
  <c r="N14" i="55"/>
  <c r="N15" i="55"/>
  <c r="N9" i="55"/>
  <c r="L8" i="55"/>
  <c r="L8" i="53" s="1"/>
  <c r="L10" i="53" s="1"/>
  <c r="L16" i="53" s="1"/>
  <c r="J94" i="55"/>
  <c r="J94" i="53" s="1"/>
  <c r="J93" i="55"/>
  <c r="J93" i="53" s="1"/>
  <c r="J92" i="55"/>
  <c r="K92" i="55" s="1"/>
  <c r="J91" i="55"/>
  <c r="K91" i="55" s="1"/>
  <c r="J90" i="55"/>
  <c r="K90" i="55" s="1"/>
  <c r="J89" i="55"/>
  <c r="N89" i="55" s="1"/>
  <c r="O89" i="55" s="1"/>
  <c r="J88" i="55"/>
  <c r="J88" i="53" s="1"/>
  <c r="N88" i="53" s="1"/>
  <c r="J87" i="55"/>
  <c r="J86" i="55"/>
  <c r="N86" i="55" s="1"/>
  <c r="O86" i="55" s="1"/>
  <c r="J85" i="55"/>
  <c r="N85" i="55" s="1"/>
  <c r="O85" i="55" s="1"/>
  <c r="J84" i="55"/>
  <c r="K84" i="55" s="1"/>
  <c r="J83" i="55"/>
  <c r="K83" i="55" s="1"/>
  <c r="J82" i="55"/>
  <c r="K82" i="55" s="1"/>
  <c r="J81" i="55"/>
  <c r="N81" i="55" s="1"/>
  <c r="O81" i="55" s="1"/>
  <c r="J80" i="55"/>
  <c r="J80" i="53" s="1"/>
  <c r="N80" i="53" s="1"/>
  <c r="J79" i="55"/>
  <c r="J78" i="55"/>
  <c r="N78" i="55" s="1"/>
  <c r="O78" i="55" s="1"/>
  <c r="J77" i="55"/>
  <c r="J77" i="53" s="1"/>
  <c r="N77" i="53" s="1"/>
  <c r="J76" i="55"/>
  <c r="K76" i="55" s="1"/>
  <c r="J75" i="55"/>
  <c r="K75" i="55" s="1"/>
  <c r="J72" i="55"/>
  <c r="N72" i="55" s="1"/>
  <c r="O72" i="55" s="1"/>
  <c r="J71" i="55"/>
  <c r="J71" i="53" s="1"/>
  <c r="N71" i="53" s="1"/>
  <c r="J70" i="55"/>
  <c r="J69" i="55"/>
  <c r="J69" i="53" s="1"/>
  <c r="J68" i="55"/>
  <c r="J67" i="55"/>
  <c r="K67" i="55" s="1"/>
  <c r="J66" i="55"/>
  <c r="K66" i="55" s="1"/>
  <c r="J60" i="55"/>
  <c r="N60" i="55" s="1"/>
  <c r="O60" i="55" s="1"/>
  <c r="J59" i="55"/>
  <c r="J58" i="55"/>
  <c r="J58" i="53" s="1"/>
  <c r="J57" i="55"/>
  <c r="K57" i="55" s="1"/>
  <c r="J56" i="55"/>
  <c r="K56" i="55" s="1"/>
  <c r="J55" i="55"/>
  <c r="K55" i="55" s="1"/>
  <c r="J54" i="55"/>
  <c r="K54" i="55" s="1"/>
  <c r="J53" i="55"/>
  <c r="J53" i="53" s="1"/>
  <c r="J52" i="55"/>
  <c r="J52" i="53" s="1"/>
  <c r="J51" i="55"/>
  <c r="J50" i="55"/>
  <c r="J50" i="53" s="1"/>
  <c r="N50" i="53" s="1"/>
  <c r="J49" i="55"/>
  <c r="K49" i="55" s="1"/>
  <c r="J48" i="55"/>
  <c r="K48" i="55" s="1"/>
  <c r="J47" i="55"/>
  <c r="K47" i="55" s="1"/>
  <c r="J46" i="55"/>
  <c r="K46" i="55" s="1"/>
  <c r="J45" i="55"/>
  <c r="J45" i="53" s="1"/>
  <c r="J44" i="55"/>
  <c r="J44" i="53" s="1"/>
  <c r="N44" i="53" s="1"/>
  <c r="J43" i="55"/>
  <c r="J42" i="55"/>
  <c r="J42" i="53" s="1"/>
  <c r="J41" i="55"/>
  <c r="K41" i="55" s="1"/>
  <c r="J40" i="55"/>
  <c r="K40" i="55" s="1"/>
  <c r="J39" i="55"/>
  <c r="K39" i="55" s="1"/>
  <c r="J38" i="55"/>
  <c r="K38" i="55" s="1"/>
  <c r="J37" i="55"/>
  <c r="J37" i="53" s="1"/>
  <c r="J36" i="55"/>
  <c r="J36" i="53" s="1"/>
  <c r="N36" i="53" s="1"/>
  <c r="J35" i="55"/>
  <c r="J34" i="55"/>
  <c r="J34" i="53" s="1"/>
  <c r="J33" i="55"/>
  <c r="K33" i="55" s="1"/>
  <c r="J32" i="55"/>
  <c r="K32" i="55" s="1"/>
  <c r="J31" i="55"/>
  <c r="K31" i="55" s="1"/>
  <c r="J30" i="55"/>
  <c r="K30" i="55" s="1"/>
  <c r="J29" i="55"/>
  <c r="J29" i="53" s="1"/>
  <c r="J28" i="55"/>
  <c r="J28" i="53" s="1"/>
  <c r="N28" i="53" s="1"/>
  <c r="J27" i="55"/>
  <c r="J26" i="55"/>
  <c r="J26" i="53" s="1"/>
  <c r="J25" i="55"/>
  <c r="K25" i="55" s="1"/>
  <c r="J24" i="55"/>
  <c r="K24" i="55" s="1"/>
  <c r="J23" i="55"/>
  <c r="K23" i="55" s="1"/>
  <c r="J22" i="55"/>
  <c r="J22" i="53" s="1"/>
  <c r="J21" i="55"/>
  <c r="J21" i="53" s="1"/>
  <c r="J20" i="55"/>
  <c r="J20" i="53" s="1"/>
  <c r="J11" i="55"/>
  <c r="J11" i="53" s="1"/>
  <c r="N11" i="53" s="1"/>
  <c r="J8" i="55"/>
  <c r="J8" i="53" s="1"/>
  <c r="H95" i="53"/>
  <c r="H96" i="53" s="1"/>
  <c r="F95" i="53"/>
  <c r="F96" i="53" s="1"/>
  <c r="D96" i="53"/>
  <c r="D95" i="53"/>
  <c r="H73" i="53"/>
  <c r="F73" i="53"/>
  <c r="D73" i="53"/>
  <c r="F62" i="53"/>
  <c r="D62" i="53"/>
  <c r="F111" i="53"/>
  <c r="F107" i="53"/>
  <c r="H107" i="53" s="1"/>
  <c r="F106" i="53"/>
  <c r="H106" i="53" s="1"/>
  <c r="F105" i="53"/>
  <c r="H105" i="53" s="1"/>
  <c r="F100" i="53"/>
  <c r="F99" i="53"/>
  <c r="H99" i="53" s="1"/>
  <c r="F98" i="53"/>
  <c r="H98" i="53" s="1"/>
  <c r="F94" i="53"/>
  <c r="F93" i="53"/>
  <c r="F92" i="53"/>
  <c r="F91" i="53"/>
  <c r="F90" i="53"/>
  <c r="F89" i="53"/>
  <c r="F88" i="53"/>
  <c r="F87" i="53"/>
  <c r="H87" i="53" s="1"/>
  <c r="F86" i="53"/>
  <c r="F85" i="53"/>
  <c r="F84" i="53"/>
  <c r="F83" i="53"/>
  <c r="F82" i="53"/>
  <c r="F81" i="53"/>
  <c r="F80" i="53"/>
  <c r="F79" i="53"/>
  <c r="H79" i="53" s="1"/>
  <c r="F78" i="53"/>
  <c r="F77" i="53"/>
  <c r="F76" i="53"/>
  <c r="F75" i="53"/>
  <c r="F72" i="53"/>
  <c r="H72" i="53" s="1"/>
  <c r="F71" i="53"/>
  <c r="F70" i="53"/>
  <c r="F69" i="53"/>
  <c r="H69" i="53" s="1"/>
  <c r="F68" i="53"/>
  <c r="F67" i="53"/>
  <c r="F66" i="53"/>
  <c r="F60" i="53"/>
  <c r="F59" i="53"/>
  <c r="F58" i="53"/>
  <c r="F57" i="53"/>
  <c r="F56" i="53"/>
  <c r="F55" i="53"/>
  <c r="F61" i="53" s="1"/>
  <c r="F63" i="53" s="1"/>
  <c r="F101" i="53" s="1"/>
  <c r="F102" i="53" s="1"/>
  <c r="F54" i="53"/>
  <c r="F53" i="53"/>
  <c r="H53" i="53" s="1"/>
  <c r="F52" i="53"/>
  <c r="F51" i="53"/>
  <c r="F50" i="53"/>
  <c r="F49" i="53"/>
  <c r="F48" i="53"/>
  <c r="F47" i="53"/>
  <c r="F46" i="53"/>
  <c r="F45" i="53"/>
  <c r="H45" i="53" s="1"/>
  <c r="F44" i="53"/>
  <c r="F43" i="53"/>
  <c r="F42" i="53"/>
  <c r="F41" i="53"/>
  <c r="F40" i="53"/>
  <c r="F39" i="53"/>
  <c r="F38" i="53"/>
  <c r="F37" i="53"/>
  <c r="H37" i="53" s="1"/>
  <c r="F36" i="53"/>
  <c r="F35" i="53"/>
  <c r="F34" i="53"/>
  <c r="F33" i="53"/>
  <c r="F32" i="53"/>
  <c r="F31" i="53"/>
  <c r="F30" i="53"/>
  <c r="F29" i="53"/>
  <c r="H29" i="53" s="1"/>
  <c r="F28" i="53"/>
  <c r="F27" i="53"/>
  <c r="F26" i="53"/>
  <c r="F25" i="53"/>
  <c r="F24" i="53"/>
  <c r="F23" i="53"/>
  <c r="H23" i="53" s="1"/>
  <c r="F22" i="53"/>
  <c r="F21" i="53"/>
  <c r="H21" i="53" s="1"/>
  <c r="F20" i="53"/>
  <c r="F15" i="53"/>
  <c r="F14" i="53"/>
  <c r="F13" i="53"/>
  <c r="F12" i="53"/>
  <c r="F11" i="53"/>
  <c r="F8" i="53"/>
  <c r="H8" i="53" s="1"/>
  <c r="H111" i="53"/>
  <c r="H100" i="53"/>
  <c r="H94" i="53"/>
  <c r="H93" i="53"/>
  <c r="H92" i="53"/>
  <c r="H91" i="53"/>
  <c r="H90" i="53"/>
  <c r="H89" i="53"/>
  <c r="H88" i="53"/>
  <c r="H86" i="53"/>
  <c r="H85" i="53"/>
  <c r="H84" i="53"/>
  <c r="H83" i="53"/>
  <c r="H82" i="53"/>
  <c r="H81" i="53"/>
  <c r="H80" i="53"/>
  <c r="H78" i="53"/>
  <c r="H77" i="53"/>
  <c r="H76" i="53"/>
  <c r="H75" i="53"/>
  <c r="H71" i="53"/>
  <c r="H70" i="53"/>
  <c r="H68" i="53"/>
  <c r="H67" i="53"/>
  <c r="H66" i="53"/>
  <c r="H60" i="53"/>
  <c r="H59" i="53"/>
  <c r="H58" i="53"/>
  <c r="H57" i="53"/>
  <c r="H56" i="53"/>
  <c r="H54" i="53"/>
  <c r="H52" i="53"/>
  <c r="H51" i="53"/>
  <c r="H50" i="53"/>
  <c r="H49" i="53"/>
  <c r="H48" i="53"/>
  <c r="H47" i="53"/>
  <c r="H46" i="53"/>
  <c r="H44" i="53"/>
  <c r="H43" i="53"/>
  <c r="H42" i="53"/>
  <c r="H41" i="53"/>
  <c r="H40" i="53"/>
  <c r="H39" i="53"/>
  <c r="H38" i="53"/>
  <c r="H36" i="53"/>
  <c r="H35" i="53"/>
  <c r="H34" i="53"/>
  <c r="H33" i="53"/>
  <c r="H32" i="53"/>
  <c r="H31" i="53"/>
  <c r="H30" i="53"/>
  <c r="H28" i="53"/>
  <c r="H27" i="53"/>
  <c r="H26" i="53"/>
  <c r="H25" i="53"/>
  <c r="H24" i="53"/>
  <c r="H22" i="53"/>
  <c r="H20" i="53"/>
  <c r="H15" i="53"/>
  <c r="H14" i="53"/>
  <c r="H13" i="53"/>
  <c r="H12" i="53"/>
  <c r="H11" i="53"/>
  <c r="H10" i="53"/>
  <c r="F16" i="53"/>
  <c r="D16" i="53"/>
  <c r="D110" i="53"/>
  <c r="D111" i="53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0" i="53"/>
  <c r="D59" i="53"/>
  <c r="D58" i="53"/>
  <c r="D57" i="53"/>
  <c r="D56" i="53"/>
  <c r="D55" i="53"/>
  <c r="D61" i="53" s="1"/>
  <c r="D63" i="53" s="1"/>
  <c r="D101" i="53" s="1"/>
  <c r="D102" i="53" s="1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5" i="53"/>
  <c r="D14" i="53"/>
  <c r="D13" i="53"/>
  <c r="D12" i="53"/>
  <c r="D11" i="53"/>
  <c r="D8" i="53"/>
  <c r="I102" i="55"/>
  <c r="I101" i="55"/>
  <c r="I100" i="55"/>
  <c r="I99" i="55"/>
  <c r="I98" i="55"/>
  <c r="I96" i="55"/>
  <c r="I95" i="55"/>
  <c r="I94" i="55"/>
  <c r="I93" i="55"/>
  <c r="I92" i="55"/>
  <c r="I91" i="55"/>
  <c r="I90" i="55"/>
  <c r="I89" i="55"/>
  <c r="I88" i="55"/>
  <c r="I87" i="55"/>
  <c r="I86" i="55"/>
  <c r="I85" i="55"/>
  <c r="I84" i="55"/>
  <c r="I83" i="55"/>
  <c r="I82" i="55"/>
  <c r="I81" i="55"/>
  <c r="I80" i="55"/>
  <c r="I79" i="55"/>
  <c r="I78" i="55"/>
  <c r="I77" i="55"/>
  <c r="I76" i="55"/>
  <c r="I75" i="55"/>
  <c r="I73" i="55"/>
  <c r="I72" i="55"/>
  <c r="I71" i="55"/>
  <c r="I70" i="55"/>
  <c r="I69" i="55"/>
  <c r="I68" i="55"/>
  <c r="I67" i="55"/>
  <c r="I66" i="55"/>
  <c r="I63" i="55"/>
  <c r="I62" i="55"/>
  <c r="I61" i="55"/>
  <c r="I60" i="55"/>
  <c r="I59" i="55"/>
  <c r="I58" i="55"/>
  <c r="I57" i="55"/>
  <c r="I56" i="55"/>
  <c r="I55" i="55"/>
  <c r="I54" i="55"/>
  <c r="I53" i="55"/>
  <c r="I52" i="55"/>
  <c r="I51" i="55"/>
  <c r="I50" i="55"/>
  <c r="I49" i="55"/>
  <c r="I48" i="55"/>
  <c r="I47" i="55"/>
  <c r="I46" i="55"/>
  <c r="I45" i="55"/>
  <c r="I44" i="55"/>
  <c r="I43" i="55"/>
  <c r="I42" i="55"/>
  <c r="I41" i="55"/>
  <c r="I40" i="55"/>
  <c r="I39" i="55"/>
  <c r="I38" i="55"/>
  <c r="I37" i="55"/>
  <c r="I36" i="55"/>
  <c r="I35" i="55"/>
  <c r="I34" i="55"/>
  <c r="I33" i="55"/>
  <c r="I32" i="55"/>
  <c r="I31" i="55"/>
  <c r="I30" i="55"/>
  <c r="I29" i="55"/>
  <c r="I28" i="55"/>
  <c r="I27" i="55"/>
  <c r="I26" i="55"/>
  <c r="I25" i="55"/>
  <c r="I24" i="55"/>
  <c r="I23" i="55"/>
  <c r="I22" i="55"/>
  <c r="I21" i="55"/>
  <c r="I20" i="55"/>
  <c r="I16" i="55"/>
  <c r="G102" i="55"/>
  <c r="G101" i="55"/>
  <c r="G100" i="55"/>
  <c r="G99" i="55"/>
  <c r="G98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3" i="55"/>
  <c r="G72" i="55"/>
  <c r="G71" i="55"/>
  <c r="G70" i="55"/>
  <c r="G69" i="55"/>
  <c r="G68" i="55"/>
  <c r="G67" i="55"/>
  <c r="G66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6" i="55"/>
  <c r="E102" i="55"/>
  <c r="E101" i="55"/>
  <c r="E100" i="55"/>
  <c r="E99" i="55"/>
  <c r="E98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3" i="55"/>
  <c r="E72" i="55"/>
  <c r="E71" i="55"/>
  <c r="E70" i="55"/>
  <c r="E69" i="55"/>
  <c r="E68" i="55"/>
  <c r="E67" i="55"/>
  <c r="E66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6" i="55"/>
  <c r="H101" i="55"/>
  <c r="H102" i="55" s="1"/>
  <c r="H128" i="55" s="1"/>
  <c r="F101" i="55"/>
  <c r="F102" i="55" s="1"/>
  <c r="D101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3" i="55"/>
  <c r="H94" i="55"/>
  <c r="H75" i="55"/>
  <c r="F95" i="55"/>
  <c r="F96" i="55" s="1"/>
  <c r="D96" i="55"/>
  <c r="D95" i="55"/>
  <c r="H21" i="55"/>
  <c r="H22" i="55"/>
  <c r="H23" i="55"/>
  <c r="H24" i="55"/>
  <c r="H25" i="55"/>
  <c r="H26" i="55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H59" i="55"/>
  <c r="H60" i="55"/>
  <c r="H20" i="55"/>
  <c r="H61" i="55"/>
  <c r="H63" i="55" s="1"/>
  <c r="F63" i="55"/>
  <c r="F61" i="55"/>
  <c r="D63" i="55"/>
  <c r="D61" i="55"/>
  <c r="N88" i="55" l="1"/>
  <c r="O88" i="55" s="1"/>
  <c r="N68" i="55"/>
  <c r="O68" i="55" s="1"/>
  <c r="H55" i="53"/>
  <c r="H61" i="53" s="1"/>
  <c r="H63" i="53" s="1"/>
  <c r="H101" i="53" s="1"/>
  <c r="H102" i="53" s="1"/>
  <c r="L10" i="55"/>
  <c r="L16" i="55" s="1"/>
  <c r="M16" i="55" s="1"/>
  <c r="N26" i="55"/>
  <c r="O26" i="55" s="1"/>
  <c r="N90" i="55"/>
  <c r="O90" i="55" s="1"/>
  <c r="N21" i="55"/>
  <c r="O21" i="55" s="1"/>
  <c r="N29" i="55"/>
  <c r="O29" i="55" s="1"/>
  <c r="K22" i="55"/>
  <c r="K45" i="55"/>
  <c r="K71" i="55"/>
  <c r="K93" i="55"/>
  <c r="M34" i="55"/>
  <c r="M77" i="55"/>
  <c r="J25" i="53"/>
  <c r="J46" i="53"/>
  <c r="L25" i="53"/>
  <c r="L48" i="53"/>
  <c r="J68" i="53"/>
  <c r="J81" i="53"/>
  <c r="N81" i="53" s="1"/>
  <c r="N41" i="55"/>
  <c r="O41" i="55" s="1"/>
  <c r="K26" i="55"/>
  <c r="K72" i="55"/>
  <c r="M42" i="55"/>
  <c r="J49" i="53"/>
  <c r="L29" i="53"/>
  <c r="L49" i="53"/>
  <c r="J72" i="53"/>
  <c r="N72" i="53" s="1"/>
  <c r="J84" i="53"/>
  <c r="N84" i="53" s="1"/>
  <c r="N71" i="55"/>
  <c r="O71" i="55" s="1"/>
  <c r="N23" i="55"/>
  <c r="O23" i="55" s="1"/>
  <c r="N31" i="55"/>
  <c r="O31" i="55" s="1"/>
  <c r="N39" i="55"/>
  <c r="O39" i="55" s="1"/>
  <c r="N47" i="55"/>
  <c r="O47" i="55" s="1"/>
  <c r="N55" i="55"/>
  <c r="O55" i="55" s="1"/>
  <c r="K29" i="55"/>
  <c r="K50" i="55"/>
  <c r="K77" i="55"/>
  <c r="M50" i="55"/>
  <c r="J30" i="53"/>
  <c r="L32" i="53"/>
  <c r="L53" i="53"/>
  <c r="N53" i="53" s="1"/>
  <c r="O53" i="53" s="1"/>
  <c r="L68" i="53"/>
  <c r="J85" i="53"/>
  <c r="N85" i="53" s="1"/>
  <c r="L93" i="53"/>
  <c r="N93" i="53" s="1"/>
  <c r="O93" i="53" s="1"/>
  <c r="N11" i="55"/>
  <c r="K53" i="55"/>
  <c r="K80" i="55"/>
  <c r="M58" i="55"/>
  <c r="J33" i="53"/>
  <c r="J54" i="53"/>
  <c r="L33" i="53"/>
  <c r="L56" i="53"/>
  <c r="L69" i="53"/>
  <c r="N69" i="53" s="1"/>
  <c r="O69" i="53" s="1"/>
  <c r="J89" i="53"/>
  <c r="N89" i="53" s="1"/>
  <c r="N29" i="53"/>
  <c r="O29" i="53" s="1"/>
  <c r="N37" i="53"/>
  <c r="N45" i="53"/>
  <c r="N80" i="55"/>
  <c r="O80" i="55" s="1"/>
  <c r="K34" i="55"/>
  <c r="K81" i="55"/>
  <c r="J57" i="53"/>
  <c r="L57" i="53"/>
  <c r="J92" i="53"/>
  <c r="N82" i="55"/>
  <c r="O82" i="55" s="1"/>
  <c r="K37" i="55"/>
  <c r="K58" i="55"/>
  <c r="K85" i="55"/>
  <c r="J38" i="53"/>
  <c r="L40" i="53"/>
  <c r="N83" i="55"/>
  <c r="O83" i="55" s="1"/>
  <c r="N75" i="55"/>
  <c r="O75" i="55" s="1"/>
  <c r="N94" i="55"/>
  <c r="O94" i="55" s="1"/>
  <c r="K88" i="55"/>
  <c r="J41" i="53"/>
  <c r="L21" i="53"/>
  <c r="N21" i="53" s="1"/>
  <c r="O21" i="53" s="1"/>
  <c r="L41" i="53"/>
  <c r="M41" i="53" s="1"/>
  <c r="L62" i="53"/>
  <c r="N62" i="53" s="1"/>
  <c r="J76" i="53"/>
  <c r="N76" i="53" s="1"/>
  <c r="O76" i="53" s="1"/>
  <c r="K21" i="55"/>
  <c r="K42" i="55"/>
  <c r="K68" i="55"/>
  <c r="K89" i="55"/>
  <c r="M26" i="55"/>
  <c r="L24" i="53"/>
  <c r="J67" i="53"/>
  <c r="N67" i="53" s="1"/>
  <c r="O67" i="53" s="1"/>
  <c r="N26" i="53"/>
  <c r="N79" i="55"/>
  <c r="O79" i="55" s="1"/>
  <c r="J79" i="53"/>
  <c r="K79" i="55"/>
  <c r="N87" i="55"/>
  <c r="O87" i="55" s="1"/>
  <c r="J87" i="53"/>
  <c r="N87" i="53" s="1"/>
  <c r="O87" i="53" s="1"/>
  <c r="K87" i="55"/>
  <c r="J95" i="55"/>
  <c r="K95" i="55" s="1"/>
  <c r="N34" i="53"/>
  <c r="O34" i="53" s="1"/>
  <c r="N58" i="53"/>
  <c r="O58" i="53" s="1"/>
  <c r="N8" i="53"/>
  <c r="J10" i="53"/>
  <c r="J70" i="53"/>
  <c r="N70" i="53" s="1"/>
  <c r="K70" i="55"/>
  <c r="J27" i="53"/>
  <c r="K27" i="55"/>
  <c r="J35" i="53"/>
  <c r="K35" i="55"/>
  <c r="J43" i="53"/>
  <c r="K43" i="55"/>
  <c r="J51" i="53"/>
  <c r="K51" i="55"/>
  <c r="N59" i="55"/>
  <c r="O59" i="55" s="1"/>
  <c r="J59" i="53"/>
  <c r="N59" i="53" s="1"/>
  <c r="K59" i="55"/>
  <c r="N22" i="55"/>
  <c r="O22" i="55" s="1"/>
  <c r="M22" i="55"/>
  <c r="L22" i="53"/>
  <c r="N22" i="53" s="1"/>
  <c r="O22" i="53" s="1"/>
  <c r="N30" i="55"/>
  <c r="O30" i="55" s="1"/>
  <c r="M30" i="55"/>
  <c r="L30" i="53"/>
  <c r="N38" i="55"/>
  <c r="O38" i="55" s="1"/>
  <c r="M38" i="55"/>
  <c r="L38" i="53"/>
  <c r="N46" i="55"/>
  <c r="O46" i="55" s="1"/>
  <c r="M46" i="55"/>
  <c r="L46" i="53"/>
  <c r="N54" i="55"/>
  <c r="O54" i="55" s="1"/>
  <c r="M54" i="55"/>
  <c r="L54" i="53"/>
  <c r="N54" i="53" s="1"/>
  <c r="O54" i="53" s="1"/>
  <c r="N66" i="55"/>
  <c r="O66" i="55" s="1"/>
  <c r="L66" i="53"/>
  <c r="M66" i="53" s="1"/>
  <c r="M66" i="55"/>
  <c r="M78" i="55"/>
  <c r="L78" i="53"/>
  <c r="M78" i="53" s="1"/>
  <c r="N42" i="53"/>
  <c r="O42" i="53" s="1"/>
  <c r="N67" i="55"/>
  <c r="O67" i="55" s="1"/>
  <c r="N35" i="55"/>
  <c r="O35" i="55" s="1"/>
  <c r="N51" i="55"/>
  <c r="O51" i="55" s="1"/>
  <c r="M23" i="55"/>
  <c r="M39" i="55"/>
  <c r="M55" i="55"/>
  <c r="J10" i="55"/>
  <c r="J16" i="55" s="1"/>
  <c r="K16" i="55" s="1"/>
  <c r="N8" i="55"/>
  <c r="N10" i="55" s="1"/>
  <c r="N28" i="55"/>
  <c r="O28" i="55" s="1"/>
  <c r="N20" i="55"/>
  <c r="O20" i="55" s="1"/>
  <c r="N52" i="55"/>
  <c r="O52" i="55" s="1"/>
  <c r="K69" i="55"/>
  <c r="K78" i="55"/>
  <c r="K86" i="55"/>
  <c r="K94" i="55"/>
  <c r="M75" i="55"/>
  <c r="J23" i="53"/>
  <c r="J31" i="53"/>
  <c r="J39" i="53"/>
  <c r="J47" i="53"/>
  <c r="J55" i="53"/>
  <c r="J82" i="53"/>
  <c r="N82" i="53" s="1"/>
  <c r="O82" i="53" s="1"/>
  <c r="J90" i="53"/>
  <c r="N90" i="53" s="1"/>
  <c r="O90" i="53" s="1"/>
  <c r="L94" i="53"/>
  <c r="N94" i="53" s="1"/>
  <c r="O94" i="53" s="1"/>
  <c r="N27" i="55"/>
  <c r="O27" i="55" s="1"/>
  <c r="N43" i="55"/>
  <c r="O43" i="55" s="1"/>
  <c r="M31" i="55"/>
  <c r="M47" i="55"/>
  <c r="N36" i="55"/>
  <c r="O36" i="55" s="1"/>
  <c r="N69" i="55"/>
  <c r="O69" i="55" s="1"/>
  <c r="N37" i="55"/>
  <c r="O37" i="55" s="1"/>
  <c r="N45" i="55"/>
  <c r="O45" i="55" s="1"/>
  <c r="N77" i="55"/>
  <c r="O77" i="55" s="1"/>
  <c r="K20" i="55"/>
  <c r="K28" i="55"/>
  <c r="K36" i="55"/>
  <c r="K44" i="55"/>
  <c r="K52" i="55"/>
  <c r="K60" i="55"/>
  <c r="M67" i="55"/>
  <c r="M76" i="55"/>
  <c r="J24" i="53"/>
  <c r="N24" i="53" s="1"/>
  <c r="O24" i="53" s="1"/>
  <c r="J32" i="53"/>
  <c r="N32" i="53" s="1"/>
  <c r="O32" i="53" s="1"/>
  <c r="J40" i="53"/>
  <c r="J48" i="53"/>
  <c r="N48" i="53" s="1"/>
  <c r="O48" i="53" s="1"/>
  <c r="J56" i="53"/>
  <c r="L23" i="53"/>
  <c r="M23" i="53" s="1"/>
  <c r="L31" i="53"/>
  <c r="L39" i="53"/>
  <c r="M39" i="53" s="1"/>
  <c r="L47" i="53"/>
  <c r="L55" i="53"/>
  <c r="M55" i="53" s="1"/>
  <c r="J66" i="53"/>
  <c r="J75" i="53"/>
  <c r="J83" i="53"/>
  <c r="N83" i="53" s="1"/>
  <c r="O83" i="53" s="1"/>
  <c r="J91" i="53"/>
  <c r="L79" i="53"/>
  <c r="M35" i="55"/>
  <c r="M43" i="55"/>
  <c r="M59" i="55"/>
  <c r="J61" i="55"/>
  <c r="N53" i="55"/>
  <c r="O53" i="55" s="1"/>
  <c r="N76" i="55"/>
  <c r="O76" i="55" s="1"/>
  <c r="N24" i="55"/>
  <c r="O24" i="55" s="1"/>
  <c r="N32" i="55"/>
  <c r="O32" i="55" s="1"/>
  <c r="N40" i="55"/>
  <c r="O40" i="55" s="1"/>
  <c r="N48" i="55"/>
  <c r="O48" i="55" s="1"/>
  <c r="N56" i="55"/>
  <c r="O56" i="55" s="1"/>
  <c r="N91" i="55"/>
  <c r="O91" i="55" s="1"/>
  <c r="M20" i="55"/>
  <c r="M28" i="55"/>
  <c r="M36" i="55"/>
  <c r="M44" i="55"/>
  <c r="M52" i="55"/>
  <c r="M60" i="55"/>
  <c r="M70" i="55"/>
  <c r="J78" i="53"/>
  <c r="J86" i="53"/>
  <c r="N86" i="53" s="1"/>
  <c r="O86" i="53" s="1"/>
  <c r="N44" i="55"/>
  <c r="O44" i="55" s="1"/>
  <c r="M27" i="55"/>
  <c r="M51" i="55"/>
  <c r="M94" i="55"/>
  <c r="J73" i="55"/>
  <c r="N25" i="55"/>
  <c r="O25" i="55" s="1"/>
  <c r="N33" i="55"/>
  <c r="O33" i="55" s="1"/>
  <c r="N49" i="55"/>
  <c r="O49" i="55" s="1"/>
  <c r="N57" i="55"/>
  <c r="O57" i="55" s="1"/>
  <c r="N92" i="55"/>
  <c r="O92" i="55" s="1"/>
  <c r="M21" i="55"/>
  <c r="M29" i="55"/>
  <c r="M37" i="55"/>
  <c r="M45" i="55"/>
  <c r="J60" i="53"/>
  <c r="N60" i="53" s="1"/>
  <c r="O60" i="53" s="1"/>
  <c r="L27" i="53"/>
  <c r="M27" i="53" s="1"/>
  <c r="L35" i="53"/>
  <c r="M35" i="53" s="1"/>
  <c r="L43" i="53"/>
  <c r="L51" i="53"/>
  <c r="L75" i="53"/>
  <c r="M75" i="53" s="1"/>
  <c r="L91" i="53"/>
  <c r="M91" i="53" s="1"/>
  <c r="N84" i="55"/>
  <c r="O84" i="55" s="1"/>
  <c r="N34" i="55"/>
  <c r="O34" i="55" s="1"/>
  <c r="N42" i="55"/>
  <c r="O42" i="55" s="1"/>
  <c r="N50" i="55"/>
  <c r="O50" i="55" s="1"/>
  <c r="N58" i="55"/>
  <c r="O58" i="55" s="1"/>
  <c r="N70" i="55"/>
  <c r="O70" i="55" s="1"/>
  <c r="N93" i="55"/>
  <c r="O93" i="55" s="1"/>
  <c r="M62" i="55"/>
  <c r="L20" i="53"/>
  <c r="M20" i="53" s="1"/>
  <c r="L52" i="53"/>
  <c r="M52" i="53" s="1"/>
  <c r="L92" i="53"/>
  <c r="L95" i="55"/>
  <c r="M95" i="55" s="1"/>
  <c r="L73" i="55"/>
  <c r="M73" i="55" s="1"/>
  <c r="L61" i="55"/>
  <c r="H62" i="53"/>
  <c r="H16" i="53"/>
  <c r="H95" i="55"/>
  <c r="H96" i="55" s="1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2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26" i="53"/>
  <c r="BC25" i="53"/>
  <c r="BC24" i="53"/>
  <c r="BC23" i="53"/>
  <c r="BC22" i="53"/>
  <c r="BC21" i="53"/>
  <c r="BC20" i="53"/>
  <c r="BC16" i="53"/>
  <c r="BA63" i="53"/>
  <c r="BA62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K102" i="53"/>
  <c r="AK101" i="53"/>
  <c r="AK100" i="53"/>
  <c r="AK99" i="53"/>
  <c r="AK98" i="53"/>
  <c r="AK96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3" i="53"/>
  <c r="AK72" i="53"/>
  <c r="AK71" i="53"/>
  <c r="AK70" i="53"/>
  <c r="AK69" i="53"/>
  <c r="AK68" i="53"/>
  <c r="AK67" i="53"/>
  <c r="AK66" i="53"/>
  <c r="AK63" i="53"/>
  <c r="AK62" i="53"/>
  <c r="AK61" i="53"/>
  <c r="AK60" i="53"/>
  <c r="AK59" i="53"/>
  <c r="AK58" i="53"/>
  <c r="AK57" i="53"/>
  <c r="AK56" i="53"/>
  <c r="AK55" i="53"/>
  <c r="AK54" i="53"/>
  <c r="AK53" i="53"/>
  <c r="AK52" i="53"/>
  <c r="AK51" i="53"/>
  <c r="AK50" i="53"/>
  <c r="AK49" i="53"/>
  <c r="AK48" i="53"/>
  <c r="AK47" i="53"/>
  <c r="AK46" i="53"/>
  <c r="AK45" i="53"/>
  <c r="AK44" i="53"/>
  <c r="AK43" i="53"/>
  <c r="AK42" i="53"/>
  <c r="AK41" i="53"/>
  <c r="AK40" i="53"/>
  <c r="AK39" i="53"/>
  <c r="AK38" i="53"/>
  <c r="AK37" i="53"/>
  <c r="AK36" i="53"/>
  <c r="AK35" i="53"/>
  <c r="AK34" i="53"/>
  <c r="AK33" i="53"/>
  <c r="AK32" i="53"/>
  <c r="AK31" i="53"/>
  <c r="AK30" i="53"/>
  <c r="AK29" i="53"/>
  <c r="AK28" i="53"/>
  <c r="AK27" i="53"/>
  <c r="AK26" i="53"/>
  <c r="AK25" i="53"/>
  <c r="AK24" i="53"/>
  <c r="AK23" i="53"/>
  <c r="AK22" i="53"/>
  <c r="AK21" i="53"/>
  <c r="AK20" i="53"/>
  <c r="AK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72" i="53"/>
  <c r="W71" i="53"/>
  <c r="W70" i="53"/>
  <c r="W69" i="53"/>
  <c r="W68" i="53"/>
  <c r="W67" i="53"/>
  <c r="W66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72" i="53"/>
  <c r="U71" i="53"/>
  <c r="U70" i="53"/>
  <c r="U69" i="53"/>
  <c r="U68" i="53"/>
  <c r="U67" i="53"/>
  <c r="U66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CT122" i="53"/>
  <c r="CT120" i="53"/>
  <c r="CS122" i="53"/>
  <c r="CS120" i="53"/>
  <c r="CR122" i="53"/>
  <c r="CR120" i="53"/>
  <c r="CP122" i="53"/>
  <c r="CP120" i="53"/>
  <c r="CP118" i="53"/>
  <c r="CP116" i="53"/>
  <c r="CP114" i="53"/>
  <c r="CN122" i="53"/>
  <c r="CN120" i="53"/>
  <c r="CN118" i="53"/>
  <c r="CN116" i="53"/>
  <c r="CN114" i="53"/>
  <c r="CL122" i="53"/>
  <c r="CL120" i="53"/>
  <c r="CL118" i="53"/>
  <c r="CL116" i="53"/>
  <c r="CL114" i="53"/>
  <c r="CJ122" i="53"/>
  <c r="CJ120" i="53"/>
  <c r="CJ118" i="53"/>
  <c r="CJ116" i="53"/>
  <c r="CJ114" i="53"/>
  <c r="CH122" i="53"/>
  <c r="CH120" i="53"/>
  <c r="CH118" i="53"/>
  <c r="CH116" i="53"/>
  <c r="CH114" i="53"/>
  <c r="CF122" i="53"/>
  <c r="CF120" i="53"/>
  <c r="CF118" i="53"/>
  <c r="CF116" i="53"/>
  <c r="CF114" i="53"/>
  <c r="CD122" i="53"/>
  <c r="CD120" i="53"/>
  <c r="CD118" i="53"/>
  <c r="CD116" i="53"/>
  <c r="CD114" i="53"/>
  <c r="CC122" i="53"/>
  <c r="CC120" i="53"/>
  <c r="CC118" i="53"/>
  <c r="CC116" i="53"/>
  <c r="CC114" i="53"/>
  <c r="CB122" i="53"/>
  <c r="CB120" i="53"/>
  <c r="CB118" i="53"/>
  <c r="CB116" i="53"/>
  <c r="CB114" i="53"/>
  <c r="BZ122" i="53"/>
  <c r="BZ120" i="53"/>
  <c r="BZ118" i="53"/>
  <c r="BZ116" i="53"/>
  <c r="BZ114" i="53"/>
  <c r="BX122" i="53"/>
  <c r="BX120" i="53"/>
  <c r="BX118" i="53"/>
  <c r="BX116" i="53"/>
  <c r="BX114" i="53"/>
  <c r="BV122" i="53"/>
  <c r="BV120" i="53"/>
  <c r="BV118" i="53"/>
  <c r="BV116" i="53"/>
  <c r="BV114" i="53"/>
  <c r="BT122" i="53"/>
  <c r="BT120" i="53"/>
  <c r="BT118" i="53"/>
  <c r="BT116" i="53"/>
  <c r="BT114" i="53"/>
  <c r="BR122" i="53"/>
  <c r="BR120" i="53"/>
  <c r="BR118" i="53"/>
  <c r="BR116" i="53"/>
  <c r="BR114" i="53"/>
  <c r="BP122" i="53"/>
  <c r="BP120" i="53"/>
  <c r="BP118" i="53"/>
  <c r="BP116" i="53"/>
  <c r="BP114" i="53"/>
  <c r="BN122" i="53"/>
  <c r="BN120" i="53"/>
  <c r="BN118" i="53"/>
  <c r="BN116" i="53"/>
  <c r="BN114" i="53"/>
  <c r="BM122" i="53"/>
  <c r="BM120" i="53"/>
  <c r="BM118" i="53"/>
  <c r="BM116" i="53"/>
  <c r="BM114" i="53"/>
  <c r="BL122" i="53"/>
  <c r="BL120" i="53"/>
  <c r="BL118" i="53"/>
  <c r="BL116" i="53"/>
  <c r="BL114" i="53"/>
  <c r="BJ122" i="53"/>
  <c r="BJ120" i="53"/>
  <c r="BJ118" i="53"/>
  <c r="BJ116" i="53"/>
  <c r="BJ114" i="53"/>
  <c r="BH122" i="53"/>
  <c r="BH120" i="53"/>
  <c r="BH118" i="53"/>
  <c r="BH116" i="53"/>
  <c r="BH114" i="53"/>
  <c r="BF122" i="53"/>
  <c r="BF120" i="53"/>
  <c r="BF118" i="53"/>
  <c r="BF116" i="53"/>
  <c r="BF114" i="53"/>
  <c r="BD122" i="53"/>
  <c r="BD120" i="53"/>
  <c r="BD118" i="53"/>
  <c r="BD116" i="53"/>
  <c r="BD114" i="53"/>
  <c r="BB122" i="53"/>
  <c r="BB120" i="53"/>
  <c r="BB118" i="53"/>
  <c r="BB116" i="53"/>
  <c r="BB114" i="53"/>
  <c r="AZ122" i="53"/>
  <c r="AZ120" i="53"/>
  <c r="AZ118" i="53"/>
  <c r="AZ116" i="53"/>
  <c r="AZ114" i="53"/>
  <c r="AT122" i="53"/>
  <c r="AT120" i="53"/>
  <c r="AT118" i="53"/>
  <c r="AT116" i="53"/>
  <c r="AT114" i="53"/>
  <c r="AR122" i="53"/>
  <c r="AR120" i="53"/>
  <c r="AR118" i="53"/>
  <c r="AR116" i="53"/>
  <c r="AR114" i="53"/>
  <c r="AP122" i="53"/>
  <c r="AP120" i="53"/>
  <c r="AP118" i="53"/>
  <c r="AP116" i="53"/>
  <c r="AP114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AH122" i="53"/>
  <c r="AG122" i="53"/>
  <c r="AF122" i="53"/>
  <c r="AH120" i="53"/>
  <c r="AG120" i="53"/>
  <c r="AF120" i="53"/>
  <c r="AH118" i="53"/>
  <c r="AG118" i="53"/>
  <c r="AF118" i="53"/>
  <c r="AH116" i="53"/>
  <c r="AG116" i="53"/>
  <c r="AF116" i="53"/>
  <c r="AH114" i="53"/>
  <c r="AG114" i="53"/>
  <c r="AF114" i="53"/>
  <c r="AD122" i="53"/>
  <c r="AD120" i="53"/>
  <c r="AD118" i="53"/>
  <c r="AD116" i="53"/>
  <c r="AD114" i="53"/>
  <c r="AB122" i="53"/>
  <c r="AB120" i="53"/>
  <c r="AB118" i="53"/>
  <c r="AB116" i="53"/>
  <c r="AB114" i="53"/>
  <c r="Z122" i="53"/>
  <c r="Z120" i="53"/>
  <c r="Z118" i="53"/>
  <c r="Z116" i="53"/>
  <c r="Z114" i="53"/>
  <c r="X122" i="53"/>
  <c r="X120" i="53"/>
  <c r="X118" i="53"/>
  <c r="X116" i="53"/>
  <c r="X114" i="53"/>
  <c r="V122" i="53"/>
  <c r="V120" i="53"/>
  <c r="V118" i="53"/>
  <c r="V116" i="53"/>
  <c r="V114" i="53"/>
  <c r="T122" i="53"/>
  <c r="T120" i="53"/>
  <c r="T118" i="53"/>
  <c r="T116" i="53"/>
  <c r="T114" i="53"/>
  <c r="H122" i="53"/>
  <c r="H120" i="53"/>
  <c r="H118" i="53"/>
  <c r="H116" i="53"/>
  <c r="H114" i="53"/>
  <c r="F122" i="53"/>
  <c r="F120" i="53"/>
  <c r="F118" i="53"/>
  <c r="F116" i="53"/>
  <c r="F114" i="53"/>
  <c r="D122" i="53"/>
  <c r="D120" i="53"/>
  <c r="D118" i="53"/>
  <c r="D116" i="53"/>
  <c r="D114" i="53"/>
  <c r="O100" i="53"/>
  <c r="O99" i="53"/>
  <c r="O98" i="53"/>
  <c r="O89" i="53"/>
  <c r="O88" i="53"/>
  <c r="O85" i="53"/>
  <c r="O84" i="53"/>
  <c r="O81" i="53"/>
  <c r="O80" i="53"/>
  <c r="O77" i="53"/>
  <c r="O72" i="53"/>
  <c r="O71" i="53"/>
  <c r="O70" i="53"/>
  <c r="O62" i="53"/>
  <c r="O59" i="53"/>
  <c r="O50" i="53"/>
  <c r="O45" i="53"/>
  <c r="O44" i="53"/>
  <c r="O37" i="53"/>
  <c r="O36" i="53"/>
  <c r="O28" i="53"/>
  <c r="O26" i="53"/>
  <c r="M100" i="53"/>
  <c r="M99" i="53"/>
  <c r="M98" i="53"/>
  <c r="M94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7" i="53"/>
  <c r="M76" i="53"/>
  <c r="M72" i="53"/>
  <c r="M71" i="53"/>
  <c r="M70" i="53"/>
  <c r="M68" i="53"/>
  <c r="M67" i="53"/>
  <c r="M62" i="53"/>
  <c r="M60" i="53"/>
  <c r="M59" i="53"/>
  <c r="M58" i="53"/>
  <c r="M57" i="53"/>
  <c r="M56" i="53"/>
  <c r="M54" i="53"/>
  <c r="M53" i="53"/>
  <c r="M51" i="53"/>
  <c r="M50" i="53"/>
  <c r="M49" i="53"/>
  <c r="M48" i="53"/>
  <c r="M47" i="53"/>
  <c r="M45" i="53"/>
  <c r="M44" i="53"/>
  <c r="M43" i="53"/>
  <c r="M42" i="53"/>
  <c r="M40" i="53"/>
  <c r="M38" i="53"/>
  <c r="M37" i="53"/>
  <c r="M36" i="53"/>
  <c r="M34" i="53"/>
  <c r="M33" i="53"/>
  <c r="M32" i="53"/>
  <c r="M31" i="53"/>
  <c r="M29" i="53"/>
  <c r="M28" i="53"/>
  <c r="M26" i="53"/>
  <c r="M25" i="53"/>
  <c r="M24" i="53"/>
  <c r="M22" i="53"/>
  <c r="M21" i="53"/>
  <c r="M16" i="53"/>
  <c r="N40" i="53" l="1"/>
  <c r="O40" i="53" s="1"/>
  <c r="N30" i="53"/>
  <c r="O30" i="53" s="1"/>
  <c r="N16" i="55"/>
  <c r="O16" i="55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95" i="55"/>
  <c r="O95" i="55" s="1"/>
  <c r="N68" i="53"/>
  <c r="O68" i="53" s="1"/>
  <c r="J95" i="53"/>
  <c r="N75" i="53"/>
  <c r="N61" i="55"/>
  <c r="L61" i="53"/>
  <c r="N78" i="53"/>
  <c r="O78" i="53" s="1"/>
  <c r="J63" i="55"/>
  <c r="K61" i="55"/>
  <c r="J73" i="53"/>
  <c r="N66" i="53"/>
  <c r="L63" i="55"/>
  <c r="M63" i="55" s="1"/>
  <c r="M61" i="55"/>
  <c r="J96" i="55"/>
  <c r="K96" i="55" s="1"/>
  <c r="K73" i="55"/>
  <c r="N39" i="53"/>
  <c r="O39" i="53" s="1"/>
  <c r="N43" i="53"/>
  <c r="O43" i="53" s="1"/>
  <c r="M30" i="53"/>
  <c r="M92" i="53"/>
  <c r="N73" i="55"/>
  <c r="O73" i="55" s="1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L96" i="55"/>
  <c r="BZ112" i="53"/>
  <c r="BX112" i="53"/>
  <c r="BV112" i="53"/>
  <c r="BZ107" i="53"/>
  <c r="BZ106" i="53"/>
  <c r="BZ105" i="53"/>
  <c r="BZ102" i="53"/>
  <c r="BZ101" i="53"/>
  <c r="BZ94" i="53"/>
  <c r="BZ93" i="53"/>
  <c r="BZ92" i="53"/>
  <c r="BZ91" i="53"/>
  <c r="BZ90" i="53"/>
  <c r="BZ89" i="53"/>
  <c r="BZ88" i="53"/>
  <c r="BZ87" i="53"/>
  <c r="BZ86" i="53"/>
  <c r="BZ85" i="53"/>
  <c r="BZ84" i="53"/>
  <c r="BZ83" i="53"/>
  <c r="BZ82" i="53"/>
  <c r="BZ81" i="53"/>
  <c r="BZ80" i="53"/>
  <c r="BZ79" i="53"/>
  <c r="BZ95" i="53" s="1"/>
  <c r="BZ78" i="53"/>
  <c r="BZ77" i="53"/>
  <c r="BZ76" i="53"/>
  <c r="BZ75" i="53"/>
  <c r="BZ72" i="53"/>
  <c r="BZ71" i="53"/>
  <c r="BZ70" i="53"/>
  <c r="BZ69" i="53"/>
  <c r="BZ68" i="53"/>
  <c r="BZ67" i="53"/>
  <c r="BZ73" i="53" s="1"/>
  <c r="BZ66" i="53"/>
  <c r="BZ60" i="53"/>
  <c r="BZ59" i="53"/>
  <c r="BZ58" i="53"/>
  <c r="BZ57" i="53"/>
  <c r="BZ56" i="53"/>
  <c r="BZ55" i="53"/>
  <c r="BZ54" i="53"/>
  <c r="BZ53" i="53"/>
  <c r="BZ52" i="53"/>
  <c r="BZ51" i="53"/>
  <c r="BZ50" i="53"/>
  <c r="BZ49" i="53"/>
  <c r="BZ48" i="53"/>
  <c r="BZ47" i="53"/>
  <c r="BZ46" i="53"/>
  <c r="BZ45" i="53"/>
  <c r="BZ44" i="53"/>
  <c r="BZ43" i="53"/>
  <c r="BZ42" i="53"/>
  <c r="BZ41" i="53"/>
  <c r="BZ40" i="53"/>
  <c r="BZ39" i="53"/>
  <c r="BZ38" i="53"/>
  <c r="BZ37" i="53"/>
  <c r="BZ36" i="53"/>
  <c r="BZ35" i="53"/>
  <c r="BZ34" i="53"/>
  <c r="BZ33" i="53"/>
  <c r="BZ32" i="53"/>
  <c r="BZ31" i="53"/>
  <c r="BZ30" i="53"/>
  <c r="BZ29" i="53"/>
  <c r="BZ28" i="53"/>
  <c r="BZ27" i="53"/>
  <c r="BZ26" i="53"/>
  <c r="BZ25" i="53"/>
  <c r="BZ24" i="53"/>
  <c r="BZ23" i="53"/>
  <c r="BZ22" i="53"/>
  <c r="BZ21" i="53"/>
  <c r="BZ61" i="53" s="1"/>
  <c r="BZ63" i="53" s="1"/>
  <c r="BZ20" i="53"/>
  <c r="BZ111" i="53"/>
  <c r="BX102" i="53"/>
  <c r="BX101" i="53"/>
  <c r="BX73" i="53"/>
  <c r="BX96" i="53"/>
  <c r="BX95" i="53"/>
  <c r="BX61" i="53"/>
  <c r="BX63" i="53" s="1"/>
  <c r="BV61" i="53"/>
  <c r="BZ16" i="53"/>
  <c r="BZ15" i="53"/>
  <c r="BZ14" i="53"/>
  <c r="BZ13" i="53"/>
  <c r="BZ12" i="53"/>
  <c r="BZ11" i="53"/>
  <c r="BZ10" i="53"/>
  <c r="BZ8" i="53"/>
  <c r="BV95" i="53"/>
  <c r="BV73" i="53"/>
  <c r="BV63" i="53"/>
  <c r="N96" i="55" l="1"/>
  <c r="M73" i="53"/>
  <c r="L122" i="53"/>
  <c r="K63" i="55"/>
  <c r="J101" i="55"/>
  <c r="O96" i="55"/>
  <c r="L63" i="53"/>
  <c r="M61" i="53"/>
  <c r="J118" i="53"/>
  <c r="N63" i="55"/>
  <c r="O63" i="55" s="1"/>
  <c r="O61" i="55"/>
  <c r="N61" i="53"/>
  <c r="O20" i="53"/>
  <c r="N95" i="53"/>
  <c r="O75" i="53"/>
  <c r="J96" i="53"/>
  <c r="J101" i="53" s="1"/>
  <c r="J102" i="53" s="1"/>
  <c r="J122" i="53"/>
  <c r="L101" i="55"/>
  <c r="M96" i="55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95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9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BZ96" i="53"/>
  <c r="BV96" i="53"/>
  <c r="BV101" i="53" s="1"/>
  <c r="BV102" i="53"/>
  <c r="N101" i="55" l="1"/>
  <c r="N102" i="55" s="1"/>
  <c r="J116" i="53"/>
  <c r="J114" i="53"/>
  <c r="N122" i="53"/>
  <c r="O73" i="53"/>
  <c r="N96" i="53"/>
  <c r="O96" i="53" s="1"/>
  <c r="O95" i="53"/>
  <c r="N120" i="53"/>
  <c r="L101" i="53"/>
  <c r="L118" i="53"/>
  <c r="M63" i="53"/>
  <c r="J102" i="55"/>
  <c r="K101" i="55"/>
  <c r="N63" i="53"/>
  <c r="O61" i="53"/>
  <c r="L102" i="55"/>
  <c r="M102" i="55" s="1"/>
  <c r="M101" i="55"/>
  <c r="BX110" i="53"/>
  <c r="BV110" i="53"/>
  <c r="BZ110" i="53" s="1"/>
  <c r="O101" i="55" l="1"/>
  <c r="K102" i="55"/>
  <c r="DN102" i="55"/>
  <c r="L102" i="53"/>
  <c r="M101" i="53"/>
  <c r="N118" i="53"/>
  <c r="N101" i="53"/>
  <c r="O63" i="53"/>
  <c r="N128" i="55"/>
  <c r="O102" i="55"/>
  <c r="BJ110" i="53"/>
  <c r="M102" i="53" l="1"/>
  <c r="L116" i="53"/>
  <c r="L114" i="53"/>
  <c r="N102" i="53"/>
  <c r="O101" i="53"/>
  <c r="AT112" i="53"/>
  <c r="AR112" i="53"/>
  <c r="AP112" i="53"/>
  <c r="N114" i="53" l="1"/>
  <c r="O102" i="53"/>
  <c r="N116" i="53"/>
  <c r="AR110" i="53"/>
  <c r="AP110" i="53"/>
  <c r="AT110" i="53" s="1"/>
  <c r="AB110" i="53"/>
  <c r="Z110" i="53"/>
  <c r="AD110" i="53" s="1"/>
  <c r="AD112" i="55"/>
  <c r="AB112" i="55"/>
  <c r="Z112" i="55"/>
  <c r="AD112" i="54"/>
  <c r="AB112" i="54"/>
  <c r="Z112" i="54"/>
  <c r="AD111" i="54"/>
  <c r="AD110" i="54"/>
  <c r="L110" i="53" l="1"/>
  <c r="J110" i="53"/>
  <c r="BT112" i="53" l="1"/>
  <c r="BR112" i="53"/>
  <c r="BP112" i="53"/>
  <c r="BR110" i="53"/>
  <c r="BP110" i="53"/>
  <c r="BB112" i="53" l="1"/>
  <c r="AZ112" i="53"/>
  <c r="BD111" i="53"/>
  <c r="BD110" i="53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BD112" i="53"/>
  <c r="AN112" i="53"/>
  <c r="AL112" i="53"/>
  <c r="AJ112" i="53"/>
  <c r="AN111" i="53"/>
  <c r="AL110" i="53"/>
  <c r="AJ110" i="53"/>
  <c r="AN110" i="53" s="1"/>
  <c r="H112" i="53"/>
  <c r="X111" i="53"/>
  <c r="V110" i="53"/>
  <c r="T110" i="53"/>
  <c r="X110" i="53" s="1"/>
  <c r="P110" i="53"/>
  <c r="F112" i="53"/>
  <c r="D112" i="53"/>
  <c r="F110" i="53"/>
  <c r="H110" i="53" s="1"/>
  <c r="Y83" i="53" l="1"/>
  <c r="Y48" i="53"/>
  <c r="Y24" i="53"/>
  <c r="Y55" i="53"/>
  <c r="Y98" i="53"/>
  <c r="Y89" i="53"/>
  <c r="Y81" i="53"/>
  <c r="Y72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71" i="53"/>
  <c r="Y61" i="53"/>
  <c r="Y53" i="53"/>
  <c r="Y45" i="53"/>
  <c r="Y37" i="53"/>
  <c r="Y29" i="53"/>
  <c r="Y21" i="53"/>
  <c r="Y73" i="53"/>
  <c r="Y95" i="53"/>
  <c r="Y87" i="53"/>
  <c r="Y79" i="53"/>
  <c r="Y70" i="53"/>
  <c r="Y60" i="53"/>
  <c r="Y52" i="53"/>
  <c r="Y44" i="53"/>
  <c r="Y36" i="53"/>
  <c r="Y28" i="53"/>
  <c r="Y20" i="53"/>
  <c r="Y86" i="53"/>
  <c r="Y69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68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67" i="53"/>
  <c r="Y57" i="53"/>
  <c r="Y49" i="53"/>
  <c r="Y41" i="53"/>
  <c r="Y33" i="53"/>
  <c r="Y25" i="53"/>
  <c r="Y66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CH112" i="53"/>
  <c r="CF112" i="53"/>
  <c r="X112" i="53" l="1"/>
  <c r="V112" i="53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J111" i="52" l="1"/>
  <c r="CJ110" i="52"/>
  <c r="CJ63" i="52"/>
  <c r="CJ101" i="52" s="1"/>
  <c r="CJ102" i="52" s="1"/>
  <c r="CJ21" i="52"/>
  <c r="CJ22" i="52"/>
  <c r="CJ23" i="52"/>
  <c r="CJ24" i="52"/>
  <c r="CJ25" i="52"/>
  <c r="CJ26" i="52"/>
  <c r="CJ27" i="52"/>
  <c r="CJ28" i="52"/>
  <c r="CJ29" i="52"/>
  <c r="CJ30" i="52"/>
  <c r="CJ31" i="52"/>
  <c r="CJ32" i="52"/>
  <c r="CJ33" i="52"/>
  <c r="CJ34" i="52"/>
  <c r="CJ35" i="52"/>
  <c r="CJ36" i="52"/>
  <c r="CJ37" i="52"/>
  <c r="CJ38" i="52"/>
  <c r="CJ39" i="52"/>
  <c r="CJ40" i="52"/>
  <c r="CJ41" i="52"/>
  <c r="CJ42" i="52"/>
  <c r="CJ43" i="52"/>
  <c r="CJ44" i="52"/>
  <c r="CJ45" i="52"/>
  <c r="CJ46" i="52"/>
  <c r="CJ47" i="52"/>
  <c r="CJ48" i="52"/>
  <c r="CJ49" i="52"/>
  <c r="CJ50" i="52"/>
  <c r="CJ51" i="52"/>
  <c r="CJ52" i="52"/>
  <c r="CJ53" i="52"/>
  <c r="CJ54" i="52"/>
  <c r="CJ55" i="52"/>
  <c r="CJ56" i="52"/>
  <c r="CJ57" i="52"/>
  <c r="CJ58" i="52"/>
  <c r="CJ59" i="52"/>
  <c r="CJ60" i="52"/>
  <c r="CJ20" i="52"/>
  <c r="CJ96" i="52"/>
  <c r="CJ95" i="52"/>
  <c r="CJ100" i="52"/>
  <c r="CJ99" i="52"/>
  <c r="CJ98" i="52"/>
  <c r="CJ94" i="52"/>
  <c r="CJ93" i="52"/>
  <c r="CJ92" i="52"/>
  <c r="CJ91" i="52"/>
  <c r="CJ90" i="52"/>
  <c r="CJ89" i="52"/>
  <c r="CJ88" i="52"/>
  <c r="CJ87" i="52"/>
  <c r="CJ86" i="52"/>
  <c r="CJ85" i="52"/>
  <c r="CJ84" i="52"/>
  <c r="CJ83" i="52"/>
  <c r="CJ82" i="52"/>
  <c r="CJ81" i="52"/>
  <c r="CJ80" i="52"/>
  <c r="CJ79" i="52"/>
  <c r="CJ78" i="52"/>
  <c r="CJ77" i="52"/>
  <c r="CJ76" i="52"/>
  <c r="CJ75" i="52"/>
  <c r="CJ72" i="52"/>
  <c r="CJ71" i="52"/>
  <c r="CJ70" i="52"/>
  <c r="CJ69" i="52"/>
  <c r="CJ68" i="52"/>
  <c r="CJ67" i="52"/>
  <c r="CJ66" i="52"/>
  <c r="CH96" i="52"/>
  <c r="CH95" i="52"/>
  <c r="CH61" i="52"/>
  <c r="CH63" i="52" s="1"/>
  <c r="CJ61" i="52" l="1"/>
  <c r="CJ102" i="53" l="1"/>
  <c r="CH102" i="53"/>
  <c r="CH62" i="53"/>
  <c r="CI62" i="53" s="1"/>
  <c r="CF102" i="53"/>
  <c r="CF62" i="53"/>
  <c r="CG62" i="53" s="1"/>
  <c r="CF63" i="52"/>
  <c r="CH101" i="52"/>
  <c r="CH102" i="52" s="1"/>
  <c r="CF101" i="52" l="1"/>
  <c r="CF102" i="52" s="1"/>
  <c r="CJ62" i="53"/>
  <c r="CK62" i="53" s="1"/>
  <c r="CJ102" i="44" l="1"/>
  <c r="CH102" i="44"/>
  <c r="CF102" i="44"/>
  <c r="CX55" i="53" l="1"/>
  <c r="CV55" i="53"/>
  <c r="CR55" i="53"/>
  <c r="CS55" i="53"/>
  <c r="CB55" i="53"/>
  <c r="CC55" i="53"/>
  <c r="BL55" i="53"/>
  <c r="BN55" i="53" s="1"/>
  <c r="BM55" i="53"/>
  <c r="AV55" i="53"/>
  <c r="AW55" i="53"/>
  <c r="AF55" i="53"/>
  <c r="AH55" i="53" s="1"/>
  <c r="AG55" i="53"/>
  <c r="P55" i="53"/>
  <c r="Q55" i="53"/>
  <c r="R55" i="53" s="1"/>
  <c r="AX55" i="53" l="1"/>
  <c r="CD55" i="53"/>
  <c r="CZ55" i="53"/>
  <c r="DJ55" i="53" s="1"/>
  <c r="CT55" i="53"/>
  <c r="DD55" i="53" l="1"/>
  <c r="DE55" i="53" s="1"/>
  <c r="DB55" i="53"/>
  <c r="DC55" i="53" s="1"/>
  <c r="DF55" i="53" l="1"/>
  <c r="CV106" i="55"/>
  <c r="AG99" i="55"/>
  <c r="AF98" i="55"/>
  <c r="CV55" i="55"/>
  <c r="CX52" i="55"/>
  <c r="AF52" i="55"/>
  <c r="CX48" i="55"/>
  <c r="AF47" i="55"/>
  <c r="AH47" i="55" s="1"/>
  <c r="AF35" i="55"/>
  <c r="CX33" i="55"/>
  <c r="AF31" i="55"/>
  <c r="CX29" i="55"/>
  <c r="CX25" i="55"/>
  <c r="AG21" i="55"/>
  <c r="CX15" i="55"/>
  <c r="CX13" i="55"/>
  <c r="AF13" i="55"/>
  <c r="AG10" i="55"/>
  <c r="CP124" i="55"/>
  <c r="CN124" i="55"/>
  <c r="CL124" i="55"/>
  <c r="CJ124" i="55"/>
  <c r="CH124" i="55"/>
  <c r="CF124" i="55"/>
  <c r="BZ124" i="55"/>
  <c r="BX124" i="55"/>
  <c r="BV124" i="55"/>
  <c r="BT124" i="55"/>
  <c r="BR124" i="55"/>
  <c r="BP124" i="55"/>
  <c r="BJ124" i="55"/>
  <c r="BH124" i="55"/>
  <c r="BF124" i="55"/>
  <c r="BD124" i="55"/>
  <c r="BB124" i="55"/>
  <c r="AZ124" i="55"/>
  <c r="AT124" i="55"/>
  <c r="AR124" i="55"/>
  <c r="AP124" i="55"/>
  <c r="AN124" i="55"/>
  <c r="AL124" i="55"/>
  <c r="AJ124" i="55"/>
  <c r="AD124" i="55"/>
  <c r="AB124" i="55"/>
  <c r="Z124" i="55"/>
  <c r="N124" i="55"/>
  <c r="L124" i="55"/>
  <c r="J124" i="55"/>
  <c r="H124" i="55"/>
  <c r="F124" i="55"/>
  <c r="D124" i="55"/>
  <c r="CP122" i="55"/>
  <c r="DK163" i="55" s="1"/>
  <c r="CN122" i="55"/>
  <c r="CL122" i="55"/>
  <c r="CJ122" i="55"/>
  <c r="DJ163" i="55" s="1"/>
  <c r="CH122" i="55"/>
  <c r="CF122" i="55"/>
  <c r="BZ122" i="55"/>
  <c r="DK162" i="55" s="1"/>
  <c r="BX122" i="55"/>
  <c r="BV122" i="55"/>
  <c r="BT122" i="55"/>
  <c r="DJ162" i="55" s="1"/>
  <c r="BR122" i="55"/>
  <c r="BP122" i="55"/>
  <c r="BJ122" i="55"/>
  <c r="DK161" i="55" s="1"/>
  <c r="BH122" i="55"/>
  <c r="BF122" i="55"/>
  <c r="BD122" i="55"/>
  <c r="DJ161" i="55" s="1"/>
  <c r="BB122" i="55"/>
  <c r="AZ122" i="55"/>
  <c r="AT122" i="55"/>
  <c r="DK160" i="55" s="1"/>
  <c r="AR122" i="55"/>
  <c r="AP122" i="55"/>
  <c r="AN122" i="55"/>
  <c r="DJ160" i="55" s="1"/>
  <c r="AL122" i="55"/>
  <c r="AJ122" i="55"/>
  <c r="AD122" i="55"/>
  <c r="DK159" i="55" s="1"/>
  <c r="AB122" i="55"/>
  <c r="Z122" i="55"/>
  <c r="N122" i="55"/>
  <c r="DK158" i="55" s="1"/>
  <c r="L122" i="55"/>
  <c r="J122" i="55"/>
  <c r="H122" i="55"/>
  <c r="DJ158" i="55" s="1"/>
  <c r="F122" i="55"/>
  <c r="D122" i="55"/>
  <c r="CP120" i="55"/>
  <c r="DK155" i="55" s="1"/>
  <c r="CN120" i="55"/>
  <c r="CL120" i="55"/>
  <c r="CJ120" i="55"/>
  <c r="DJ155" i="55" s="1"/>
  <c r="CH120" i="55"/>
  <c r="CF120" i="55"/>
  <c r="BZ120" i="55"/>
  <c r="DK154" i="55" s="1"/>
  <c r="BX120" i="55"/>
  <c r="BV120" i="55"/>
  <c r="BT120" i="55"/>
  <c r="DJ154" i="55" s="1"/>
  <c r="BR120" i="55"/>
  <c r="BP120" i="55"/>
  <c r="BJ120" i="55"/>
  <c r="DK153" i="55" s="1"/>
  <c r="BH120" i="55"/>
  <c r="BF120" i="55"/>
  <c r="BD120" i="55"/>
  <c r="DJ153" i="55" s="1"/>
  <c r="BB120" i="55"/>
  <c r="AZ120" i="55"/>
  <c r="AT120" i="55"/>
  <c r="DK152" i="55" s="1"/>
  <c r="AR120" i="55"/>
  <c r="AP120" i="55"/>
  <c r="AN120" i="55"/>
  <c r="DJ152" i="55" s="1"/>
  <c r="AL120" i="55"/>
  <c r="AJ120" i="55"/>
  <c r="AD120" i="55"/>
  <c r="DK151" i="55" s="1"/>
  <c r="AB120" i="55"/>
  <c r="Z120" i="55"/>
  <c r="N120" i="55"/>
  <c r="DK150" i="55" s="1"/>
  <c r="L120" i="55"/>
  <c r="J120" i="55"/>
  <c r="H120" i="55"/>
  <c r="DJ150" i="55" s="1"/>
  <c r="F120" i="55"/>
  <c r="D120" i="55"/>
  <c r="CP118" i="55"/>
  <c r="DK147" i="55" s="1"/>
  <c r="CN118" i="55"/>
  <c r="CL118" i="55"/>
  <c r="CJ118" i="55"/>
  <c r="DJ147" i="55" s="1"/>
  <c r="CH118" i="55"/>
  <c r="CF118" i="55"/>
  <c r="BZ118" i="55"/>
  <c r="DK146" i="55" s="1"/>
  <c r="BX118" i="55"/>
  <c r="BV118" i="55"/>
  <c r="BT118" i="55"/>
  <c r="DJ146" i="55" s="1"/>
  <c r="BR118" i="55"/>
  <c r="BP118" i="55"/>
  <c r="BJ118" i="55"/>
  <c r="DK145" i="55" s="1"/>
  <c r="BH118" i="55"/>
  <c r="BF118" i="55"/>
  <c r="BD118" i="55"/>
  <c r="DJ145" i="55" s="1"/>
  <c r="BB118" i="55"/>
  <c r="AZ118" i="55"/>
  <c r="AT118" i="55"/>
  <c r="DK144" i="55" s="1"/>
  <c r="AR118" i="55"/>
  <c r="AP118" i="55"/>
  <c r="AN118" i="55"/>
  <c r="DJ144" i="55" s="1"/>
  <c r="AL118" i="55"/>
  <c r="AJ118" i="55"/>
  <c r="AD118" i="55"/>
  <c r="DK143" i="55" s="1"/>
  <c r="AB118" i="55"/>
  <c r="Z118" i="55"/>
  <c r="N118" i="55"/>
  <c r="DK142" i="55" s="1"/>
  <c r="L118" i="55"/>
  <c r="J118" i="55"/>
  <c r="H118" i="55"/>
  <c r="DJ142" i="55" s="1"/>
  <c r="F118" i="55"/>
  <c r="D118" i="55"/>
  <c r="CP116" i="55"/>
  <c r="DK139" i="55" s="1"/>
  <c r="CN116" i="55"/>
  <c r="CL116" i="55"/>
  <c r="CJ116" i="55"/>
  <c r="DJ139" i="55" s="1"/>
  <c r="CH116" i="55"/>
  <c r="CF116" i="55"/>
  <c r="BZ116" i="55"/>
  <c r="DK138" i="55" s="1"/>
  <c r="BX116" i="55"/>
  <c r="BV116" i="55"/>
  <c r="BT116" i="55"/>
  <c r="DJ138" i="55" s="1"/>
  <c r="BR116" i="55"/>
  <c r="BP116" i="55"/>
  <c r="BJ116" i="55"/>
  <c r="DK137" i="55" s="1"/>
  <c r="BH116" i="55"/>
  <c r="BF116" i="55"/>
  <c r="BD116" i="55"/>
  <c r="DJ137" i="55" s="1"/>
  <c r="BB116" i="55"/>
  <c r="AZ116" i="55"/>
  <c r="AT116" i="55"/>
  <c r="DK136" i="55" s="1"/>
  <c r="AR116" i="55"/>
  <c r="AP116" i="55"/>
  <c r="AN116" i="55"/>
  <c r="DJ136" i="55" s="1"/>
  <c r="AL116" i="55"/>
  <c r="AJ116" i="55"/>
  <c r="AD116" i="55"/>
  <c r="DK135" i="55" s="1"/>
  <c r="AB116" i="55"/>
  <c r="Z116" i="55"/>
  <c r="CP114" i="55"/>
  <c r="DK131" i="55" s="1"/>
  <c r="CN114" i="55"/>
  <c r="CL114" i="55"/>
  <c r="CJ114" i="55"/>
  <c r="DJ131" i="55" s="1"/>
  <c r="CH114" i="55"/>
  <c r="CF114" i="55"/>
  <c r="BZ114" i="55"/>
  <c r="DK130" i="55" s="1"/>
  <c r="BX114" i="55"/>
  <c r="BV114" i="55"/>
  <c r="BT114" i="55"/>
  <c r="DJ130" i="55" s="1"/>
  <c r="BR114" i="55"/>
  <c r="BP114" i="55"/>
  <c r="BJ114" i="55"/>
  <c r="DK129" i="55" s="1"/>
  <c r="BH114" i="55"/>
  <c r="BF114" i="55"/>
  <c r="BD114" i="55"/>
  <c r="DJ129" i="55" s="1"/>
  <c r="DL129" i="55" s="1"/>
  <c r="BB114" i="55"/>
  <c r="AZ114" i="55"/>
  <c r="AT114" i="55"/>
  <c r="DK128" i="55" s="1"/>
  <c r="AR114" i="55"/>
  <c r="AP114" i="55"/>
  <c r="AN114" i="55"/>
  <c r="DJ128" i="55" s="1"/>
  <c r="AL114" i="55"/>
  <c r="AJ114" i="55"/>
  <c r="AD114" i="55"/>
  <c r="DK127" i="55" s="1"/>
  <c r="AB114" i="55"/>
  <c r="Z114" i="55"/>
  <c r="N114" i="55"/>
  <c r="N116" i="55" s="1"/>
  <c r="DK134" i="55" s="1"/>
  <c r="L114" i="55"/>
  <c r="L116" i="55" s="1"/>
  <c r="J114" i="55"/>
  <c r="J116" i="55" s="1"/>
  <c r="H114" i="55"/>
  <c r="DJ126" i="55" s="1"/>
  <c r="F114" i="55"/>
  <c r="F116" i="55" s="1"/>
  <c r="D114" i="55"/>
  <c r="D116" i="55" s="1"/>
  <c r="DD111" i="55"/>
  <c r="DB111" i="55"/>
  <c r="CX111" i="55"/>
  <c r="CV111" i="55"/>
  <c r="CS111" i="55"/>
  <c r="CR111" i="55"/>
  <c r="CT111" i="55" s="1"/>
  <c r="CC111" i="55"/>
  <c r="CD111" i="55" s="1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N107" i="55" s="1"/>
  <c r="BL107" i="55"/>
  <c r="AW107" i="55"/>
  <c r="AV107" i="55"/>
  <c r="AX107" i="55" s="1"/>
  <c r="AG107" i="55"/>
  <c r="AF107" i="55"/>
  <c r="Q107" i="55"/>
  <c r="P107" i="55"/>
  <c r="R107" i="55" s="1"/>
  <c r="DD106" i="55"/>
  <c r="DB106" i="55"/>
  <c r="CX106" i="55"/>
  <c r="CS106" i="55"/>
  <c r="CR106" i="55"/>
  <c r="CT106" i="55" s="1"/>
  <c r="CC106" i="55"/>
  <c r="CD106" i="55" s="1"/>
  <c r="CB106" i="55"/>
  <c r="BM106" i="55"/>
  <c r="BL106" i="55"/>
  <c r="AW106" i="55"/>
  <c r="AV106" i="55"/>
  <c r="AG106" i="55"/>
  <c r="Q106" i="55"/>
  <c r="R106" i="55" s="1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T102" i="55"/>
  <c r="CS102" i="55"/>
  <c r="CR102" i="55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CD101" i="55" s="1"/>
  <c r="BM101" i="55"/>
  <c r="BL101" i="55"/>
  <c r="BN101" i="55" s="1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BN100" i="55" s="1"/>
  <c r="AW100" i="55"/>
  <c r="AV100" i="55"/>
  <c r="AX100" i="55" s="1"/>
  <c r="AG100" i="55"/>
  <c r="AF100" i="55"/>
  <c r="Q100" i="55"/>
  <c r="P100" i="55"/>
  <c r="R100" i="55" s="1"/>
  <c r="DD99" i="55"/>
  <c r="DB99" i="55"/>
  <c r="DC99" i="55" s="1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R98" i="55" s="1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BN94" i="55" s="1"/>
  <c r="AW94" i="55"/>
  <c r="AX94" i="55" s="1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D93" i="55" s="1"/>
  <c r="CB93" i="55"/>
  <c r="BM93" i="55"/>
  <c r="BL93" i="55"/>
  <c r="BN93" i="55" s="1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BN92" i="55" s="1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BN91" i="55" s="1"/>
  <c r="AW91" i="55"/>
  <c r="AV91" i="55"/>
  <c r="AG91" i="55"/>
  <c r="AF91" i="55"/>
  <c r="Q91" i="55"/>
  <c r="P91" i="55"/>
  <c r="DD90" i="55"/>
  <c r="DB90" i="55"/>
  <c r="DC90" i="55" s="1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T88" i="55" s="1"/>
  <c r="CC88" i="55"/>
  <c r="CB88" i="55"/>
  <c r="CD88" i="55" s="1"/>
  <c r="BM88" i="55"/>
  <c r="BL88" i="55"/>
  <c r="BN88" i="55" s="1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X85" i="55" s="1"/>
  <c r="AV85" i="55"/>
  <c r="AG85" i="55"/>
  <c r="Q85" i="55"/>
  <c r="P85" i="55"/>
  <c r="DD84" i="55"/>
  <c r="DB84" i="55"/>
  <c r="DC84" i="55" s="1"/>
  <c r="CX84" i="55"/>
  <c r="CV84" i="55"/>
  <c r="CS84" i="55"/>
  <c r="CR84" i="55"/>
  <c r="CT84" i="55" s="1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DC80" i="55" s="1"/>
  <c r="CX80" i="55"/>
  <c r="CV80" i="55"/>
  <c r="CS80" i="55"/>
  <c r="CR80" i="55"/>
  <c r="CC80" i="55"/>
  <c r="CB80" i="55"/>
  <c r="CD80" i="55" s="1"/>
  <c r="BM80" i="55"/>
  <c r="BL80" i="55"/>
  <c r="BN80" i="55" s="1"/>
  <c r="AW80" i="55"/>
  <c r="AV80" i="55"/>
  <c r="AG80" i="55"/>
  <c r="AF80" i="55"/>
  <c r="AH80" i="55" s="1"/>
  <c r="Q80" i="55"/>
  <c r="P80" i="55"/>
  <c r="R80" i="55" s="1"/>
  <c r="DD79" i="55"/>
  <c r="DE79" i="55" s="1"/>
  <c r="DB79" i="55"/>
  <c r="CX79" i="55"/>
  <c r="CV79" i="55"/>
  <c r="CS79" i="55"/>
  <c r="CR79" i="55"/>
  <c r="CT79" i="55" s="1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DC78" i="55" s="1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T77" i="55" s="1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CD75" i="55" s="1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T72" i="55" s="1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DC68" i="55" s="1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N67" i="55" s="1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H66" i="55" s="1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DC62" i="55" s="1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X60" i="55" s="1"/>
  <c r="AV60" i="55"/>
  <c r="AG60" i="55"/>
  <c r="AF60" i="55"/>
  <c r="Q60" i="55"/>
  <c r="P60" i="55"/>
  <c r="DD59" i="55"/>
  <c r="DB59" i="55"/>
  <c r="DC59" i="55" s="1"/>
  <c r="CX59" i="55"/>
  <c r="CV59" i="55"/>
  <c r="CS59" i="55"/>
  <c r="CT59" i="55" s="1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DC58" i="55" s="1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DC57" i="55" s="1"/>
  <c r="CX57" i="55"/>
  <c r="CV57" i="55"/>
  <c r="CS57" i="55"/>
  <c r="CR57" i="55"/>
  <c r="CT57" i="55" s="1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T56" i="55" s="1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DC55" i="55" s="1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CD53" i="55" s="1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DC51" i="55" s="1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DC50" i="55" s="1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DC49" i="55" s="1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DC48" i="55" s="1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DC46" i="55" s="1"/>
  <c r="CX46" i="55"/>
  <c r="CV46" i="55"/>
  <c r="CS46" i="55"/>
  <c r="CR46" i="55"/>
  <c r="CT46" i="55" s="1"/>
  <c r="CC46" i="55"/>
  <c r="CB46" i="55"/>
  <c r="CD46" i="55" s="1"/>
  <c r="BM46" i="55"/>
  <c r="BN46" i="55" s="1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DC43" i="55" s="1"/>
  <c r="CX43" i="55"/>
  <c r="CS43" i="55"/>
  <c r="CR43" i="55"/>
  <c r="CT43" i="55" s="1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DC41" i="55" s="1"/>
  <c r="CV41" i="55"/>
  <c r="CS41" i="55"/>
  <c r="CR41" i="55"/>
  <c r="CC41" i="55"/>
  <c r="CB41" i="55"/>
  <c r="BM41" i="55"/>
  <c r="BL41" i="55"/>
  <c r="BN41" i="55" s="1"/>
  <c r="AW41" i="55"/>
  <c r="AV41" i="55"/>
  <c r="AF41" i="55"/>
  <c r="Q41" i="55"/>
  <c r="P41" i="55"/>
  <c r="DD40" i="55"/>
  <c r="DB40" i="55"/>
  <c r="DC40" i="55" s="1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DC39" i="55" s="1"/>
  <c r="CX39" i="55"/>
  <c r="CS39" i="55"/>
  <c r="CR39" i="55"/>
  <c r="CT39" i="55" s="1"/>
  <c r="CC39" i="55"/>
  <c r="CB39" i="55"/>
  <c r="CD39" i="55" s="1"/>
  <c r="BM39" i="55"/>
  <c r="BL39" i="55"/>
  <c r="BN39" i="55" s="1"/>
  <c r="AW39" i="55"/>
  <c r="AV39" i="55"/>
  <c r="AG39" i="55"/>
  <c r="Q39" i="55"/>
  <c r="P39" i="55"/>
  <c r="DD38" i="55"/>
  <c r="DB38" i="55"/>
  <c r="DC38" i="55" s="1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X38" i="55" s="1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BN37" i="55" s="1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DC35" i="55" s="1"/>
  <c r="CX35" i="55"/>
  <c r="CS35" i="55"/>
  <c r="CR35" i="55"/>
  <c r="CC35" i="55"/>
  <c r="CB35" i="55"/>
  <c r="CD35" i="55" s="1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CD34" i="55" s="1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DC32" i="55" s="1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DC31" i="55" s="1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DC30" i="55" s="1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DC29" i="55" s="1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DC27" i="55" s="1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DC26" i="55" s="1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BN25" i="55" s="1"/>
  <c r="AW25" i="55"/>
  <c r="AV25" i="55"/>
  <c r="AG25" i="55"/>
  <c r="AF25" i="55"/>
  <c r="Q25" i="55"/>
  <c r="P25" i="55"/>
  <c r="DD24" i="55"/>
  <c r="DB24" i="55"/>
  <c r="DC24" i="55" s="1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DC23" i="55" s="1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DC22" i="55" s="1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DC21" i="55" s="1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C114" i="55" s="1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T14" i="55" s="1"/>
  <c r="CC14" i="55"/>
  <c r="CB14" i="55"/>
  <c r="BM14" i="55"/>
  <c r="BL14" i="55"/>
  <c r="AW14" i="55"/>
  <c r="AV14" i="55"/>
  <c r="AG14" i="55"/>
  <c r="AF14" i="55"/>
  <c r="AH14" i="55" s="1"/>
  <c r="Q14" i="55"/>
  <c r="P14" i="55"/>
  <c r="DD13" i="55"/>
  <c r="DB13" i="55"/>
  <c r="CS13" i="55"/>
  <c r="CT13" i="55" s="1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X11" i="55" s="1"/>
  <c r="AV11" i="55"/>
  <c r="AG11" i="55"/>
  <c r="AF11" i="55"/>
  <c r="Q11" i="55"/>
  <c r="P11" i="55"/>
  <c r="CS10" i="55"/>
  <c r="CS112" i="55" s="1"/>
  <c r="CR10" i="55"/>
  <c r="CC10" i="55"/>
  <c r="CC112" i="55" s="1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R24" i="55" l="1"/>
  <c r="R79" i="55"/>
  <c r="DK55" i="53"/>
  <c r="DL55" i="53" s="1"/>
  <c r="DG55" i="53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112" i="55" s="1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T122" i="55"/>
  <c r="CX28" i="55"/>
  <c r="CZ28" i="55" s="1"/>
  <c r="CV36" i="55"/>
  <c r="CW36" i="55" s="1"/>
  <c r="CV43" i="55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CX69" i="55"/>
  <c r="CY69" i="55" s="1"/>
  <c r="T120" i="55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H105" i="55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AH58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CZ110" i="55"/>
  <c r="DJ110" i="55" s="1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AH24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CW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DK98" i="55"/>
  <c r="CR116" i="55"/>
  <c r="CD10" i="55"/>
  <c r="CD112" i="55" s="1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77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H116" i="55"/>
  <c r="DJ134" i="55" s="1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DN101" i="55" s="1"/>
  <c r="CR124" i="55"/>
  <c r="DJ134" i="54"/>
  <c r="H122" i="54"/>
  <c r="H120" i="54"/>
  <c r="H118" i="54"/>
  <c r="H114" i="54"/>
  <c r="H116" i="54" s="1"/>
  <c r="F122" i="54"/>
  <c r="F120" i="54"/>
  <c r="F118" i="54"/>
  <c r="F114" i="54"/>
  <c r="F116" i="54" s="1"/>
  <c r="D122" i="54"/>
  <c r="D120" i="54"/>
  <c r="D118" i="54"/>
  <c r="D114" i="54"/>
  <c r="D116" i="54" s="1"/>
  <c r="DG28" i="55" l="1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V122" i="55" s="1"/>
  <c r="CZ52" i="55"/>
  <c r="DJ52" i="55" s="1"/>
  <c r="CX112" i="55"/>
  <c r="CZ62" i="55"/>
  <c r="CZ94" i="55"/>
  <c r="DJ94" i="55" s="1"/>
  <c r="CZ36" i="55"/>
  <c r="AH110" i="55"/>
  <c r="AH73" i="55"/>
  <c r="AG122" i="55"/>
  <c r="X120" i="55"/>
  <c r="DJ151" i="55" s="1"/>
  <c r="CZ72" i="55"/>
  <c r="DJ72" i="55" s="1"/>
  <c r="CZ78" i="55"/>
  <c r="DJ78" i="55" s="1"/>
  <c r="DL78" i="55" s="1"/>
  <c r="CW68" i="55"/>
  <c r="CV16" i="55"/>
  <c r="AG16" i="55"/>
  <c r="CZ69" i="55"/>
  <c r="DA69" i="55" s="1"/>
  <c r="CX95" i="55"/>
  <c r="CX120" i="55" s="1"/>
  <c r="DA90" i="55"/>
  <c r="CZ37" i="55"/>
  <c r="DJ37" i="55" s="1"/>
  <c r="CZ53" i="55"/>
  <c r="DJ53" i="55" s="1"/>
  <c r="CZ68" i="55"/>
  <c r="DA68" i="55" s="1"/>
  <c r="CZ32" i="55"/>
  <c r="CZ40" i="55"/>
  <c r="DJ40" i="55" s="1"/>
  <c r="DL40" i="55" s="1"/>
  <c r="AF61" i="55"/>
  <c r="AF16" i="55"/>
  <c r="V120" i="55"/>
  <c r="AG95" i="55"/>
  <c r="X122" i="55"/>
  <c r="DJ159" i="55" s="1"/>
  <c r="CY28" i="55"/>
  <c r="CZ86" i="55"/>
  <c r="DJ86" i="55" s="1"/>
  <c r="AH44" i="55"/>
  <c r="AG61" i="55"/>
  <c r="T124" i="55"/>
  <c r="AF96" i="55"/>
  <c r="V122" i="55"/>
  <c r="AH20" i="55"/>
  <c r="CZ41" i="55"/>
  <c r="DJ41" i="55" s="1"/>
  <c r="DL41" i="55" s="1"/>
  <c r="AG96" i="55"/>
  <c r="AG124" i="55" s="1"/>
  <c r="V124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DJ81" i="55"/>
  <c r="DA81" i="55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CW61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J62" i="55"/>
  <c r="DA62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CV120" i="55"/>
  <c r="CW95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CW16" i="55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48" i="55"/>
  <c r="DL48" i="55" s="1"/>
  <c r="DJ55" i="55"/>
  <c r="DL55" i="55" s="1"/>
  <c r="DA55" i="55"/>
  <c r="DJ67" i="55"/>
  <c r="DA67" i="55"/>
  <c r="DJ75" i="55"/>
  <c r="DA75" i="55"/>
  <c r="DF95" i="55"/>
  <c r="DA32" i="55"/>
  <c r="DJ32" i="55"/>
  <c r="DL32" i="55" s="1"/>
  <c r="DJ35" i="55"/>
  <c r="DA35" i="55"/>
  <c r="DA20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D124" i="54"/>
  <c r="F124" i="54"/>
  <c r="H124" i="54"/>
  <c r="CP124" i="54"/>
  <c r="CN124" i="54"/>
  <c r="CL124" i="54"/>
  <c r="CJ124" i="54"/>
  <c r="CH124" i="54"/>
  <c r="CF124" i="54"/>
  <c r="BZ124" i="54"/>
  <c r="BX124" i="54"/>
  <c r="BV124" i="54"/>
  <c r="BT124" i="54"/>
  <c r="BR124" i="54"/>
  <c r="BP124" i="54"/>
  <c r="BJ124" i="54"/>
  <c r="BH124" i="54"/>
  <c r="BF124" i="54"/>
  <c r="BD124" i="54"/>
  <c r="BB124" i="54"/>
  <c r="AZ124" i="54"/>
  <c r="AT124" i="54"/>
  <c r="AR124" i="54"/>
  <c r="AP124" i="54"/>
  <c r="AN124" i="54"/>
  <c r="AL124" i="54"/>
  <c r="AJ124" i="54"/>
  <c r="AD124" i="54"/>
  <c r="AB124" i="54"/>
  <c r="Z124" i="54"/>
  <c r="X124" i="54"/>
  <c r="V124" i="54"/>
  <c r="T124" i="54"/>
  <c r="DE96" i="55" l="1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40" i="55"/>
  <c r="CV96" i="55"/>
  <c r="CW96" i="55" s="1"/>
  <c r="CZ16" i="55"/>
  <c r="DA37" i="55"/>
  <c r="DL53" i="55"/>
  <c r="DA78" i="55"/>
  <c r="T118" i="55"/>
  <c r="AF63" i="55"/>
  <c r="DA72" i="55"/>
  <c r="DJ68" i="55"/>
  <c r="DL68" i="55" s="1"/>
  <c r="V118" i="55"/>
  <c r="AG63" i="55"/>
  <c r="AG118" i="55" s="1"/>
  <c r="X124" i="55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DA73" i="55"/>
  <c r="CV118" i="55"/>
  <c r="CV101" i="55"/>
  <c r="CW63" i="55"/>
  <c r="DL67" i="55"/>
  <c r="DL58" i="55"/>
  <c r="DL46" i="55"/>
  <c r="DJ61" i="55"/>
  <c r="DL20" i="55"/>
  <c r="DG95" i="55"/>
  <c r="DL34" i="55"/>
  <c r="CV124" i="55"/>
  <c r="DF112" i="55"/>
  <c r="DF16" i="55"/>
  <c r="DF96" i="55"/>
  <c r="DG73" i="55"/>
  <c r="Z120" i="54"/>
  <c r="N124" i="54"/>
  <c r="N122" i="54"/>
  <c r="DK158" i="54" s="1"/>
  <c r="N120" i="54"/>
  <c r="N118" i="54"/>
  <c r="L124" i="54"/>
  <c r="L122" i="54"/>
  <c r="L120" i="54"/>
  <c r="L118" i="54"/>
  <c r="J124" i="54"/>
  <c r="J122" i="54"/>
  <c r="J120" i="54"/>
  <c r="J118" i="54"/>
  <c r="N114" i="54"/>
  <c r="DK126" i="54" s="1"/>
  <c r="L114" i="54"/>
  <c r="L116" i="54" s="1"/>
  <c r="J114" i="54"/>
  <c r="J116" i="54" s="1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AX36" i="54" s="1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BN42" i="54" s="1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D47" i="54" s="1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X49" i="54" s="1"/>
  <c r="AW49" i="54"/>
  <c r="BL49" i="54"/>
  <c r="BM49" i="54"/>
  <c r="BN49" i="54" s="1"/>
  <c r="CB49" i="54"/>
  <c r="CC49" i="54"/>
  <c r="P50" i="54"/>
  <c r="Q50" i="54"/>
  <c r="AF50" i="54"/>
  <c r="AH50" i="54" s="1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D51" i="54" s="1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H59" i="54" s="1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D60" i="54" s="1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P118" i="54" s="1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H67" i="54" s="1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H75" i="54" s="1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X78" i="54" s="1"/>
  <c r="AW78" i="54"/>
  <c r="BL78" i="54"/>
  <c r="BM78" i="54"/>
  <c r="CB78" i="54"/>
  <c r="CC78" i="54"/>
  <c r="P79" i="54"/>
  <c r="Q79" i="54"/>
  <c r="AF79" i="54"/>
  <c r="AH79" i="54" s="1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X86" i="54" s="1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H92" i="54" s="1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Q124" i="54" s="1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Q114" i="54" s="1"/>
  <c r="AF101" i="54"/>
  <c r="AG101" i="54"/>
  <c r="AV101" i="54"/>
  <c r="AW101" i="54"/>
  <c r="BL101" i="54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BN107" i="54" s="1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T114" i="54"/>
  <c r="V114" i="54"/>
  <c r="X114" i="54"/>
  <c r="Z114" i="54"/>
  <c r="AB114" i="54"/>
  <c r="AD114" i="54"/>
  <c r="DK127" i="54" s="1"/>
  <c r="AJ114" i="54"/>
  <c r="AL114" i="54"/>
  <c r="AN114" i="54"/>
  <c r="AP114" i="54"/>
  <c r="AR114" i="54"/>
  <c r="AT114" i="54"/>
  <c r="AZ114" i="54"/>
  <c r="BB114" i="54"/>
  <c r="BD114" i="54"/>
  <c r="DJ129" i="54" s="1"/>
  <c r="BF114" i="54"/>
  <c r="BH114" i="54"/>
  <c r="BJ114" i="54"/>
  <c r="DK129" i="54" s="1"/>
  <c r="BL114" i="54"/>
  <c r="BP114" i="54"/>
  <c r="BR114" i="54"/>
  <c r="BT114" i="54"/>
  <c r="DJ130" i="54" s="1"/>
  <c r="DK130" i="54"/>
  <c r="CF114" i="54"/>
  <c r="CH114" i="54"/>
  <c r="CJ114" i="54"/>
  <c r="DJ131" i="54" s="1"/>
  <c r="CL114" i="54"/>
  <c r="CN114" i="54"/>
  <c r="CP114" i="54"/>
  <c r="DK131" i="54" s="1"/>
  <c r="DJ158" i="54"/>
  <c r="DK150" i="54"/>
  <c r="DJ150" i="54"/>
  <c r="DK142" i="54"/>
  <c r="DJ142" i="54"/>
  <c r="DK128" i="54"/>
  <c r="DJ126" i="54"/>
  <c r="CP122" i="54"/>
  <c r="DK163" i="54" s="1"/>
  <c r="CN122" i="54"/>
  <c r="CL122" i="54"/>
  <c r="CJ122" i="54"/>
  <c r="DJ163" i="54" s="1"/>
  <c r="CH122" i="54"/>
  <c r="CF122" i="54"/>
  <c r="DK162" i="54"/>
  <c r="BT122" i="54"/>
  <c r="DJ162" i="54" s="1"/>
  <c r="BR122" i="54"/>
  <c r="BP122" i="54"/>
  <c r="BJ122" i="54"/>
  <c r="DK161" i="54" s="1"/>
  <c r="BH122" i="54"/>
  <c r="BF122" i="54"/>
  <c r="BD122" i="54"/>
  <c r="DJ161" i="54" s="1"/>
  <c r="BB122" i="54"/>
  <c r="AZ122" i="54"/>
  <c r="AT122" i="54"/>
  <c r="DK160" i="54" s="1"/>
  <c r="AR122" i="54"/>
  <c r="AP122" i="54"/>
  <c r="AN122" i="54"/>
  <c r="DJ160" i="54" s="1"/>
  <c r="AL122" i="54"/>
  <c r="AJ122" i="54"/>
  <c r="AD122" i="54"/>
  <c r="DK159" i="54" s="1"/>
  <c r="AB122" i="54"/>
  <c r="Z122" i="54"/>
  <c r="X122" i="54"/>
  <c r="DJ159" i="54" s="1"/>
  <c r="V122" i="54"/>
  <c r="T122" i="54"/>
  <c r="CP120" i="54"/>
  <c r="DK155" i="54" s="1"/>
  <c r="CN120" i="54"/>
  <c r="CL120" i="54"/>
  <c r="CJ120" i="54"/>
  <c r="DJ155" i="54" s="1"/>
  <c r="CH120" i="54"/>
  <c r="CF120" i="54"/>
  <c r="DK154" i="54"/>
  <c r="BT120" i="54"/>
  <c r="DJ154" i="54" s="1"/>
  <c r="BR120" i="54"/>
  <c r="BP120" i="54"/>
  <c r="BJ120" i="54"/>
  <c r="DK153" i="54" s="1"/>
  <c r="BH120" i="54"/>
  <c r="BF120" i="54"/>
  <c r="BD120" i="54"/>
  <c r="DJ153" i="54" s="1"/>
  <c r="BB120" i="54"/>
  <c r="AZ120" i="54"/>
  <c r="AT120" i="54"/>
  <c r="DK152" i="54" s="1"/>
  <c r="AR120" i="54"/>
  <c r="AP120" i="54"/>
  <c r="AN120" i="54"/>
  <c r="DJ152" i="54" s="1"/>
  <c r="AL120" i="54"/>
  <c r="AJ120" i="54"/>
  <c r="AD120" i="54"/>
  <c r="DK151" i="54" s="1"/>
  <c r="X120" i="54"/>
  <c r="DJ151" i="54" s="1"/>
  <c r="V120" i="54"/>
  <c r="T120" i="54"/>
  <c r="CP118" i="54"/>
  <c r="DK147" i="54" s="1"/>
  <c r="CN118" i="54"/>
  <c r="CL118" i="54"/>
  <c r="CJ118" i="54"/>
  <c r="DJ147" i="54" s="1"/>
  <c r="CH118" i="54"/>
  <c r="CF118" i="54"/>
  <c r="DK146" i="54"/>
  <c r="BT118" i="54"/>
  <c r="DJ146" i="54" s="1"/>
  <c r="BR118" i="54"/>
  <c r="BP118" i="54"/>
  <c r="BJ118" i="54"/>
  <c r="DK145" i="54" s="1"/>
  <c r="BH118" i="54"/>
  <c r="BF118" i="54"/>
  <c r="BD118" i="54"/>
  <c r="DJ145" i="54" s="1"/>
  <c r="BB118" i="54"/>
  <c r="AZ118" i="54"/>
  <c r="AT118" i="54"/>
  <c r="DK144" i="54" s="1"/>
  <c r="AR118" i="54"/>
  <c r="AP118" i="54"/>
  <c r="AN118" i="54"/>
  <c r="DJ144" i="54" s="1"/>
  <c r="AL118" i="54"/>
  <c r="AJ118" i="54"/>
  <c r="AD118" i="54"/>
  <c r="DK143" i="54" s="1"/>
  <c r="AB118" i="54"/>
  <c r="Z118" i="54"/>
  <c r="X118" i="54"/>
  <c r="DJ143" i="54" s="1"/>
  <c r="V118" i="54"/>
  <c r="T118" i="54"/>
  <c r="CP116" i="54"/>
  <c r="DK139" i="54" s="1"/>
  <c r="CN116" i="54"/>
  <c r="CL116" i="54"/>
  <c r="CJ116" i="54"/>
  <c r="DJ139" i="54" s="1"/>
  <c r="CH116" i="54"/>
  <c r="CF116" i="54"/>
  <c r="DK138" i="54"/>
  <c r="BT116" i="54"/>
  <c r="DJ138" i="54" s="1"/>
  <c r="BR116" i="54"/>
  <c r="BP116" i="54"/>
  <c r="BJ116" i="54"/>
  <c r="DK137" i="54" s="1"/>
  <c r="BH116" i="54"/>
  <c r="BF116" i="54"/>
  <c r="BD116" i="54"/>
  <c r="DJ137" i="54" s="1"/>
  <c r="BB116" i="54"/>
  <c r="AZ116" i="54"/>
  <c r="AT116" i="54"/>
  <c r="DK136" i="54" s="1"/>
  <c r="AR116" i="54"/>
  <c r="AP116" i="54"/>
  <c r="AN116" i="54"/>
  <c r="DJ136" i="54" s="1"/>
  <c r="AL116" i="54"/>
  <c r="AJ116" i="54"/>
  <c r="AD116" i="54"/>
  <c r="DK135" i="54" s="1"/>
  <c r="AB116" i="54"/>
  <c r="Z116" i="54"/>
  <c r="X116" i="54"/>
  <c r="DJ135" i="54" s="1"/>
  <c r="V116" i="54"/>
  <c r="T116" i="54"/>
  <c r="DJ128" i="54"/>
  <c r="DJ127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CT77" i="54" s="1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DJ95" i="55" l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X118" i="55"/>
  <c r="DJ143" i="55" s="1"/>
  <c r="AH122" i="55"/>
  <c r="DL159" i="55" s="1"/>
  <c r="AG101" i="55"/>
  <c r="AG114" i="55" s="1"/>
  <c r="V114" i="55"/>
  <c r="AF101" i="55"/>
  <c r="T114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J120" i="55"/>
  <c r="CZ118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N116" i="54"/>
  <c r="DK134" i="54" s="1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3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112" i="54" s="1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DL127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R112" i="54" s="1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X120" i="54" s="1"/>
  <c r="DL152" i="54" s="1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DL128" i="54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DL130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DL131" i="54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DC73" i="54" s="1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L126" i="54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T114" i="54" s="1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J92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H116" i="54"/>
  <c r="DL135" i="54" s="1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DL129" i="54"/>
  <c r="BM116" i="54"/>
  <c r="P116" i="54"/>
  <c r="AB120" i="54"/>
  <c r="DJ131" i="53"/>
  <c r="CD122" i="54" l="1"/>
  <c r="DL162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X114" i="55"/>
  <c r="DJ127" i="55" s="1"/>
  <c r="DL127" i="55" s="1"/>
  <c r="AG102" i="55"/>
  <c r="AG116" i="55" s="1"/>
  <c r="V116" i="55"/>
  <c r="T116" i="55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3" i="54" s="1"/>
  <c r="AH112" i="54"/>
  <c r="BN116" i="54"/>
  <c r="DL137" i="54" s="1"/>
  <c r="BN118" i="54"/>
  <c r="DL145" i="54" s="1"/>
  <c r="AH114" i="54"/>
  <c r="AX114" i="54"/>
  <c r="BN122" i="54"/>
  <c r="DL161" i="54" s="1"/>
  <c r="AH120" i="54"/>
  <c r="DL151" i="54" s="1"/>
  <c r="AH124" i="54"/>
  <c r="CT124" i="54"/>
  <c r="CD116" i="54"/>
  <c r="DL138" i="54" s="1"/>
  <c r="CD124" i="54"/>
  <c r="CD118" i="54"/>
  <c r="DL146" i="54" s="1"/>
  <c r="BN114" i="54"/>
  <c r="BN124" i="54"/>
  <c r="AX124" i="54"/>
  <c r="AX116" i="54"/>
  <c r="DL136" i="54" s="1"/>
  <c r="DL59" i="54"/>
  <c r="R124" i="54"/>
  <c r="DA55" i="54"/>
  <c r="DJ55" i="54"/>
  <c r="R120" i="54"/>
  <c r="DL150" i="54" s="1"/>
  <c r="DK8" i="54"/>
  <c r="DK10" i="54" s="1"/>
  <c r="DK16" i="54" s="1"/>
  <c r="DL56" i="54"/>
  <c r="DL57" i="54"/>
  <c r="DG55" i="54"/>
  <c r="DK55" i="54"/>
  <c r="DL48" i="54"/>
  <c r="R122" i="54"/>
  <c r="DL158" i="54" s="1"/>
  <c r="DL105" i="54"/>
  <c r="DL88" i="54"/>
  <c r="R114" i="54"/>
  <c r="R118" i="54"/>
  <c r="DL142" i="54" s="1"/>
  <c r="R116" i="54"/>
  <c r="DL134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4" i="54" s="1"/>
  <c r="DL51" i="54"/>
  <c r="DK53" i="54"/>
  <c r="DL53" i="54" s="1"/>
  <c r="DG68" i="54"/>
  <c r="DA57" i="54"/>
  <c r="DG38" i="54"/>
  <c r="DA86" i="54"/>
  <c r="AX122" i="54"/>
  <c r="DL160" i="54" s="1"/>
  <c r="DL41" i="54"/>
  <c r="DA83" i="54"/>
  <c r="DK58" i="54"/>
  <c r="DL58" i="54" s="1"/>
  <c r="CT118" i="54"/>
  <c r="DL147" i="54" s="1"/>
  <c r="CT116" i="54"/>
  <c r="DL139" i="54" s="1"/>
  <c r="DA56" i="54"/>
  <c r="DA58" i="54"/>
  <c r="DA32" i="54"/>
  <c r="DK39" i="54"/>
  <c r="DG39" i="54"/>
  <c r="DJ94" i="54"/>
  <c r="DL94" i="54" s="1"/>
  <c r="DG94" i="54"/>
  <c r="DL92" i="54"/>
  <c r="CT122" i="54"/>
  <c r="DL163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5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X118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122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B120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59" i="54" s="1"/>
  <c r="DB122" i="54"/>
  <c r="DA75" i="54"/>
  <c r="DK44" i="54"/>
  <c r="DG44" i="54"/>
  <c r="DL20" i="54"/>
  <c r="DA20" i="54"/>
  <c r="DA24" i="54"/>
  <c r="DK67" i="54"/>
  <c r="DL67" i="54" s="1"/>
  <c r="DG67" i="54"/>
  <c r="CW61" i="54"/>
  <c r="CV63" i="54"/>
  <c r="CZ61" i="54"/>
  <c r="DA61" i="54" s="1"/>
  <c r="CX120" i="54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G31" i="54"/>
  <c r="DK31" i="54"/>
  <c r="DC61" i="54"/>
  <c r="DB63" i="54"/>
  <c r="CV120" i="54"/>
  <c r="CZ95" i="54"/>
  <c r="CW95" i="54"/>
  <c r="CV122" i="54"/>
  <c r="CV96" i="54"/>
  <c r="CV124" i="54" s="1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4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1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Q111" i="52"/>
  <c r="P111" i="52"/>
  <c r="R111" i="52" s="1"/>
  <c r="Q110" i="52"/>
  <c r="P110" i="52"/>
  <c r="R110" i="52" s="1"/>
  <c r="Q107" i="52"/>
  <c r="P107" i="52"/>
  <c r="Q106" i="52"/>
  <c r="P106" i="52"/>
  <c r="Q105" i="52"/>
  <c r="P105" i="52"/>
  <c r="Q102" i="52"/>
  <c r="P102" i="52"/>
  <c r="Q101" i="52"/>
  <c r="P101" i="52"/>
  <c r="Q100" i="52"/>
  <c r="P100" i="52"/>
  <c r="Q99" i="52"/>
  <c r="P99" i="52"/>
  <c r="Q98" i="52"/>
  <c r="P98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R91" i="52" s="1"/>
  <c r="Q90" i="52"/>
  <c r="P90" i="52"/>
  <c r="Q89" i="52"/>
  <c r="P89" i="52"/>
  <c r="Q88" i="52"/>
  <c r="P88" i="52"/>
  <c r="Q87" i="52"/>
  <c r="P87" i="52"/>
  <c r="R87" i="52" s="1"/>
  <c r="Q86" i="52"/>
  <c r="P86" i="52"/>
  <c r="Q85" i="52"/>
  <c r="P85" i="52"/>
  <c r="Q84" i="52"/>
  <c r="P84" i="52"/>
  <c r="Q83" i="52"/>
  <c r="P83" i="52"/>
  <c r="R83" i="52" s="1"/>
  <c r="Q82" i="52"/>
  <c r="P82" i="52"/>
  <c r="Q81" i="52"/>
  <c r="P81" i="52"/>
  <c r="Q80" i="52"/>
  <c r="P80" i="52"/>
  <c r="Q79" i="52"/>
  <c r="P79" i="52"/>
  <c r="R79" i="52" s="1"/>
  <c r="Q78" i="52"/>
  <c r="P78" i="52"/>
  <c r="Q77" i="52"/>
  <c r="P77" i="52"/>
  <c r="R77" i="52" s="1"/>
  <c r="Q76" i="52"/>
  <c r="P76" i="52"/>
  <c r="Q75" i="52"/>
  <c r="P75" i="52"/>
  <c r="R75" i="52" s="1"/>
  <c r="Q73" i="52"/>
  <c r="P73" i="52"/>
  <c r="Q72" i="52"/>
  <c r="P72" i="52"/>
  <c r="Q71" i="52"/>
  <c r="P71" i="52"/>
  <c r="Q70" i="52"/>
  <c r="P70" i="52"/>
  <c r="R70" i="52" s="1"/>
  <c r="Q69" i="52"/>
  <c r="P69" i="52"/>
  <c r="Q68" i="52"/>
  <c r="P68" i="52"/>
  <c r="Q67" i="52"/>
  <c r="P67" i="52"/>
  <c r="Q66" i="52"/>
  <c r="P66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4" i="52"/>
  <c r="P54" i="52"/>
  <c r="Q53" i="52"/>
  <c r="P53" i="52"/>
  <c r="Q52" i="52"/>
  <c r="R52" i="52" s="1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R29" i="52" s="1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R21" i="52" s="1"/>
  <c r="Q20" i="52"/>
  <c r="P20" i="52"/>
  <c r="R20" i="52" s="1"/>
  <c r="Q16" i="52"/>
  <c r="Q114" i="52" s="1"/>
  <c r="P16" i="52"/>
  <c r="P118" i="52" s="1"/>
  <c r="Q15" i="52"/>
  <c r="P15" i="52"/>
  <c r="Q14" i="52"/>
  <c r="P14" i="52"/>
  <c r="R14" i="52" s="1"/>
  <c r="Q13" i="52"/>
  <c r="P13" i="52"/>
  <c r="Q12" i="52"/>
  <c r="P12" i="52"/>
  <c r="Q11" i="52"/>
  <c r="P11" i="52"/>
  <c r="Q10" i="52"/>
  <c r="Q112" i="52" s="1"/>
  <c r="P10" i="52"/>
  <c r="P112" i="52" s="1"/>
  <c r="Q9" i="52"/>
  <c r="P9" i="52"/>
  <c r="Q8" i="52"/>
  <c r="P8" i="52"/>
  <c r="R8" i="52" s="1"/>
  <c r="CZ102" i="55" l="1"/>
  <c r="CZ116" i="55" s="1"/>
  <c r="DK112" i="54"/>
  <c r="R9" i="53"/>
  <c r="R83" i="53"/>
  <c r="P59" i="53"/>
  <c r="P82" i="53"/>
  <c r="R82" i="53" s="1"/>
  <c r="Q31" i="53"/>
  <c r="P34" i="53"/>
  <c r="Q34" i="53"/>
  <c r="P67" i="53"/>
  <c r="R15" i="52"/>
  <c r="R22" i="52"/>
  <c r="R34" i="52"/>
  <c r="R56" i="53"/>
  <c r="Q69" i="53"/>
  <c r="P25" i="53"/>
  <c r="Q70" i="53"/>
  <c r="R23" i="52"/>
  <c r="R31" i="52"/>
  <c r="R35" i="52"/>
  <c r="R56" i="52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111" i="53"/>
  <c r="R111" i="53" s="1"/>
  <c r="P45" i="53"/>
  <c r="R45" i="53" s="1"/>
  <c r="P76" i="53"/>
  <c r="P106" i="53"/>
  <c r="R106" i="53" s="1"/>
  <c r="R110" i="53"/>
  <c r="R100" i="53"/>
  <c r="R84" i="53"/>
  <c r="R24" i="53"/>
  <c r="R21" i="53"/>
  <c r="R48" i="53"/>
  <c r="R60" i="53"/>
  <c r="R41" i="53"/>
  <c r="R8" i="53"/>
  <c r="R10" i="53" s="1"/>
  <c r="R12" i="53"/>
  <c r="R11" i="53"/>
  <c r="P10" i="53"/>
  <c r="CY102" i="55"/>
  <c r="CX116" i="55"/>
  <c r="AH102" i="55"/>
  <c r="AF116" i="55"/>
  <c r="X116" i="55"/>
  <c r="DJ135" i="55" s="1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B124" i="54"/>
  <c r="DE96" i="54"/>
  <c r="DD124" i="54"/>
  <c r="CY96" i="54"/>
  <c r="CX124" i="54"/>
  <c r="DL55" i="54"/>
  <c r="DD120" i="54"/>
  <c r="DL111" i="54"/>
  <c r="DD122" i="54"/>
  <c r="DL54" i="54"/>
  <c r="DL82" i="54"/>
  <c r="DL81" i="54"/>
  <c r="DL39" i="54"/>
  <c r="DL36" i="54"/>
  <c r="DL76" i="54"/>
  <c r="DG61" i="54"/>
  <c r="DK61" i="54"/>
  <c r="DK63" i="54" s="1"/>
  <c r="DK141" i="54" s="1"/>
  <c r="DF120" i="54"/>
  <c r="DG95" i="54"/>
  <c r="DF122" i="54"/>
  <c r="DF96" i="54"/>
  <c r="DG73" i="54"/>
  <c r="DL52" i="54"/>
  <c r="DL31" i="54"/>
  <c r="CX101" i="54"/>
  <c r="DB118" i="54"/>
  <c r="DB101" i="54"/>
  <c r="DC63" i="54"/>
  <c r="CV101" i="54"/>
  <c r="CV118" i="54"/>
  <c r="CW63" i="54"/>
  <c r="CZ63" i="54"/>
  <c r="DL44" i="54"/>
  <c r="DL100" i="54"/>
  <c r="CZ122" i="54"/>
  <c r="DA73" i="54"/>
  <c r="DJ61" i="54"/>
  <c r="DJ73" i="54"/>
  <c r="DL66" i="54"/>
  <c r="DL73" i="54" s="1"/>
  <c r="CZ120" i="54"/>
  <c r="DA95" i="54"/>
  <c r="CZ96" i="54"/>
  <c r="CW96" i="54"/>
  <c r="DK95" i="54"/>
  <c r="DJ95" i="54"/>
  <c r="DK73" i="54"/>
  <c r="DK157" i="54" s="1"/>
  <c r="DD101" i="54"/>
  <c r="DD118" i="54"/>
  <c r="DE63" i="54"/>
  <c r="DA16" i="54"/>
  <c r="DL85" i="54"/>
  <c r="DG63" i="54"/>
  <c r="DF118" i="54"/>
  <c r="Q16" i="53"/>
  <c r="R106" i="52"/>
  <c r="R13" i="52"/>
  <c r="R24" i="52"/>
  <c r="R28" i="52"/>
  <c r="R61" i="52"/>
  <c r="R67" i="52"/>
  <c r="R71" i="52"/>
  <c r="R80" i="52"/>
  <c r="R92" i="52"/>
  <c r="R96" i="52"/>
  <c r="R107" i="52"/>
  <c r="R60" i="52"/>
  <c r="R46" i="52"/>
  <c r="R82" i="52"/>
  <c r="R94" i="52"/>
  <c r="R105" i="52"/>
  <c r="R36" i="52"/>
  <c r="R44" i="52"/>
  <c r="R48" i="52"/>
  <c r="R85" i="52"/>
  <c r="R89" i="52"/>
  <c r="Q118" i="52"/>
  <c r="R26" i="52"/>
  <c r="R37" i="52"/>
  <c r="R41" i="52"/>
  <c r="R57" i="52"/>
  <c r="R66" i="52"/>
  <c r="R86" i="52"/>
  <c r="R98" i="52"/>
  <c r="R27" i="52"/>
  <c r="R9" i="52"/>
  <c r="R54" i="52"/>
  <c r="R39" i="52"/>
  <c r="R43" i="52"/>
  <c r="R47" i="52"/>
  <c r="R51" i="52"/>
  <c r="R59" i="52"/>
  <c r="R68" i="52"/>
  <c r="R88" i="52"/>
  <c r="R100" i="52"/>
  <c r="R16" i="52"/>
  <c r="R33" i="52"/>
  <c r="R50" i="52"/>
  <c r="R53" i="52"/>
  <c r="P122" i="52"/>
  <c r="R84" i="52"/>
  <c r="R102" i="52"/>
  <c r="R12" i="52"/>
  <c r="R30" i="52"/>
  <c r="R40" i="52"/>
  <c r="R58" i="52"/>
  <c r="Q122" i="52"/>
  <c r="R78" i="52"/>
  <c r="R81" i="52"/>
  <c r="P120" i="52"/>
  <c r="R99" i="52"/>
  <c r="Q116" i="52"/>
  <c r="Q120" i="52"/>
  <c r="R62" i="52"/>
  <c r="R95" i="52"/>
  <c r="R11" i="52"/>
  <c r="R38" i="52"/>
  <c r="R25" i="52"/>
  <c r="R42" i="52"/>
  <c r="R45" i="52"/>
  <c r="R63" i="52"/>
  <c r="R76" i="52"/>
  <c r="R93" i="52"/>
  <c r="R32" i="52"/>
  <c r="R49" i="52"/>
  <c r="R69" i="52"/>
  <c r="R72" i="52"/>
  <c r="R90" i="52"/>
  <c r="R101" i="52"/>
  <c r="P114" i="52"/>
  <c r="R10" i="52"/>
  <c r="R112" i="52" s="1"/>
  <c r="P116" i="52"/>
  <c r="R73" i="52"/>
  <c r="R59" i="53" l="1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Q118" i="53" s="1"/>
  <c r="P61" i="53"/>
  <c r="P63" i="53" s="1"/>
  <c r="AH116" i="55"/>
  <c r="DL135" i="55" s="1"/>
  <c r="DG96" i="54"/>
  <c r="DF124" i="54"/>
  <c r="DA96" i="54"/>
  <c r="CZ124" i="54"/>
  <c r="DK118" i="54"/>
  <c r="DL95" i="54"/>
  <c r="DL120" i="54" s="1"/>
  <c r="DC101" i="54"/>
  <c r="DB102" i="54"/>
  <c r="CW101" i="54"/>
  <c r="CV102" i="54"/>
  <c r="DE101" i="54"/>
  <c r="DD102" i="54"/>
  <c r="DF101" i="54"/>
  <c r="DL122" i="54"/>
  <c r="DL157" i="54"/>
  <c r="DK149" i="54"/>
  <c r="DK120" i="54"/>
  <c r="DK96" i="54"/>
  <c r="DK101" i="54" s="1"/>
  <c r="DK102" i="54" s="1"/>
  <c r="DK122" i="54"/>
  <c r="DJ96" i="54"/>
  <c r="DJ122" i="54"/>
  <c r="DJ157" i="54"/>
  <c r="CZ118" i="54"/>
  <c r="DA63" i="54"/>
  <c r="CZ101" i="54"/>
  <c r="CY101" i="54"/>
  <c r="CX102" i="54"/>
  <c r="DJ149" i="54"/>
  <c r="DJ120" i="54"/>
  <c r="DL61" i="54"/>
  <c r="DL63" i="54" s="1"/>
  <c r="DJ63" i="54"/>
  <c r="R116" i="52"/>
  <c r="R122" i="52"/>
  <c r="R120" i="52"/>
  <c r="R118" i="52"/>
  <c r="R114" i="52"/>
  <c r="P118" i="53" l="1"/>
  <c r="P122" i="53"/>
  <c r="P120" i="53"/>
  <c r="R61" i="53"/>
  <c r="R63" i="53" s="1"/>
  <c r="R118" i="53" s="1"/>
  <c r="R95" i="53"/>
  <c r="R120" i="53" s="1"/>
  <c r="Q96" i="53"/>
  <c r="Q101" i="53" s="1"/>
  <c r="Q102" i="53" s="1"/>
  <c r="P96" i="53"/>
  <c r="P101" i="53" s="1"/>
  <c r="P102" i="53" s="1"/>
  <c r="R73" i="53"/>
  <c r="R122" i="53" s="1"/>
  <c r="DL149" i="54"/>
  <c r="DL96" i="54"/>
  <c r="DL101" i="54" s="1"/>
  <c r="DL102" i="54" s="1"/>
  <c r="DA101" i="54"/>
  <c r="CZ102" i="54"/>
  <c r="DK116" i="54"/>
  <c r="DK114" i="54"/>
  <c r="DK125" i="54"/>
  <c r="DK133" i="54" s="1"/>
  <c r="DD116" i="54"/>
  <c r="DD114" i="54"/>
  <c r="DE102" i="54"/>
  <c r="DG101" i="54"/>
  <c r="DF102" i="54"/>
  <c r="DJ118" i="54"/>
  <c r="DJ101" i="54"/>
  <c r="DJ102" i="54" s="1"/>
  <c r="DJ141" i="54"/>
  <c r="DL118" i="54"/>
  <c r="DL141" i="54"/>
  <c r="CW102" i="54"/>
  <c r="CV116" i="54"/>
  <c r="CV114" i="54"/>
  <c r="CX116" i="54"/>
  <c r="CX114" i="54"/>
  <c r="CY102" i="54"/>
  <c r="DB116" i="54"/>
  <c r="DB114" i="54"/>
  <c r="DC102" i="54"/>
  <c r="Q116" i="53" l="1"/>
  <c r="Q114" i="53"/>
  <c r="P116" i="53"/>
  <c r="P114" i="53"/>
  <c r="R96" i="53"/>
  <c r="R101" i="53" s="1"/>
  <c r="R102" i="53" s="1"/>
  <c r="DJ125" i="54"/>
  <c r="DJ133" i="54" s="1"/>
  <c r="DJ116" i="54"/>
  <c r="DJ114" i="54"/>
  <c r="DL116" i="54"/>
  <c r="DL114" i="54"/>
  <c r="DL125" i="54"/>
  <c r="DL133" i="54" s="1"/>
  <c r="DF114" i="54"/>
  <c r="DF116" i="54"/>
  <c r="DG102" i="54"/>
  <c r="CZ116" i="54"/>
  <c r="CZ114" i="54"/>
  <c r="DA102" i="54"/>
  <c r="R116" i="53" l="1"/>
  <c r="R114" i="53"/>
  <c r="CQ102" i="52"/>
  <c r="CQ101" i="52"/>
  <c r="CQ100" i="52"/>
  <c r="CQ99" i="52"/>
  <c r="CQ98" i="52"/>
  <c r="CQ96" i="52"/>
  <c r="CQ95" i="52"/>
  <c r="CQ94" i="52"/>
  <c r="CQ93" i="52"/>
  <c r="CQ92" i="52"/>
  <c r="CQ91" i="52"/>
  <c r="CQ90" i="52"/>
  <c r="CQ89" i="52"/>
  <c r="CQ88" i="52"/>
  <c r="CQ87" i="52"/>
  <c r="CQ86" i="52"/>
  <c r="CQ85" i="52"/>
  <c r="CQ84" i="52"/>
  <c r="CQ83" i="52"/>
  <c r="CQ82" i="52"/>
  <c r="CQ81" i="52"/>
  <c r="CQ80" i="52"/>
  <c r="CQ79" i="52"/>
  <c r="CQ78" i="52"/>
  <c r="CQ77" i="52"/>
  <c r="CQ76" i="52"/>
  <c r="CQ75" i="52"/>
  <c r="CQ73" i="52"/>
  <c r="CQ72" i="52"/>
  <c r="CQ71" i="52"/>
  <c r="CQ70" i="52"/>
  <c r="CQ69" i="52"/>
  <c r="CQ68" i="52"/>
  <c r="CQ67" i="52"/>
  <c r="CQ66" i="52"/>
  <c r="CQ63" i="52"/>
  <c r="CQ62" i="52"/>
  <c r="CQ61" i="52"/>
  <c r="CQ60" i="52"/>
  <c r="CQ59" i="52"/>
  <c r="CQ58" i="52"/>
  <c r="CQ57" i="52"/>
  <c r="CQ56" i="52"/>
  <c r="CQ54" i="52"/>
  <c r="CQ53" i="52"/>
  <c r="CQ52" i="52"/>
  <c r="CQ51" i="52"/>
  <c r="CQ50" i="52"/>
  <c r="CQ49" i="52"/>
  <c r="CQ48" i="52"/>
  <c r="CQ47" i="52"/>
  <c r="CQ46" i="52"/>
  <c r="CQ45" i="52"/>
  <c r="CQ44" i="52"/>
  <c r="CQ43" i="52"/>
  <c r="CQ42" i="52"/>
  <c r="CQ41" i="52"/>
  <c r="CQ40" i="52"/>
  <c r="CQ39" i="52"/>
  <c r="CQ38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Q25" i="52"/>
  <c r="CQ24" i="52"/>
  <c r="CQ23" i="52"/>
  <c r="CQ22" i="52"/>
  <c r="CQ21" i="52"/>
  <c r="CQ20" i="52"/>
  <c r="CO102" i="52"/>
  <c r="CO101" i="52"/>
  <c r="CO100" i="52"/>
  <c r="CO99" i="52"/>
  <c r="CO98" i="52"/>
  <c r="CO96" i="52"/>
  <c r="CO95" i="52"/>
  <c r="CO94" i="52"/>
  <c r="CO93" i="52"/>
  <c r="CO92" i="52"/>
  <c r="CO91" i="52"/>
  <c r="CO90" i="52"/>
  <c r="CO89" i="52"/>
  <c r="CO88" i="52"/>
  <c r="CO87" i="52"/>
  <c r="CO86" i="52"/>
  <c r="CO85" i="52"/>
  <c r="CO84" i="52"/>
  <c r="CO83" i="52"/>
  <c r="CO82" i="52"/>
  <c r="CO81" i="52"/>
  <c r="CO80" i="52"/>
  <c r="CO79" i="52"/>
  <c r="CO78" i="52"/>
  <c r="CO77" i="52"/>
  <c r="CO76" i="52"/>
  <c r="CO75" i="52"/>
  <c r="CO73" i="52"/>
  <c r="CO72" i="52"/>
  <c r="CO71" i="52"/>
  <c r="CO70" i="52"/>
  <c r="CO69" i="52"/>
  <c r="CO68" i="52"/>
  <c r="CO67" i="52"/>
  <c r="CO66" i="52"/>
  <c r="CO63" i="52"/>
  <c r="CO62" i="52"/>
  <c r="CO61" i="52"/>
  <c r="CO60" i="52"/>
  <c r="CO59" i="52"/>
  <c r="CO58" i="52"/>
  <c r="CO57" i="52"/>
  <c r="CO56" i="52"/>
  <c r="CO54" i="52"/>
  <c r="CO53" i="52"/>
  <c r="CO52" i="52"/>
  <c r="CO51" i="52"/>
  <c r="CO50" i="52"/>
  <c r="CO49" i="52"/>
  <c r="CO48" i="52"/>
  <c r="CO47" i="52"/>
  <c r="CO46" i="52"/>
  <c r="CO45" i="52"/>
  <c r="CO44" i="52"/>
  <c r="CO43" i="52"/>
  <c r="CO42" i="52"/>
  <c r="CO41" i="52"/>
  <c r="CO40" i="52"/>
  <c r="CO39" i="52"/>
  <c r="CO38" i="52"/>
  <c r="CO37" i="52"/>
  <c r="CO36" i="52"/>
  <c r="CO35" i="52"/>
  <c r="CO34" i="52"/>
  <c r="CO33" i="52"/>
  <c r="CO32" i="52"/>
  <c r="CO31" i="52"/>
  <c r="CO30" i="52"/>
  <c r="CO29" i="52"/>
  <c r="CO28" i="52"/>
  <c r="CO27" i="52"/>
  <c r="CO26" i="52"/>
  <c r="CO25" i="52"/>
  <c r="CO24" i="52"/>
  <c r="CO23" i="52"/>
  <c r="CO22" i="52"/>
  <c r="CO21" i="52"/>
  <c r="CO20" i="52"/>
  <c r="CM102" i="52"/>
  <c r="CM101" i="52"/>
  <c r="CM100" i="52"/>
  <c r="CM99" i="52"/>
  <c r="CM98" i="52"/>
  <c r="CM96" i="52"/>
  <c r="CM95" i="52"/>
  <c r="CM94" i="52"/>
  <c r="CM93" i="52"/>
  <c r="CM92" i="52"/>
  <c r="CM91" i="52"/>
  <c r="CM90" i="52"/>
  <c r="CM89" i="52"/>
  <c r="CM88" i="52"/>
  <c r="CM87" i="52"/>
  <c r="CM86" i="52"/>
  <c r="CM85" i="52"/>
  <c r="CM84" i="52"/>
  <c r="CM83" i="52"/>
  <c r="CM82" i="52"/>
  <c r="CM81" i="52"/>
  <c r="CM80" i="52"/>
  <c r="CM79" i="52"/>
  <c r="CM78" i="52"/>
  <c r="CM77" i="52"/>
  <c r="CM76" i="52"/>
  <c r="CM75" i="52"/>
  <c r="CM73" i="52"/>
  <c r="CM72" i="52"/>
  <c r="CM71" i="52"/>
  <c r="CM70" i="52"/>
  <c r="CM69" i="52"/>
  <c r="CM68" i="52"/>
  <c r="CM67" i="52"/>
  <c r="CM66" i="52"/>
  <c r="CM63" i="52"/>
  <c r="CM62" i="52"/>
  <c r="CM61" i="52"/>
  <c r="CM60" i="52"/>
  <c r="CM59" i="52"/>
  <c r="CM58" i="52"/>
  <c r="CM57" i="52"/>
  <c r="CM56" i="52"/>
  <c r="CM54" i="52"/>
  <c r="CM53" i="52"/>
  <c r="CM52" i="52"/>
  <c r="CM51" i="52"/>
  <c r="CM50" i="52"/>
  <c r="CM49" i="52"/>
  <c r="CM48" i="52"/>
  <c r="CM47" i="52"/>
  <c r="CM46" i="52"/>
  <c r="CM45" i="52"/>
  <c r="CM44" i="52"/>
  <c r="CM43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Q16" i="52"/>
  <c r="CO16" i="52"/>
  <c r="CM16" i="52"/>
  <c r="CB102" i="52" l="1"/>
  <c r="BM111" i="53" l="1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N15" i="53" s="1"/>
  <c r="BL14" i="53"/>
  <c r="BM11" i="53"/>
  <c r="BL11" i="53"/>
  <c r="CS111" i="53"/>
  <c r="CR1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8" i="53"/>
  <c r="CS10" i="53" s="1"/>
  <c r="CR8" i="53"/>
  <c r="CR10" i="53" s="1"/>
  <c r="CC111" i="53"/>
  <c r="CB111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D9" i="53" s="1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N62" i="53" s="1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N9" i="53" s="1"/>
  <c r="BM8" i="53"/>
  <c r="BM10" i="53" s="1"/>
  <c r="CD23" i="53" l="1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L44" i="53"/>
  <c r="BN14" i="53"/>
  <c r="BN41" i="53"/>
  <c r="CD78" i="53"/>
  <c r="BL83" i="53"/>
  <c r="BN83" i="53" s="1"/>
  <c r="CD67" i="53"/>
  <c r="CT47" i="53"/>
  <c r="BM21" i="53"/>
  <c r="BN49" i="53"/>
  <c r="BM78" i="53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N8" i="53"/>
  <c r="BN10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L29" i="53"/>
  <c r="BN42" i="53"/>
  <c r="BN51" i="53"/>
  <c r="BN60" i="53"/>
  <c r="BN85" i="53"/>
  <c r="BN94" i="53"/>
  <c r="CD28" i="53"/>
  <c r="CD90" i="53"/>
  <c r="CD111" i="53"/>
  <c r="CT12" i="53"/>
  <c r="CT20" i="53"/>
  <c r="BN12" i="53"/>
  <c r="BN21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N52" i="53" s="1"/>
  <c r="BL70" i="53"/>
  <c r="BN13" i="53"/>
  <c r="BN35" i="53"/>
  <c r="BM43" i="53"/>
  <c r="BN43" i="53" s="1"/>
  <c r="BN53" i="53"/>
  <c r="BN58" i="53"/>
  <c r="BN71" i="53"/>
  <c r="BN78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111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S118" i="53" s="1"/>
  <c r="CT49" i="53"/>
  <c r="CT53" i="53"/>
  <c r="CT57" i="53"/>
  <c r="CT13" i="53"/>
  <c r="CT8" i="53"/>
  <c r="CT10" i="53" s="1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12" i="53" s="1"/>
  <c r="BN107" i="53"/>
  <c r="BN99" i="53"/>
  <c r="BM100" i="53"/>
  <c r="BN100" i="53" s="1"/>
  <c r="BN79" i="53"/>
  <c r="BL87" i="53"/>
  <c r="BN87" i="53"/>
  <c r="BN92" i="53"/>
  <c r="BM70" i="53"/>
  <c r="BL68" i="53"/>
  <c r="BN68" i="53" s="1"/>
  <c r="BL69" i="53"/>
  <c r="BN69" i="53" s="1"/>
  <c r="BN33" i="53"/>
  <c r="BN40" i="53"/>
  <c r="BN30" i="53"/>
  <c r="BM44" i="53"/>
  <c r="BN44" i="53" s="1"/>
  <c r="BL31" i="53"/>
  <c r="BN31" i="53" s="1"/>
  <c r="BN38" i="53"/>
  <c r="BN32" i="53"/>
  <c r="BN22" i="53"/>
  <c r="BN29" i="53"/>
  <c r="CS112" i="53"/>
  <c r="CS16" i="53"/>
  <c r="CR16" i="53"/>
  <c r="CR61" i="53"/>
  <c r="CR63" i="53" s="1"/>
  <c r="CR118" i="53" s="1"/>
  <c r="CC112" i="53"/>
  <c r="CC16" i="53"/>
  <c r="CB95" i="53"/>
  <c r="CB16" i="53"/>
  <c r="CB61" i="53"/>
  <c r="CB63" i="53" s="1"/>
  <c r="BL10" i="53"/>
  <c r="BN66" i="53"/>
  <c r="BM16" i="53"/>
  <c r="CD73" i="53" l="1"/>
  <c r="BN16" i="53"/>
  <c r="BM95" i="53"/>
  <c r="BL95" i="53"/>
  <c r="BM61" i="53"/>
  <c r="BM63" i="53" s="1"/>
  <c r="CD61" i="53"/>
  <c r="CD63" i="53" s="1"/>
  <c r="BN70" i="53"/>
  <c r="CT112" i="53"/>
  <c r="CT61" i="53"/>
  <c r="CT63" i="53" s="1"/>
  <c r="CT118" i="53" s="1"/>
  <c r="CR96" i="53"/>
  <c r="CR101" i="53" s="1"/>
  <c r="CR102" i="53" s="1"/>
  <c r="CT73" i="53"/>
  <c r="BL61" i="53"/>
  <c r="BL63" i="53" s="1"/>
  <c r="BN82" i="53"/>
  <c r="BN95" i="53" s="1"/>
  <c r="CC96" i="53"/>
  <c r="CC101" i="53" s="1"/>
  <c r="CC102" i="53" s="1"/>
  <c r="BN61" i="53"/>
  <c r="BN63" i="53" s="1"/>
  <c r="CT95" i="53"/>
  <c r="CT96" i="53" s="1"/>
  <c r="CD95" i="53"/>
  <c r="CT16" i="53"/>
  <c r="CS96" i="53"/>
  <c r="CS101" i="53" s="1"/>
  <c r="CS102" i="53" s="1"/>
  <c r="CB96" i="53"/>
  <c r="CB101" i="53" s="1"/>
  <c r="CB102" i="53" s="1"/>
  <c r="CD16" i="53"/>
  <c r="CD112" i="53"/>
  <c r="BL73" i="53"/>
  <c r="BM73" i="53"/>
  <c r="BL112" i="53"/>
  <c r="BL16" i="53"/>
  <c r="CR116" i="53" l="1"/>
  <c r="CR114" i="53"/>
  <c r="CS114" i="53"/>
  <c r="CS116" i="53"/>
  <c r="CS109" i="53"/>
  <c r="CR109" i="53"/>
  <c r="BM96" i="53"/>
  <c r="BM101" i="53" s="1"/>
  <c r="BM102" i="53" s="1"/>
  <c r="CT101" i="53"/>
  <c r="CT102" i="53" s="1"/>
  <c r="CD96" i="53"/>
  <c r="CD101" i="53" s="1"/>
  <c r="CD102" i="53" s="1"/>
  <c r="BL96" i="53"/>
  <c r="BL101" i="53" s="1"/>
  <c r="BL102" i="53" s="1"/>
  <c r="BN73" i="53"/>
  <c r="CT116" i="53" l="1"/>
  <c r="CT114" i="53"/>
  <c r="CT109" i="53"/>
  <c r="BN96" i="53"/>
  <c r="BN101" i="53" s="1"/>
  <c r="BN102" i="53" s="1"/>
  <c r="AW111" i="53" l="1"/>
  <c r="AW110" i="53"/>
  <c r="AV107" i="53"/>
  <c r="AW106" i="53"/>
  <c r="AV106" i="53"/>
  <c r="AW105" i="53"/>
  <c r="AW100" i="53"/>
  <c r="AV100" i="53"/>
  <c r="AV98" i="53"/>
  <c r="AV105" i="53" l="1"/>
  <c r="AX105" i="53" s="1"/>
  <c r="AV110" i="53"/>
  <c r="AX110" i="53" s="1"/>
  <c r="AV111" i="53"/>
  <c r="AX111" i="53" s="1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X40" i="53" s="1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X50" i="53" s="1"/>
  <c r="AW53" i="53"/>
  <c r="AV58" i="53"/>
  <c r="AV67" i="53"/>
  <c r="AV75" i="53"/>
  <c r="AX75" i="53" s="1"/>
  <c r="AV78" i="53"/>
  <c r="AX78" i="53" s="1"/>
  <c r="AV82" i="53"/>
  <c r="AW85" i="53"/>
  <c r="AV89" i="53"/>
  <c r="AG111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1" i="53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DJ135" i="52"/>
  <c r="AH107" i="53" l="1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W118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H60" i="53" s="1"/>
  <c r="AG72" i="53"/>
  <c r="AG90" i="53"/>
  <c r="AG71" i="53"/>
  <c r="AF100" i="53"/>
  <c r="AH100" i="53" s="1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H44" i="53" s="1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3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H38" i="53" s="1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H22" i="53" s="1"/>
  <c r="AG25" i="53"/>
  <c r="AH25" i="53" s="1"/>
  <c r="AF39" i="53"/>
  <c r="AF57" i="53"/>
  <c r="AF77" i="53"/>
  <c r="AF84" i="53"/>
  <c r="AH84" i="53" s="1"/>
  <c r="AF91" i="53"/>
  <c r="AF46" i="53"/>
  <c r="AH46" i="53" s="1"/>
  <c r="AF68" i="53"/>
  <c r="AH68" i="53" s="1"/>
  <c r="AF23" i="53"/>
  <c r="AF85" i="53"/>
  <c r="AF30" i="53"/>
  <c r="AF69" i="53"/>
  <c r="AF78" i="53"/>
  <c r="AG112" i="53"/>
  <c r="AV122" i="53" l="1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AH40" i="53"/>
  <c r="AH53" i="53"/>
  <c r="AH85" i="53"/>
  <c r="AH37" i="53"/>
  <c r="AH92" i="53"/>
  <c r="AH43" i="53"/>
  <c r="AH69" i="53"/>
  <c r="AG61" i="53"/>
  <c r="AG63" i="53" s="1"/>
  <c r="AH45" i="53"/>
  <c r="AW96" i="53"/>
  <c r="AW101" i="53" s="1"/>
  <c r="AW102" i="53" s="1"/>
  <c r="AH71" i="53"/>
  <c r="AV96" i="53"/>
  <c r="AV101" i="53" s="1"/>
  <c r="AV102" i="53" s="1"/>
  <c r="AX73" i="53"/>
  <c r="AX122" i="53" s="1"/>
  <c r="AX61" i="53"/>
  <c r="AX63" i="53" s="1"/>
  <c r="AX118" i="53" s="1"/>
  <c r="AH29" i="53"/>
  <c r="AG73" i="53"/>
  <c r="AH75" i="53"/>
  <c r="AH35" i="53"/>
  <c r="AF61" i="53"/>
  <c r="AF63" i="53" s="1"/>
  <c r="AF16" i="53"/>
  <c r="AF112" i="53"/>
  <c r="AH41" i="53"/>
  <c r="AF95" i="53"/>
  <c r="AH16" i="53"/>
  <c r="AF73" i="53"/>
  <c r="AH66" i="53"/>
  <c r="AW116" i="53" l="1"/>
  <c r="AW114" i="53"/>
  <c r="AV116" i="53"/>
  <c r="AV114" i="53"/>
  <c r="AH95" i="53"/>
  <c r="AH61" i="53"/>
  <c r="AH63" i="53" s="1"/>
  <c r="AG96" i="53"/>
  <c r="AG101" i="53" s="1"/>
  <c r="AG102" i="53" s="1"/>
  <c r="AX96" i="53"/>
  <c r="AX101" i="53" s="1"/>
  <c r="AX102" i="53" s="1"/>
  <c r="AH73" i="53"/>
  <c r="AF96" i="53"/>
  <c r="AF101" i="53" s="1"/>
  <c r="AF102" i="53" s="1"/>
  <c r="AX116" i="53" l="1"/>
  <c r="AX114" i="53"/>
  <c r="AH96" i="53"/>
  <c r="AH101" i="53" s="1"/>
  <c r="AH102" i="53" s="1"/>
  <c r="DN102" i="52" l="1"/>
  <c r="AB96" i="52"/>
  <c r="AB95" i="52"/>
  <c r="CC111" i="52" l="1"/>
  <c r="CB110" i="52"/>
  <c r="CB106" i="52"/>
  <c r="CB105" i="52"/>
  <c r="CC62" i="52"/>
  <c r="CB35" i="52"/>
  <c r="CB25" i="52"/>
  <c r="CB15" i="52"/>
  <c r="CB11" i="52"/>
  <c r="CP122" i="52"/>
  <c r="CP120" i="52"/>
  <c r="CP118" i="52"/>
  <c r="CP116" i="52"/>
  <c r="CP114" i="52"/>
  <c r="CN122" i="52"/>
  <c r="CN120" i="52"/>
  <c r="CN118" i="52"/>
  <c r="CN116" i="52"/>
  <c r="CN114" i="52"/>
  <c r="CL122" i="52"/>
  <c r="CL120" i="52"/>
  <c r="CL118" i="52"/>
  <c r="CL116" i="52"/>
  <c r="CL114" i="52"/>
  <c r="BZ122" i="52"/>
  <c r="BZ120" i="52"/>
  <c r="BZ118" i="52"/>
  <c r="BZ116" i="52"/>
  <c r="BZ114" i="52"/>
  <c r="BX122" i="52"/>
  <c r="BX120" i="52"/>
  <c r="BX118" i="52"/>
  <c r="BX116" i="52"/>
  <c r="BX114" i="52"/>
  <c r="BV122" i="52"/>
  <c r="BV120" i="52"/>
  <c r="BV118" i="52"/>
  <c r="BV116" i="52"/>
  <c r="BV114" i="52"/>
  <c r="BJ122" i="52"/>
  <c r="BJ120" i="52"/>
  <c r="BJ118" i="52"/>
  <c r="BJ116" i="52"/>
  <c r="BJ114" i="52"/>
  <c r="BH122" i="52"/>
  <c r="BH120" i="52"/>
  <c r="BH118" i="52"/>
  <c r="BH116" i="52"/>
  <c r="BH114" i="52"/>
  <c r="BF122" i="52"/>
  <c r="BF120" i="52"/>
  <c r="BF118" i="52"/>
  <c r="BF116" i="52"/>
  <c r="BF114" i="52"/>
  <c r="BD122" i="52"/>
  <c r="BD120" i="52"/>
  <c r="BD118" i="52"/>
  <c r="BD116" i="52"/>
  <c r="BD114" i="52"/>
  <c r="BB122" i="52"/>
  <c r="BB120" i="52"/>
  <c r="BB118" i="52"/>
  <c r="BB116" i="52"/>
  <c r="BB114" i="52"/>
  <c r="AZ122" i="52"/>
  <c r="AZ120" i="52"/>
  <c r="AZ118" i="52"/>
  <c r="AZ116" i="52"/>
  <c r="AZ114" i="52"/>
  <c r="CS111" i="52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R100" i="52"/>
  <c r="CS99" i="52"/>
  <c r="CR99" i="52"/>
  <c r="CS98" i="52"/>
  <c r="CR98" i="52"/>
  <c r="CS96" i="52"/>
  <c r="CR96" i="52"/>
  <c r="CS95" i="52"/>
  <c r="CR95" i="52"/>
  <c r="CS94" i="52"/>
  <c r="CR94" i="52"/>
  <c r="CS93" i="52"/>
  <c r="CR93" i="52"/>
  <c r="CS92" i="52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R85" i="52"/>
  <c r="CS84" i="52"/>
  <c r="CR84" i="52"/>
  <c r="CS83" i="52"/>
  <c r="CR83" i="52"/>
  <c r="CS82" i="52"/>
  <c r="CR82" i="52"/>
  <c r="CS81" i="52"/>
  <c r="CR81" i="52"/>
  <c r="CS80" i="52"/>
  <c r="CR80" i="52"/>
  <c r="CS79" i="52"/>
  <c r="CR79" i="52"/>
  <c r="CS78" i="52"/>
  <c r="CR78" i="52"/>
  <c r="CS77" i="52"/>
  <c r="CR77" i="52"/>
  <c r="CS76" i="52"/>
  <c r="CR76" i="52"/>
  <c r="CS75" i="52"/>
  <c r="CR75" i="52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S66" i="52"/>
  <c r="CR66" i="52"/>
  <c r="CS63" i="52"/>
  <c r="CR63" i="52"/>
  <c r="CS62" i="52"/>
  <c r="CR62" i="52"/>
  <c r="CS61" i="52"/>
  <c r="CR61" i="52"/>
  <c r="CS60" i="52"/>
  <c r="CR60" i="52"/>
  <c r="CS59" i="52"/>
  <c r="CR59" i="52"/>
  <c r="CS58" i="52"/>
  <c r="CR58" i="52"/>
  <c r="CS57" i="52"/>
  <c r="CR57" i="52"/>
  <c r="CS56" i="52"/>
  <c r="CR56" i="52"/>
  <c r="CS54" i="52"/>
  <c r="CR54" i="52"/>
  <c r="CS53" i="52"/>
  <c r="CR53" i="52"/>
  <c r="CS52" i="52"/>
  <c r="CR52" i="52"/>
  <c r="CS51" i="52"/>
  <c r="CR51" i="52"/>
  <c r="CS50" i="52"/>
  <c r="CR50" i="52"/>
  <c r="CS49" i="52"/>
  <c r="CR49" i="52"/>
  <c r="CS48" i="52"/>
  <c r="CR48" i="52"/>
  <c r="CS47" i="52"/>
  <c r="CR47" i="52"/>
  <c r="CS46" i="52"/>
  <c r="CR46" i="52"/>
  <c r="CS45" i="52"/>
  <c r="CR45" i="52"/>
  <c r="CS44" i="52"/>
  <c r="CR44" i="52"/>
  <c r="CS43" i="52"/>
  <c r="CR43" i="52"/>
  <c r="CS42" i="52"/>
  <c r="CR42" i="52"/>
  <c r="CS41" i="52"/>
  <c r="CR41" i="52"/>
  <c r="CS40" i="52"/>
  <c r="CR40" i="52"/>
  <c r="CS39" i="52"/>
  <c r="CR39" i="52"/>
  <c r="CS38" i="52"/>
  <c r="CR38" i="52"/>
  <c r="CS37" i="52"/>
  <c r="CR37" i="52"/>
  <c r="CS36" i="52"/>
  <c r="CR36" i="52"/>
  <c r="CS35" i="52"/>
  <c r="CR35" i="52"/>
  <c r="CS34" i="52"/>
  <c r="CR34" i="52"/>
  <c r="CS33" i="52"/>
  <c r="CR33" i="52"/>
  <c r="CS32" i="52"/>
  <c r="CR32" i="52"/>
  <c r="CS31" i="52"/>
  <c r="CR31" i="52"/>
  <c r="CS30" i="52"/>
  <c r="CR30" i="52"/>
  <c r="CS29" i="52"/>
  <c r="CR29" i="52"/>
  <c r="CS28" i="52"/>
  <c r="CR28" i="52"/>
  <c r="CS27" i="52"/>
  <c r="CR27" i="52"/>
  <c r="CS26" i="52"/>
  <c r="CR26" i="52"/>
  <c r="CS25" i="52"/>
  <c r="CR25" i="52"/>
  <c r="CS24" i="52"/>
  <c r="CR24" i="52"/>
  <c r="CS23" i="52"/>
  <c r="CR23" i="52"/>
  <c r="CS22" i="52"/>
  <c r="CR22" i="52"/>
  <c r="CS21" i="52"/>
  <c r="CR21" i="52"/>
  <c r="CS20" i="52"/>
  <c r="CR20" i="52"/>
  <c r="CS16" i="52"/>
  <c r="CR16" i="52"/>
  <c r="CR114" i="52" s="1"/>
  <c r="CS15" i="52"/>
  <c r="CR15" i="52"/>
  <c r="CS14" i="52"/>
  <c r="CR14" i="52"/>
  <c r="CS13" i="52"/>
  <c r="CR13" i="52"/>
  <c r="CS12" i="52"/>
  <c r="CR12" i="52"/>
  <c r="CS11" i="52"/>
  <c r="CR11" i="52"/>
  <c r="CS10" i="52"/>
  <c r="CR10" i="52"/>
  <c r="CS9" i="52"/>
  <c r="CR9" i="52"/>
  <c r="CS8" i="52"/>
  <c r="CR8" i="52"/>
  <c r="CB111" i="52"/>
  <c r="CC110" i="52"/>
  <c r="CC107" i="52"/>
  <c r="CB107" i="52"/>
  <c r="CC106" i="52"/>
  <c r="CC105" i="52"/>
  <c r="CC100" i="52"/>
  <c r="CB100" i="52"/>
  <c r="CD100" i="52" s="1"/>
  <c r="CC99" i="52"/>
  <c r="CB99" i="52"/>
  <c r="CC98" i="52"/>
  <c r="CB98" i="52"/>
  <c r="CC95" i="52"/>
  <c r="CB95" i="52"/>
  <c r="CC94" i="52"/>
  <c r="CB94" i="52"/>
  <c r="CC93" i="52"/>
  <c r="CB93" i="52"/>
  <c r="CC92" i="52"/>
  <c r="CB92" i="52"/>
  <c r="CD92" i="52" s="1"/>
  <c r="CC91" i="52"/>
  <c r="CD91" i="52" s="1"/>
  <c r="CB91" i="52"/>
  <c r="CC90" i="52"/>
  <c r="CB90" i="52"/>
  <c r="CC89" i="52"/>
  <c r="CB89" i="52"/>
  <c r="CC88" i="52"/>
  <c r="CB88" i="52"/>
  <c r="CC87" i="52"/>
  <c r="CB87" i="52"/>
  <c r="CD87" i="52" s="1"/>
  <c r="CC86" i="52"/>
  <c r="CB86" i="52"/>
  <c r="CD86" i="52" s="1"/>
  <c r="CC85" i="52"/>
  <c r="CB85" i="52"/>
  <c r="CC84" i="52"/>
  <c r="CB84" i="52"/>
  <c r="CC83" i="52"/>
  <c r="CB83" i="52"/>
  <c r="CD83" i="52" s="1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D76" i="52" s="1"/>
  <c r="CC75" i="52"/>
  <c r="CB75" i="52"/>
  <c r="CD75" i="52" s="1"/>
  <c r="CC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D67" i="52" s="1"/>
  <c r="CC66" i="52"/>
  <c r="CB66" i="52"/>
  <c r="CB62" i="52"/>
  <c r="CC60" i="52"/>
  <c r="CB60" i="52"/>
  <c r="CD60" i="52" s="1"/>
  <c r="CC59" i="52"/>
  <c r="CB59" i="52"/>
  <c r="CC58" i="52"/>
  <c r="CB58" i="52"/>
  <c r="CC57" i="52"/>
  <c r="CB57" i="52"/>
  <c r="CD57" i="52" s="1"/>
  <c r="CC56" i="52"/>
  <c r="CB56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C36" i="52"/>
  <c r="CB36" i="52"/>
  <c r="CC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C26" i="52"/>
  <c r="CB26" i="52"/>
  <c r="CC25" i="52"/>
  <c r="CC24" i="52"/>
  <c r="CB24" i="52"/>
  <c r="CC23" i="52"/>
  <c r="CB23" i="52"/>
  <c r="CC22" i="52"/>
  <c r="CB22" i="52"/>
  <c r="CC21" i="52"/>
  <c r="CC20" i="52"/>
  <c r="CB20" i="52"/>
  <c r="CC15" i="52"/>
  <c r="CC14" i="52"/>
  <c r="CB14" i="52"/>
  <c r="CC13" i="52"/>
  <c r="CB13" i="52"/>
  <c r="CD13" i="52" s="1"/>
  <c r="CC12" i="52"/>
  <c r="CB12" i="52"/>
  <c r="CC11" i="52"/>
  <c r="CC9" i="52"/>
  <c r="CB9" i="52"/>
  <c r="CC8" i="52"/>
  <c r="BM111" i="52"/>
  <c r="BL111" i="52"/>
  <c r="BM110" i="52"/>
  <c r="BN110" i="52" s="1"/>
  <c r="BL110" i="52"/>
  <c r="BM107" i="52"/>
  <c r="BN107" i="52" s="1"/>
  <c r="BL107" i="52"/>
  <c r="BM106" i="52"/>
  <c r="BL106" i="52"/>
  <c r="BN106" i="52" s="1"/>
  <c r="BM105" i="52"/>
  <c r="BL105" i="52"/>
  <c r="BN105" i="52" s="1"/>
  <c r="BM102" i="52"/>
  <c r="BL102" i="52"/>
  <c r="BM101" i="52"/>
  <c r="BL101" i="52"/>
  <c r="BN101" i="52" s="1"/>
  <c r="BM100" i="52"/>
  <c r="BL100" i="52"/>
  <c r="BM99" i="52"/>
  <c r="BL99" i="52"/>
  <c r="BM98" i="52"/>
  <c r="BN98" i="52" s="1"/>
  <c r="BL98" i="52"/>
  <c r="BM96" i="52"/>
  <c r="BL96" i="52"/>
  <c r="BM95" i="52"/>
  <c r="BL95" i="52"/>
  <c r="BM94" i="52"/>
  <c r="BL94" i="52"/>
  <c r="BN94" i="52" s="1"/>
  <c r="BM93" i="52"/>
  <c r="BL93" i="52"/>
  <c r="BN93" i="52" s="1"/>
  <c r="BM92" i="52"/>
  <c r="BL92" i="52"/>
  <c r="BM91" i="52"/>
  <c r="BL91" i="52"/>
  <c r="BM90" i="52"/>
  <c r="BL90" i="52"/>
  <c r="BN90" i="52" s="1"/>
  <c r="BM89" i="52"/>
  <c r="BL89" i="52"/>
  <c r="BM88" i="52"/>
  <c r="BL88" i="52"/>
  <c r="BM87" i="52"/>
  <c r="BL87" i="52"/>
  <c r="BM86" i="52"/>
  <c r="BL86" i="52"/>
  <c r="BN86" i="52" s="1"/>
  <c r="BM85" i="52"/>
  <c r="BN85" i="52" s="1"/>
  <c r="BL85" i="52"/>
  <c r="BM84" i="52"/>
  <c r="BL84" i="52"/>
  <c r="BN84" i="52" s="1"/>
  <c r="BM83" i="52"/>
  <c r="BL83" i="52"/>
  <c r="BM82" i="52"/>
  <c r="BL82" i="52"/>
  <c r="BN82" i="52" s="1"/>
  <c r="BM81" i="52"/>
  <c r="BN81" i="52" s="1"/>
  <c r="BL81" i="52"/>
  <c r="BM80" i="52"/>
  <c r="BL80" i="52"/>
  <c r="BM79" i="52"/>
  <c r="BL79" i="52"/>
  <c r="BM78" i="52"/>
  <c r="BL78" i="52"/>
  <c r="BN78" i="52" s="1"/>
  <c r="BM77" i="52"/>
  <c r="BL77" i="52"/>
  <c r="BM76" i="52"/>
  <c r="BL76" i="52"/>
  <c r="BN76" i="52" s="1"/>
  <c r="BM75" i="52"/>
  <c r="BL75" i="52"/>
  <c r="BM73" i="52"/>
  <c r="BL73" i="52"/>
  <c r="BM72" i="52"/>
  <c r="BL72" i="52"/>
  <c r="BM71" i="52"/>
  <c r="BL71" i="52"/>
  <c r="BM70" i="52"/>
  <c r="BL70" i="52"/>
  <c r="BM69" i="52"/>
  <c r="BL69" i="52"/>
  <c r="BN69" i="52" s="1"/>
  <c r="BM68" i="52"/>
  <c r="BL68" i="52"/>
  <c r="BN68" i="52" s="1"/>
  <c r="BM67" i="52"/>
  <c r="BL67" i="52"/>
  <c r="BN67" i="52" s="1"/>
  <c r="BM66" i="52"/>
  <c r="BL66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N58" i="52" s="1"/>
  <c r="BM57" i="52"/>
  <c r="BL57" i="52"/>
  <c r="BM56" i="52"/>
  <c r="BL56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N43" i="52" s="1"/>
  <c r="BM42" i="52"/>
  <c r="BL42" i="52"/>
  <c r="BM41" i="52"/>
  <c r="BL41" i="52"/>
  <c r="BN41" i="52" s="1"/>
  <c r="BM40" i="52"/>
  <c r="BL40" i="52"/>
  <c r="BM39" i="52"/>
  <c r="BL39" i="52"/>
  <c r="BN39" i="52" s="1"/>
  <c r="BM38" i="52"/>
  <c r="BL38" i="52"/>
  <c r="BM37" i="52"/>
  <c r="BL37" i="52"/>
  <c r="BM36" i="52"/>
  <c r="BL36" i="52"/>
  <c r="BM35" i="52"/>
  <c r="BL35" i="52"/>
  <c r="BN35" i="52" s="1"/>
  <c r="BM34" i="52"/>
  <c r="BL34" i="52"/>
  <c r="BM33" i="52"/>
  <c r="BL33" i="52"/>
  <c r="BN33" i="52" s="1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N25" i="52" s="1"/>
  <c r="BM24" i="52"/>
  <c r="BL24" i="52"/>
  <c r="BM23" i="52"/>
  <c r="BL23" i="52"/>
  <c r="BM22" i="52"/>
  <c r="BL22" i="52"/>
  <c r="BM21" i="52"/>
  <c r="BL21" i="52"/>
  <c r="BM20" i="52"/>
  <c r="BN20" i="52" s="1"/>
  <c r="BL20" i="52"/>
  <c r="BM16" i="52"/>
  <c r="BL16" i="52"/>
  <c r="BM15" i="52"/>
  <c r="BL15" i="52"/>
  <c r="BM14" i="52"/>
  <c r="BL14" i="52"/>
  <c r="BM13" i="52"/>
  <c r="BL13" i="52"/>
  <c r="BM12" i="52"/>
  <c r="BL12" i="52"/>
  <c r="BM11" i="52"/>
  <c r="BL11" i="52"/>
  <c r="BM10" i="52"/>
  <c r="BL10" i="52"/>
  <c r="BL112" i="52" s="1"/>
  <c r="BM9" i="52"/>
  <c r="BL9" i="52"/>
  <c r="BM8" i="52"/>
  <c r="BL8" i="52"/>
  <c r="AW111" i="52"/>
  <c r="AV111" i="52"/>
  <c r="AX111" i="52" s="1"/>
  <c r="AW110" i="52"/>
  <c r="AV110" i="52"/>
  <c r="AX110" i="52" s="1"/>
  <c r="AW107" i="52"/>
  <c r="AX107" i="52" s="1"/>
  <c r="AV107" i="52"/>
  <c r="AX106" i="52"/>
  <c r="AW106" i="52"/>
  <c r="AV106" i="52"/>
  <c r="AW105" i="52"/>
  <c r="AV105" i="52"/>
  <c r="AX105" i="52" s="1"/>
  <c r="AW102" i="52"/>
  <c r="AV102" i="52"/>
  <c r="AW101" i="52"/>
  <c r="AX101" i="52" s="1"/>
  <c r="AV101" i="52"/>
  <c r="AX100" i="52"/>
  <c r="AW100" i="52"/>
  <c r="AV100" i="52"/>
  <c r="AW99" i="52"/>
  <c r="AV99" i="52"/>
  <c r="AX99" i="52" s="1"/>
  <c r="AW98" i="52"/>
  <c r="AV98" i="52"/>
  <c r="AX98" i="52" s="1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X88" i="52" s="1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X80" i="52" s="1"/>
  <c r="AV80" i="52"/>
  <c r="AW79" i="52"/>
  <c r="AV79" i="52"/>
  <c r="AW78" i="52"/>
  <c r="AV78" i="52"/>
  <c r="AW77" i="52"/>
  <c r="AV77" i="52"/>
  <c r="AW76" i="52"/>
  <c r="AV76" i="52"/>
  <c r="AW75" i="52"/>
  <c r="AX75" i="52" s="1"/>
  <c r="AV75" i="52"/>
  <c r="AW73" i="52"/>
  <c r="AV73" i="52"/>
  <c r="AW72" i="52"/>
  <c r="AV72" i="52"/>
  <c r="AW71" i="52"/>
  <c r="AV71" i="52"/>
  <c r="AW70" i="52"/>
  <c r="AV70" i="52"/>
  <c r="AX70" i="52" s="1"/>
  <c r="AW69" i="52"/>
  <c r="AV69" i="52"/>
  <c r="AX69" i="52" s="1"/>
  <c r="AW68" i="52"/>
  <c r="AV68" i="52"/>
  <c r="AX67" i="52"/>
  <c r="AW67" i="52"/>
  <c r="AV67" i="52"/>
  <c r="AW66" i="52"/>
  <c r="AV66" i="52"/>
  <c r="AW63" i="52"/>
  <c r="AW118" i="52" s="1"/>
  <c r="AV63" i="52"/>
  <c r="AW62" i="52"/>
  <c r="AV62" i="52"/>
  <c r="AX62" i="52" s="1"/>
  <c r="AW61" i="52"/>
  <c r="AV61" i="52"/>
  <c r="AW60" i="52"/>
  <c r="AV60" i="52"/>
  <c r="AX60" i="52" s="1"/>
  <c r="AW59" i="52"/>
  <c r="AV59" i="52"/>
  <c r="AW58" i="52"/>
  <c r="AV58" i="52"/>
  <c r="AX58" i="52" s="1"/>
  <c r="AX57" i="52"/>
  <c r="AW57" i="52"/>
  <c r="AV57" i="52"/>
  <c r="AW56" i="52"/>
  <c r="AV56" i="52"/>
  <c r="AX56" i="52" s="1"/>
  <c r="AW54" i="52"/>
  <c r="AV54" i="52"/>
  <c r="AX54" i="52" s="1"/>
  <c r="AW53" i="52"/>
  <c r="AV53" i="52"/>
  <c r="AW52" i="52"/>
  <c r="AV52" i="52"/>
  <c r="AX52" i="52" s="1"/>
  <c r="AW51" i="52"/>
  <c r="AV51" i="52"/>
  <c r="AX51" i="52" s="1"/>
  <c r="AW50" i="52"/>
  <c r="AV50" i="52"/>
  <c r="AX50" i="52" s="1"/>
  <c r="AW49" i="52"/>
  <c r="AV49" i="52"/>
  <c r="AW48" i="52"/>
  <c r="AV48" i="52"/>
  <c r="AX48" i="52" s="1"/>
  <c r="AW47" i="52"/>
  <c r="AV47" i="52"/>
  <c r="AX47" i="52" s="1"/>
  <c r="AW46" i="52"/>
  <c r="AV46" i="52"/>
  <c r="AW45" i="52"/>
  <c r="AV45" i="52"/>
  <c r="AX45" i="52" s="1"/>
  <c r="AW44" i="52"/>
  <c r="AV44" i="52"/>
  <c r="AW43" i="52"/>
  <c r="AV43" i="52"/>
  <c r="AX43" i="52" s="1"/>
  <c r="AW42" i="52"/>
  <c r="AV42" i="52"/>
  <c r="AW41" i="52"/>
  <c r="AV41" i="52"/>
  <c r="AX41" i="52" s="1"/>
  <c r="AW40" i="52"/>
  <c r="AV40" i="52"/>
  <c r="AX40" i="52" s="1"/>
  <c r="AX39" i="52"/>
  <c r="AW39" i="52"/>
  <c r="AV39" i="52"/>
  <c r="AW38" i="52"/>
  <c r="AV38" i="52"/>
  <c r="AX38" i="52" s="1"/>
  <c r="AW37" i="52"/>
  <c r="AV37" i="52"/>
  <c r="AX37" i="52" s="1"/>
  <c r="AW36" i="52"/>
  <c r="AV36" i="52"/>
  <c r="AX36" i="52" s="1"/>
  <c r="AW35" i="52"/>
  <c r="AV35" i="52"/>
  <c r="AX35" i="52" s="1"/>
  <c r="AW34" i="52"/>
  <c r="AV34" i="52"/>
  <c r="AW33" i="52"/>
  <c r="AV33" i="52"/>
  <c r="AX33" i="52" s="1"/>
  <c r="AW32" i="52"/>
  <c r="AX32" i="52" s="1"/>
  <c r="AV32" i="52"/>
  <c r="AW31" i="52"/>
  <c r="AV31" i="52"/>
  <c r="AX31" i="52" s="1"/>
  <c r="AW30" i="52"/>
  <c r="AV30" i="52"/>
  <c r="AX30" i="52" s="1"/>
  <c r="AW29" i="52"/>
  <c r="AV29" i="52"/>
  <c r="AX29" i="52" s="1"/>
  <c r="AW28" i="52"/>
  <c r="AV28" i="52"/>
  <c r="AX28" i="52" s="1"/>
  <c r="AX27" i="52"/>
  <c r="AW27" i="52"/>
  <c r="AV27" i="52"/>
  <c r="AW26" i="52"/>
  <c r="AV26" i="52"/>
  <c r="AX26" i="52" s="1"/>
  <c r="AW25" i="52"/>
  <c r="AV25" i="52"/>
  <c r="AW24" i="52"/>
  <c r="AV24" i="52"/>
  <c r="AX24" i="52" s="1"/>
  <c r="AW23" i="52"/>
  <c r="AV23" i="52"/>
  <c r="AX23" i="52" s="1"/>
  <c r="AW22" i="52"/>
  <c r="AV22" i="52"/>
  <c r="AX22" i="52" s="1"/>
  <c r="AW21" i="52"/>
  <c r="AV21" i="52"/>
  <c r="AX21" i="52" s="1"/>
  <c r="AW20" i="52"/>
  <c r="AV20" i="52"/>
  <c r="AX8" i="52"/>
  <c r="AW8" i="52"/>
  <c r="AV8" i="52"/>
  <c r="AW16" i="52"/>
  <c r="AV16" i="52"/>
  <c r="AW15" i="52"/>
  <c r="AV15" i="52"/>
  <c r="AX15" i="52" s="1"/>
  <c r="AX14" i="52"/>
  <c r="AW14" i="52"/>
  <c r="AV14" i="52"/>
  <c r="AW13" i="52"/>
  <c r="AV13" i="52"/>
  <c r="AX13" i="52" s="1"/>
  <c r="AW12" i="52"/>
  <c r="AV12" i="52"/>
  <c r="AX11" i="52"/>
  <c r="AW11" i="52"/>
  <c r="AV11" i="52"/>
  <c r="AW10" i="52"/>
  <c r="AV10" i="52"/>
  <c r="AX10" i="52" s="1"/>
  <c r="AW9" i="52"/>
  <c r="AV9" i="52"/>
  <c r="AT122" i="52"/>
  <c r="AT120" i="52"/>
  <c r="AT118" i="52"/>
  <c r="AT116" i="52"/>
  <c r="AT114" i="52"/>
  <c r="AR122" i="52"/>
  <c r="AR120" i="52"/>
  <c r="AR118" i="52"/>
  <c r="AR116" i="52"/>
  <c r="AR114" i="52"/>
  <c r="AP122" i="52"/>
  <c r="AP120" i="52"/>
  <c r="AP118" i="52"/>
  <c r="AP116" i="52"/>
  <c r="AP114" i="52"/>
  <c r="AN122" i="52"/>
  <c r="AN120" i="52"/>
  <c r="AN118" i="52"/>
  <c r="AN116" i="52"/>
  <c r="AN114" i="52"/>
  <c r="AL122" i="52"/>
  <c r="AL120" i="52"/>
  <c r="AL118" i="52"/>
  <c r="AL116" i="52"/>
  <c r="AL114" i="52"/>
  <c r="AJ122" i="52"/>
  <c r="AJ120" i="52"/>
  <c r="AJ118" i="52"/>
  <c r="AJ116" i="52"/>
  <c r="AJ114" i="52"/>
  <c r="AG114" i="52"/>
  <c r="AD122" i="52"/>
  <c r="AD120" i="52"/>
  <c r="AD118" i="52"/>
  <c r="AD116" i="52"/>
  <c r="AD114" i="52"/>
  <c r="AB122" i="52"/>
  <c r="AB120" i="52"/>
  <c r="AB118" i="52"/>
  <c r="AB116" i="52"/>
  <c r="AB114" i="52"/>
  <c r="Z122" i="52"/>
  <c r="Z120" i="52"/>
  <c r="Z118" i="52"/>
  <c r="Z116" i="52"/>
  <c r="Z114" i="52"/>
  <c r="X122" i="52"/>
  <c r="X120" i="52"/>
  <c r="X118" i="52"/>
  <c r="X116" i="52"/>
  <c r="X114" i="52"/>
  <c r="V122" i="52"/>
  <c r="V120" i="52"/>
  <c r="V118" i="52"/>
  <c r="V116" i="52"/>
  <c r="V114" i="52"/>
  <c r="T114" i="52"/>
  <c r="T122" i="52"/>
  <c r="T120" i="52"/>
  <c r="T118" i="52"/>
  <c r="T116" i="52"/>
  <c r="AG111" i="52"/>
  <c r="AF111" i="52"/>
  <c r="AH111" i="52" s="1"/>
  <c r="AH110" i="52"/>
  <c r="AG110" i="52"/>
  <c r="AF110" i="52"/>
  <c r="AG107" i="52"/>
  <c r="AF107" i="52"/>
  <c r="AH107" i="52" s="1"/>
  <c r="AG106" i="52"/>
  <c r="AF106" i="52"/>
  <c r="AH106" i="52" s="1"/>
  <c r="AG105" i="52"/>
  <c r="AF105" i="52"/>
  <c r="AH105" i="52" s="1"/>
  <c r="AG102" i="52"/>
  <c r="AH102" i="52" s="1"/>
  <c r="AF102" i="52"/>
  <c r="AG101" i="52"/>
  <c r="AF101" i="52"/>
  <c r="AH101" i="52" s="1"/>
  <c r="AH100" i="52"/>
  <c r="AG100" i="52"/>
  <c r="AF100" i="52"/>
  <c r="AG99" i="52"/>
  <c r="AH99" i="52" s="1"/>
  <c r="AF99" i="52"/>
  <c r="AG98" i="52"/>
  <c r="AF98" i="52"/>
  <c r="AH98" i="52" s="1"/>
  <c r="AG96" i="52"/>
  <c r="AH96" i="52" s="1"/>
  <c r="AF96" i="52"/>
  <c r="AG95" i="52"/>
  <c r="AG120" i="52" s="1"/>
  <c r="AF95" i="52"/>
  <c r="AG94" i="52"/>
  <c r="AF94" i="52"/>
  <c r="AH94" i="52" s="1"/>
  <c r="AG93" i="52"/>
  <c r="AF93" i="52"/>
  <c r="AG92" i="52"/>
  <c r="AF92" i="52"/>
  <c r="AH92" i="52" s="1"/>
  <c r="AG91" i="52"/>
  <c r="AH91" i="52" s="1"/>
  <c r="AF91" i="52"/>
  <c r="AG90" i="52"/>
  <c r="AF90" i="52"/>
  <c r="AH90" i="52" s="1"/>
  <c r="AG89" i="52"/>
  <c r="AF89" i="52"/>
  <c r="AG88" i="52"/>
  <c r="AF88" i="52"/>
  <c r="AH88" i="52" s="1"/>
  <c r="AG87" i="52"/>
  <c r="AH87" i="52" s="1"/>
  <c r="AF87" i="52"/>
  <c r="AG86" i="52"/>
  <c r="AH86" i="52" s="1"/>
  <c r="AF86" i="52"/>
  <c r="AG85" i="52"/>
  <c r="AF85" i="52"/>
  <c r="AH85" i="52" s="1"/>
  <c r="AG84" i="52"/>
  <c r="AF84" i="52"/>
  <c r="AG83" i="52"/>
  <c r="AF83" i="52"/>
  <c r="AG82" i="52"/>
  <c r="AF82" i="52"/>
  <c r="AG81" i="52"/>
  <c r="AF81" i="52"/>
  <c r="AH81" i="52" s="1"/>
  <c r="AG80" i="52"/>
  <c r="AH80" i="52" s="1"/>
  <c r="AF80" i="52"/>
  <c r="AG79" i="52"/>
  <c r="AF79" i="52"/>
  <c r="AG78" i="52"/>
  <c r="AF78" i="52"/>
  <c r="AH78" i="52" s="1"/>
  <c r="AG77" i="52"/>
  <c r="AF77" i="52"/>
  <c r="AH77" i="52" s="1"/>
  <c r="AG76" i="52"/>
  <c r="AF76" i="52"/>
  <c r="AH76" i="52" s="1"/>
  <c r="AG75" i="52"/>
  <c r="AH75" i="52" s="1"/>
  <c r="AF75" i="52"/>
  <c r="AG73" i="52"/>
  <c r="AF73" i="52"/>
  <c r="AH73" i="52" s="1"/>
  <c r="AG72" i="52"/>
  <c r="AF72" i="52"/>
  <c r="AH72" i="52" s="1"/>
  <c r="AG71" i="52"/>
  <c r="AF71" i="52"/>
  <c r="AG70" i="52"/>
  <c r="AF70" i="52"/>
  <c r="AG69" i="52"/>
  <c r="AF69" i="52"/>
  <c r="AH69" i="52" s="1"/>
  <c r="AG68" i="52"/>
  <c r="AF68" i="52"/>
  <c r="AH68" i="52" s="1"/>
  <c r="AG67" i="52"/>
  <c r="AF67" i="52"/>
  <c r="AH67" i="52" s="1"/>
  <c r="AG66" i="52"/>
  <c r="AF66" i="52"/>
  <c r="AG63" i="52"/>
  <c r="AH63" i="52" s="1"/>
  <c r="AF63" i="52"/>
  <c r="AG62" i="52"/>
  <c r="AF62" i="52"/>
  <c r="AH62" i="52" s="1"/>
  <c r="AG61" i="52"/>
  <c r="AF61" i="52"/>
  <c r="AG60" i="52"/>
  <c r="AF60" i="52"/>
  <c r="AG59" i="52"/>
  <c r="AF59" i="52"/>
  <c r="AH59" i="52" s="1"/>
  <c r="AG58" i="52"/>
  <c r="AF58" i="52"/>
  <c r="AG57" i="52"/>
  <c r="AF57" i="52"/>
  <c r="AG56" i="52"/>
  <c r="AF56" i="52"/>
  <c r="AG54" i="52"/>
  <c r="AF54" i="52"/>
  <c r="AG53" i="52"/>
  <c r="AF53" i="52"/>
  <c r="AH53" i="52" s="1"/>
  <c r="AG52" i="52"/>
  <c r="AF52" i="52"/>
  <c r="AG51" i="52"/>
  <c r="AF51" i="52"/>
  <c r="AH51" i="52" s="1"/>
  <c r="AH50" i="52"/>
  <c r="AG50" i="52"/>
  <c r="AF50" i="52"/>
  <c r="AG49" i="52"/>
  <c r="AF49" i="52"/>
  <c r="AG48" i="52"/>
  <c r="AF48" i="52"/>
  <c r="AG47" i="52"/>
  <c r="AF47" i="52"/>
  <c r="AH47" i="52" s="1"/>
  <c r="AG46" i="52"/>
  <c r="AF46" i="52"/>
  <c r="AG45" i="52"/>
  <c r="AF45" i="52"/>
  <c r="AG44" i="52"/>
  <c r="AF44" i="52"/>
  <c r="AG43" i="52"/>
  <c r="AF43" i="52"/>
  <c r="AH43" i="52" s="1"/>
  <c r="AG42" i="52"/>
  <c r="AF42" i="52"/>
  <c r="AH42" i="52" s="1"/>
  <c r="AG41" i="52"/>
  <c r="AF41" i="52"/>
  <c r="AH41" i="52" s="1"/>
  <c r="AG40" i="52"/>
  <c r="AF40" i="52"/>
  <c r="AG39" i="52"/>
  <c r="AF39" i="52"/>
  <c r="AG38" i="52"/>
  <c r="AF38" i="52"/>
  <c r="AG37" i="52"/>
  <c r="AF37" i="52"/>
  <c r="AH37" i="52" s="1"/>
  <c r="AG36" i="52"/>
  <c r="AF36" i="52"/>
  <c r="AH35" i="52"/>
  <c r="AG35" i="52"/>
  <c r="AF35" i="52"/>
  <c r="AG34" i="52"/>
  <c r="AF34" i="52"/>
  <c r="AG33" i="52"/>
  <c r="AF33" i="52"/>
  <c r="AG32" i="52"/>
  <c r="AF32" i="52"/>
  <c r="AH32" i="52" s="1"/>
  <c r="AG31" i="52"/>
  <c r="AF31" i="52"/>
  <c r="AH31" i="52" s="1"/>
  <c r="AG30" i="52"/>
  <c r="AF30" i="52"/>
  <c r="AG29" i="52"/>
  <c r="AF29" i="52"/>
  <c r="AG28" i="52"/>
  <c r="AF28" i="52"/>
  <c r="AH28" i="52" s="1"/>
  <c r="AG27" i="52"/>
  <c r="AF27" i="52"/>
  <c r="AH27" i="52" s="1"/>
  <c r="AG26" i="52"/>
  <c r="AF26" i="52"/>
  <c r="AG25" i="52"/>
  <c r="AF25" i="52"/>
  <c r="AG24" i="52"/>
  <c r="AF24" i="52"/>
  <c r="AH24" i="52" s="1"/>
  <c r="AG23" i="52"/>
  <c r="AF23" i="52"/>
  <c r="AG22" i="52"/>
  <c r="AF22" i="52"/>
  <c r="AG21" i="52"/>
  <c r="AF21" i="52"/>
  <c r="AG20" i="52"/>
  <c r="AF20" i="52"/>
  <c r="AH20" i="52" s="1"/>
  <c r="AG16" i="52"/>
  <c r="AF16" i="52"/>
  <c r="AF114" i="52" s="1"/>
  <c r="AG15" i="52"/>
  <c r="AF15" i="52"/>
  <c r="AG14" i="52"/>
  <c r="AF14" i="52"/>
  <c r="AG13" i="52"/>
  <c r="AF13" i="52"/>
  <c r="AH13" i="52" s="1"/>
  <c r="AG12" i="52"/>
  <c r="AF12" i="52"/>
  <c r="AH12" i="52" s="1"/>
  <c r="AG11" i="52"/>
  <c r="AF11" i="52"/>
  <c r="AG10" i="52"/>
  <c r="AG112" i="52" s="1"/>
  <c r="AF10" i="52"/>
  <c r="AG9" i="52"/>
  <c r="AF9" i="52"/>
  <c r="AH9" i="52" s="1"/>
  <c r="AG8" i="52"/>
  <c r="AF8" i="52"/>
  <c r="AH8" i="52" s="1"/>
  <c r="AX102" i="52" l="1"/>
  <c r="AX95" i="52"/>
  <c r="AX78" i="52"/>
  <c r="AX82" i="52"/>
  <c r="AX86" i="52"/>
  <c r="AX90" i="52"/>
  <c r="AX94" i="52"/>
  <c r="AX79" i="52"/>
  <c r="AX83" i="52"/>
  <c r="AX87" i="52"/>
  <c r="AX91" i="52"/>
  <c r="AX76" i="52"/>
  <c r="AX84" i="52"/>
  <c r="AX92" i="52"/>
  <c r="AX77" i="52"/>
  <c r="AX81" i="52"/>
  <c r="AX85" i="52"/>
  <c r="AX89" i="52"/>
  <c r="AX93" i="52"/>
  <c r="AX96" i="52"/>
  <c r="AX66" i="52"/>
  <c r="AX68" i="52"/>
  <c r="AX72" i="52"/>
  <c r="AX71" i="52"/>
  <c r="CS114" i="52"/>
  <c r="CT11" i="52"/>
  <c r="CT15" i="52"/>
  <c r="CT22" i="52"/>
  <c r="CT26" i="52"/>
  <c r="CT30" i="52"/>
  <c r="CT34" i="52"/>
  <c r="CT38" i="52"/>
  <c r="CT42" i="52"/>
  <c r="CT46" i="52"/>
  <c r="CT50" i="52"/>
  <c r="CT54" i="52"/>
  <c r="CT59" i="52"/>
  <c r="CT63" i="52"/>
  <c r="CT60" i="52"/>
  <c r="CT70" i="52"/>
  <c r="CT79" i="52"/>
  <c r="CT87" i="52"/>
  <c r="CT106" i="52"/>
  <c r="CT69" i="52"/>
  <c r="CT45" i="52"/>
  <c r="CT49" i="52"/>
  <c r="CT53" i="52"/>
  <c r="CT81" i="52"/>
  <c r="CT85" i="52"/>
  <c r="CT89" i="52"/>
  <c r="CT93" i="52"/>
  <c r="CT98" i="52"/>
  <c r="CT102" i="52"/>
  <c r="CT110" i="52"/>
  <c r="AH11" i="52"/>
  <c r="AH15" i="52"/>
  <c r="AH26" i="52"/>
  <c r="AH34" i="52"/>
  <c r="AH45" i="52"/>
  <c r="AH49" i="52"/>
  <c r="AH57" i="52"/>
  <c r="AX61" i="52"/>
  <c r="AV120" i="52"/>
  <c r="AW116" i="52"/>
  <c r="AW120" i="52"/>
  <c r="BM120" i="52"/>
  <c r="AW122" i="52"/>
  <c r="AX34" i="52"/>
  <c r="AX44" i="52"/>
  <c r="AX59" i="52"/>
  <c r="AX120" i="52"/>
  <c r="AX112" i="52"/>
  <c r="BN40" i="52"/>
  <c r="BN48" i="52"/>
  <c r="AH39" i="52"/>
  <c r="AH46" i="52"/>
  <c r="AF116" i="52"/>
  <c r="AX20" i="52"/>
  <c r="AV118" i="52"/>
  <c r="AW112" i="52"/>
  <c r="AF118" i="52"/>
  <c r="AV114" i="52"/>
  <c r="AV112" i="52"/>
  <c r="AH36" i="52"/>
  <c r="AG122" i="52"/>
  <c r="AX12" i="52"/>
  <c r="AX42" i="52"/>
  <c r="AX49" i="52"/>
  <c r="AW114" i="52"/>
  <c r="BN45" i="52"/>
  <c r="BN49" i="52"/>
  <c r="CT51" i="52"/>
  <c r="AH21" i="52"/>
  <c r="AH25" i="52"/>
  <c r="AH29" i="52"/>
  <c r="AH33" i="52"/>
  <c r="AH44" i="52"/>
  <c r="AH48" i="52"/>
  <c r="AH56" i="52"/>
  <c r="AH60" i="52"/>
  <c r="AF120" i="52"/>
  <c r="AF122" i="52"/>
  <c r="AX9" i="52"/>
  <c r="AX16" i="52"/>
  <c r="AX116" i="52" s="1"/>
  <c r="AX25" i="52"/>
  <c r="AX46" i="52"/>
  <c r="AX53" i="52"/>
  <c r="AV122" i="52"/>
  <c r="AX114" i="52"/>
  <c r="BN11" i="52"/>
  <c r="BN15" i="52"/>
  <c r="BN26" i="52"/>
  <c r="BN30" i="52"/>
  <c r="BN34" i="52"/>
  <c r="BN42" i="52"/>
  <c r="BN46" i="52"/>
  <c r="BN50" i="52"/>
  <c r="BN54" i="52"/>
  <c r="BN59" i="52"/>
  <c r="BN63" i="52"/>
  <c r="CR112" i="52"/>
  <c r="AH10" i="52"/>
  <c r="AH112" i="52" s="1"/>
  <c r="AH16" i="52"/>
  <c r="AH23" i="52"/>
  <c r="AH40" i="52"/>
  <c r="AH58" i="52"/>
  <c r="AH61" i="52"/>
  <c r="AH70" i="52"/>
  <c r="AH82" i="52"/>
  <c r="AH89" i="52"/>
  <c r="AH93" i="52"/>
  <c r="AH14" i="52"/>
  <c r="AH54" i="52"/>
  <c r="AH71" i="52"/>
  <c r="AH83" i="52"/>
  <c r="AG116" i="52"/>
  <c r="AH84" i="52"/>
  <c r="AF112" i="52"/>
  <c r="AG118" i="52"/>
  <c r="AH38" i="52"/>
  <c r="AH52" i="52"/>
  <c r="AH95" i="52"/>
  <c r="AH30" i="52"/>
  <c r="AH79" i="52"/>
  <c r="AH22" i="52"/>
  <c r="AH66" i="52"/>
  <c r="CT8" i="52"/>
  <c r="CT9" i="52"/>
  <c r="CT13" i="52"/>
  <c r="CT20" i="52"/>
  <c r="CT24" i="52"/>
  <c r="CT32" i="52"/>
  <c r="CT36" i="52"/>
  <c r="CT40" i="52"/>
  <c r="CT44" i="52"/>
  <c r="CT48" i="52"/>
  <c r="CT52" i="52"/>
  <c r="CT57" i="52"/>
  <c r="CT61" i="52"/>
  <c r="CT67" i="52"/>
  <c r="CT71" i="52"/>
  <c r="CT43" i="52"/>
  <c r="CT76" i="52"/>
  <c r="CT80" i="52"/>
  <c r="CT28" i="52"/>
  <c r="CT14" i="52"/>
  <c r="CT21" i="52"/>
  <c r="CT29" i="52"/>
  <c r="CT33" i="52"/>
  <c r="CT37" i="52"/>
  <c r="CT41" i="52"/>
  <c r="CT84" i="52"/>
  <c r="CT88" i="52"/>
  <c r="CT92" i="52"/>
  <c r="CT96" i="52"/>
  <c r="CT101" i="52"/>
  <c r="CT107" i="52"/>
  <c r="CS112" i="52"/>
  <c r="CT58" i="52"/>
  <c r="CT62" i="52"/>
  <c r="CT68" i="52"/>
  <c r="CT72" i="52"/>
  <c r="CT77" i="52"/>
  <c r="CT78" i="52"/>
  <c r="CT27" i="52"/>
  <c r="CT35" i="52"/>
  <c r="CT82" i="52"/>
  <c r="CT86" i="52"/>
  <c r="CT90" i="52"/>
  <c r="CT94" i="52"/>
  <c r="CT99" i="52"/>
  <c r="CT105" i="52"/>
  <c r="CT111" i="52"/>
  <c r="CT39" i="52"/>
  <c r="CT75" i="52"/>
  <c r="CR118" i="52"/>
  <c r="CT12" i="52"/>
  <c r="CT47" i="52"/>
  <c r="CT83" i="52"/>
  <c r="CS116" i="52"/>
  <c r="CT16" i="52"/>
  <c r="CR120" i="52"/>
  <c r="CT23" i="52"/>
  <c r="CT56" i="52"/>
  <c r="CS118" i="52"/>
  <c r="CT91" i="52"/>
  <c r="CS120" i="52"/>
  <c r="CR122" i="52"/>
  <c r="CT95" i="52"/>
  <c r="CT31" i="52"/>
  <c r="CT66" i="52"/>
  <c r="CS122" i="52"/>
  <c r="CT100" i="52"/>
  <c r="CT25" i="52"/>
  <c r="CD25" i="52"/>
  <c r="CD24" i="52"/>
  <c r="CD29" i="52"/>
  <c r="CD33" i="52"/>
  <c r="CD38" i="52"/>
  <c r="CD46" i="52"/>
  <c r="CD50" i="52"/>
  <c r="CD81" i="52"/>
  <c r="CD84" i="52"/>
  <c r="CD71" i="52"/>
  <c r="CD107" i="52"/>
  <c r="CD12" i="52"/>
  <c r="CD20" i="52"/>
  <c r="CD30" i="52"/>
  <c r="CD34" i="52"/>
  <c r="CD39" i="52"/>
  <c r="CD43" i="52"/>
  <c r="CD47" i="52"/>
  <c r="CD51" i="52"/>
  <c r="CD56" i="52"/>
  <c r="CD15" i="52"/>
  <c r="CD52" i="52"/>
  <c r="CD14" i="52"/>
  <c r="CD32" i="52"/>
  <c r="CD36" i="52"/>
  <c r="CD45" i="52"/>
  <c r="CD49" i="52"/>
  <c r="CD66" i="52"/>
  <c r="CD70" i="52"/>
  <c r="CD69" i="52"/>
  <c r="CD82" i="52"/>
  <c r="CD99" i="52"/>
  <c r="CD23" i="52"/>
  <c r="CD35" i="52"/>
  <c r="CD79" i="52"/>
  <c r="CD105" i="52"/>
  <c r="CD106" i="52"/>
  <c r="CD68" i="52"/>
  <c r="CD98" i="52"/>
  <c r="CD110" i="52"/>
  <c r="CD31" i="52"/>
  <c r="CD40" i="52"/>
  <c r="CD48" i="52"/>
  <c r="CD85" i="52"/>
  <c r="CD88" i="52"/>
  <c r="CD11" i="52"/>
  <c r="CC63" i="52"/>
  <c r="CB96" i="52"/>
  <c r="CC96" i="52"/>
  <c r="CB10" i="52"/>
  <c r="CB112" i="52" s="1"/>
  <c r="CD9" i="52"/>
  <c r="CD26" i="52"/>
  <c r="CD53" i="52"/>
  <c r="CB73" i="52"/>
  <c r="CD77" i="52"/>
  <c r="CD80" i="52"/>
  <c r="CD94" i="52"/>
  <c r="CC10" i="52"/>
  <c r="CC112" i="52" s="1"/>
  <c r="CB27" i="52"/>
  <c r="CD27" i="52" s="1"/>
  <c r="CB37" i="52"/>
  <c r="CD37" i="52" s="1"/>
  <c r="CD54" i="52"/>
  <c r="CD58" i="52"/>
  <c r="CC61" i="52"/>
  <c r="CD78" i="52"/>
  <c r="BR118" i="52"/>
  <c r="CB8" i="52"/>
  <c r="CD8" i="52" s="1"/>
  <c r="CB21" i="52"/>
  <c r="CD21" i="52" s="1"/>
  <c r="CD41" i="52"/>
  <c r="CD44" i="52"/>
  <c r="CD59" i="52"/>
  <c r="CD89" i="52"/>
  <c r="CD95" i="52"/>
  <c r="CD111" i="52"/>
  <c r="CD62" i="52"/>
  <c r="CD22" i="52"/>
  <c r="CD28" i="52"/>
  <c r="CD42" i="52"/>
  <c r="CD72" i="52"/>
  <c r="CD90" i="52"/>
  <c r="CD93" i="52"/>
  <c r="BN10" i="52"/>
  <c r="BN112" i="52" s="1"/>
  <c r="BN14" i="52"/>
  <c r="BN29" i="52"/>
  <c r="BN88" i="52"/>
  <c r="BN62" i="52"/>
  <c r="BN77" i="52"/>
  <c r="BN52" i="52"/>
  <c r="BN72" i="52"/>
  <c r="BN8" i="52"/>
  <c r="BN12" i="52"/>
  <c r="BN16" i="52"/>
  <c r="BN114" i="52" s="1"/>
  <c r="BN23" i="52"/>
  <c r="BN99" i="52"/>
  <c r="BN47" i="52"/>
  <c r="BN51" i="52"/>
  <c r="BN56" i="52"/>
  <c r="BM122" i="52"/>
  <c r="BN13" i="52"/>
  <c r="BN32" i="52"/>
  <c r="BN70" i="52"/>
  <c r="BN75" i="52"/>
  <c r="BN83" i="52"/>
  <c r="BN87" i="52"/>
  <c r="BN91" i="52"/>
  <c r="BN21" i="52"/>
  <c r="BN28" i="52"/>
  <c r="BN53" i="52"/>
  <c r="BN61" i="52"/>
  <c r="BN89" i="52"/>
  <c r="BN96" i="52"/>
  <c r="BM114" i="52"/>
  <c r="BN22" i="52"/>
  <c r="BN79" i="52"/>
  <c r="BL116" i="52"/>
  <c r="BN36" i="52"/>
  <c r="BN71" i="52"/>
  <c r="BM116" i="52"/>
  <c r="BN102" i="52"/>
  <c r="BN116" i="52" s="1"/>
  <c r="BN9" i="52"/>
  <c r="BN37" i="52"/>
  <c r="BN44" i="52"/>
  <c r="BM118" i="52"/>
  <c r="BN80" i="52"/>
  <c r="BN24" i="52"/>
  <c r="BN27" i="52"/>
  <c r="BN31" i="52"/>
  <c r="BN38" i="52"/>
  <c r="BN57" i="52"/>
  <c r="BN60" i="52"/>
  <c r="BN66" i="52"/>
  <c r="BL122" i="52"/>
  <c r="BN92" i="52"/>
  <c r="BL120" i="52"/>
  <c r="BN100" i="52"/>
  <c r="BN111" i="52"/>
  <c r="CT10" i="52"/>
  <c r="CT73" i="52"/>
  <c r="CR116" i="52"/>
  <c r="CD73" i="52"/>
  <c r="BN118" i="52"/>
  <c r="BM112" i="52"/>
  <c r="BL118" i="52"/>
  <c r="BL114" i="52"/>
  <c r="BN95" i="52"/>
  <c r="BN120" i="52" s="1"/>
  <c r="BN73" i="52"/>
  <c r="BN122" i="52" s="1"/>
  <c r="AV116" i="52"/>
  <c r="AX63" i="52"/>
  <c r="AX118" i="52" s="1"/>
  <c r="AX73" i="52"/>
  <c r="AX122" i="52" s="1"/>
  <c r="CT112" i="52" l="1"/>
  <c r="AH120" i="52"/>
  <c r="AH114" i="52"/>
  <c r="AH118" i="52"/>
  <c r="AH122" i="52"/>
  <c r="AH116" i="52"/>
  <c r="CT114" i="52"/>
  <c r="CT116" i="52"/>
  <c r="CT122" i="52"/>
  <c r="CT120" i="52"/>
  <c r="CT118" i="52"/>
  <c r="CD96" i="52"/>
  <c r="BR122" i="52"/>
  <c r="CD10" i="52"/>
  <c r="CD112" i="52" s="1"/>
  <c r="CB61" i="52"/>
  <c r="CD61" i="52" s="1"/>
  <c r="CC101" i="52"/>
  <c r="BP122" i="52"/>
  <c r="BP120" i="52"/>
  <c r="CB16" i="52"/>
  <c r="CB122" i="52" s="1"/>
  <c r="BR120" i="52"/>
  <c r="BR114" i="52"/>
  <c r="CC16" i="52"/>
  <c r="CC118" i="52" s="1"/>
  <c r="CC114" i="52" l="1"/>
  <c r="CC122" i="52"/>
  <c r="CC120" i="52"/>
  <c r="CD16" i="52"/>
  <c r="CB120" i="52"/>
  <c r="BT122" i="52"/>
  <c r="BT120" i="52"/>
  <c r="BR116" i="52"/>
  <c r="CC102" i="52"/>
  <c r="BP118" i="52"/>
  <c r="CB63" i="52"/>
  <c r="CC116" i="52" l="1"/>
  <c r="CD102" i="52"/>
  <c r="DN101" i="52" s="1"/>
  <c r="CB101" i="52"/>
  <c r="BP114" i="52"/>
  <c r="CB118" i="52"/>
  <c r="CD63" i="52"/>
  <c r="CD118" i="52" s="1"/>
  <c r="CD122" i="52"/>
  <c r="CD120" i="52"/>
  <c r="BT118" i="52"/>
  <c r="CD101" i="52" l="1"/>
  <c r="CD114" i="52" s="1"/>
  <c r="CB114" i="52"/>
  <c r="BT114" i="52"/>
  <c r="BP116" i="52"/>
  <c r="CD116" i="52" l="1"/>
  <c r="CB116" i="52"/>
  <c r="BT116" i="52"/>
  <c r="DL163" i="53" l="1"/>
  <c r="DK163" i="53"/>
  <c r="DJ163" i="53"/>
  <c r="DL162" i="53"/>
  <c r="DK162" i="53"/>
  <c r="DJ162" i="53"/>
  <c r="DL161" i="53"/>
  <c r="DK161" i="53"/>
  <c r="DJ161" i="53"/>
  <c r="DL160" i="53"/>
  <c r="DK160" i="53"/>
  <c r="DJ160" i="53"/>
  <c r="DL159" i="53"/>
  <c r="DK159" i="53"/>
  <c r="DJ159" i="53"/>
  <c r="DL158" i="53"/>
  <c r="DK158" i="53"/>
  <c r="DJ158" i="53"/>
  <c r="DL155" i="53"/>
  <c r="DK155" i="53"/>
  <c r="DJ155" i="53"/>
  <c r="DL154" i="53"/>
  <c r="DK154" i="53"/>
  <c r="DJ154" i="53"/>
  <c r="DL153" i="53"/>
  <c r="DK153" i="53"/>
  <c r="DJ153" i="53"/>
  <c r="DL152" i="53"/>
  <c r="DK152" i="53"/>
  <c r="DJ152" i="53"/>
  <c r="DL151" i="53"/>
  <c r="DK151" i="53"/>
  <c r="DJ151" i="53"/>
  <c r="DL150" i="53"/>
  <c r="DK150" i="53"/>
  <c r="DJ150" i="53"/>
  <c r="DL147" i="53"/>
  <c r="DK147" i="53"/>
  <c r="DJ147" i="53"/>
  <c r="DL146" i="53"/>
  <c r="DK146" i="53"/>
  <c r="DJ146" i="53"/>
  <c r="DL145" i="53"/>
  <c r="DK145" i="53"/>
  <c r="DJ145" i="53"/>
  <c r="DL144" i="53"/>
  <c r="DK144" i="53"/>
  <c r="DJ144" i="53"/>
  <c r="DL143" i="53"/>
  <c r="DK143" i="53"/>
  <c r="DJ143" i="53"/>
  <c r="DL142" i="53"/>
  <c r="DK142" i="53"/>
  <c r="DJ142" i="53"/>
  <c r="DL139" i="53"/>
  <c r="DK139" i="53"/>
  <c r="DJ139" i="53"/>
  <c r="DL138" i="53"/>
  <c r="DK138" i="53"/>
  <c r="DJ138" i="53"/>
  <c r="DL137" i="53"/>
  <c r="DK137" i="53"/>
  <c r="DJ137" i="53"/>
  <c r="DL136" i="53"/>
  <c r="DK136" i="53"/>
  <c r="DJ136" i="53"/>
  <c r="DL135" i="53"/>
  <c r="DK135" i="53"/>
  <c r="DJ135" i="53"/>
  <c r="DL134" i="53"/>
  <c r="DK134" i="53"/>
  <c r="DJ134" i="53"/>
  <c r="DK131" i="53"/>
  <c r="DL131" i="53" s="1"/>
  <c r="DK130" i="53"/>
  <c r="DJ130" i="53"/>
  <c r="DK129" i="53"/>
  <c r="DJ129" i="53"/>
  <c r="DL129" i="53" s="1"/>
  <c r="DK128" i="53"/>
  <c r="DJ128" i="53"/>
  <c r="DK127" i="53"/>
  <c r="DJ127" i="53"/>
  <c r="DK126" i="53"/>
  <c r="DK124" i="53" s="1"/>
  <c r="DJ126" i="53"/>
  <c r="DD111" i="53"/>
  <c r="DB111" i="53"/>
  <c r="CX111" i="53"/>
  <c r="CV111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N102" i="53"/>
  <c r="DN101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8" i="53"/>
  <c r="DD10" i="53" s="1"/>
  <c r="DB8" i="53"/>
  <c r="DB10" i="53" s="1"/>
  <c r="CX8" i="53"/>
  <c r="CV8" i="53"/>
  <c r="DJ147" i="52"/>
  <c r="DK145" i="52"/>
  <c r="DK144" i="52"/>
  <c r="DJ139" i="52"/>
  <c r="DJ138" i="52"/>
  <c r="DK136" i="52"/>
  <c r="DK134" i="52"/>
  <c r="DJ130" i="52"/>
  <c r="DJ129" i="52"/>
  <c r="DK126" i="52"/>
  <c r="DJ163" i="52"/>
  <c r="DJ162" i="52"/>
  <c r="DK161" i="52"/>
  <c r="DJ161" i="52"/>
  <c r="DK160" i="52"/>
  <c r="DJ160" i="52"/>
  <c r="DJ159" i="52"/>
  <c r="DK158" i="52"/>
  <c r="DJ155" i="52"/>
  <c r="DJ154" i="52"/>
  <c r="DJ153" i="52"/>
  <c r="DK152" i="52"/>
  <c r="DJ152" i="52"/>
  <c r="DJ151" i="52"/>
  <c r="DK150" i="52"/>
  <c r="DJ146" i="52"/>
  <c r="DJ145" i="52"/>
  <c r="DJ144" i="52"/>
  <c r="DJ143" i="52"/>
  <c r="DK142" i="52"/>
  <c r="DJ137" i="52"/>
  <c r="DJ136" i="52"/>
  <c r="DJ131" i="52"/>
  <c r="DK128" i="52"/>
  <c r="DJ128" i="52"/>
  <c r="DJ124" i="52" s="1"/>
  <c r="DJ127" i="52"/>
  <c r="DD111" i="52"/>
  <c r="DB111" i="52"/>
  <c r="CX111" i="52"/>
  <c r="CV111" i="52"/>
  <c r="DD110" i="52"/>
  <c r="DB110" i="52"/>
  <c r="CX110" i="52"/>
  <c r="CV110" i="52"/>
  <c r="DD107" i="52"/>
  <c r="DB107" i="52"/>
  <c r="CX107" i="52"/>
  <c r="CV107" i="52"/>
  <c r="DD106" i="52"/>
  <c r="DB106" i="52"/>
  <c r="CX106" i="52"/>
  <c r="CV106" i="52"/>
  <c r="DD105" i="52"/>
  <c r="DB105" i="52"/>
  <c r="CX105" i="52"/>
  <c r="CV105" i="52"/>
  <c r="DD100" i="52"/>
  <c r="DE100" i="52" s="1"/>
  <c r="DB100" i="52"/>
  <c r="CX100" i="52"/>
  <c r="CV100" i="52"/>
  <c r="DD99" i="52"/>
  <c r="DE99" i="52" s="1"/>
  <c r="DB99" i="52"/>
  <c r="DC99" i="52" s="1"/>
  <c r="CX99" i="52"/>
  <c r="CV99" i="52"/>
  <c r="DD98" i="52"/>
  <c r="DE98" i="52" s="1"/>
  <c r="DB98" i="52"/>
  <c r="CX98" i="52"/>
  <c r="CV98" i="52"/>
  <c r="DK153" i="52"/>
  <c r="DD94" i="52"/>
  <c r="DE94" i="52" s="1"/>
  <c r="DB94" i="52"/>
  <c r="CX94" i="52"/>
  <c r="CV94" i="52"/>
  <c r="DD93" i="52"/>
  <c r="DE93" i="52" s="1"/>
  <c r="DB93" i="52"/>
  <c r="CX93" i="52"/>
  <c r="CV93" i="52"/>
  <c r="DD92" i="52"/>
  <c r="DE92" i="52" s="1"/>
  <c r="DB92" i="52"/>
  <c r="CX92" i="52"/>
  <c r="CV92" i="52"/>
  <c r="DD91" i="52"/>
  <c r="DE91" i="52" s="1"/>
  <c r="DB91" i="52"/>
  <c r="CX91" i="52"/>
  <c r="CV91" i="52"/>
  <c r="DD90" i="52"/>
  <c r="DE90" i="52" s="1"/>
  <c r="DB90" i="52"/>
  <c r="CX90" i="52"/>
  <c r="CV90" i="52"/>
  <c r="DD89" i="52"/>
  <c r="DE89" i="52" s="1"/>
  <c r="DB89" i="52"/>
  <c r="CX89" i="52"/>
  <c r="CV89" i="52"/>
  <c r="DD88" i="52"/>
  <c r="DE88" i="52" s="1"/>
  <c r="DB88" i="52"/>
  <c r="CX88" i="52"/>
  <c r="CV88" i="52"/>
  <c r="DD87" i="52"/>
  <c r="DE87" i="52" s="1"/>
  <c r="DB87" i="52"/>
  <c r="CX87" i="52"/>
  <c r="CV87" i="52"/>
  <c r="DD86" i="52"/>
  <c r="DE86" i="52" s="1"/>
  <c r="DB86" i="52"/>
  <c r="CX86" i="52"/>
  <c r="CV86" i="52"/>
  <c r="DD85" i="52"/>
  <c r="DE85" i="52" s="1"/>
  <c r="DB85" i="52"/>
  <c r="CX85" i="52"/>
  <c r="CV85" i="52"/>
  <c r="DD84" i="52"/>
  <c r="DE84" i="52" s="1"/>
  <c r="DB84" i="52"/>
  <c r="CX84" i="52"/>
  <c r="CV84" i="52"/>
  <c r="DD83" i="52"/>
  <c r="DE83" i="52" s="1"/>
  <c r="DB83" i="52"/>
  <c r="CX83" i="52"/>
  <c r="CV83" i="52"/>
  <c r="DD82" i="52"/>
  <c r="DB82" i="52"/>
  <c r="CX82" i="52"/>
  <c r="CV82" i="52"/>
  <c r="DD81" i="52"/>
  <c r="DE81" i="52" s="1"/>
  <c r="DB81" i="52"/>
  <c r="CX81" i="52"/>
  <c r="CV81" i="52"/>
  <c r="DD80" i="52"/>
  <c r="DE80" i="52" s="1"/>
  <c r="DB80" i="52"/>
  <c r="CX80" i="52"/>
  <c r="CV80" i="52"/>
  <c r="DD79" i="52"/>
  <c r="DE79" i="52" s="1"/>
  <c r="DB79" i="52"/>
  <c r="CX79" i="52"/>
  <c r="CV79" i="52"/>
  <c r="DD78" i="52"/>
  <c r="DE78" i="52" s="1"/>
  <c r="DB78" i="52"/>
  <c r="CX78" i="52"/>
  <c r="CV78" i="52"/>
  <c r="DD77" i="52"/>
  <c r="DE77" i="52" s="1"/>
  <c r="DB77" i="52"/>
  <c r="CX77" i="52"/>
  <c r="CV77" i="52"/>
  <c r="DD76" i="52"/>
  <c r="DE76" i="52" s="1"/>
  <c r="DB76" i="52"/>
  <c r="CX76" i="52"/>
  <c r="CV76" i="52"/>
  <c r="DD75" i="52"/>
  <c r="DE75" i="52" s="1"/>
  <c r="DB75" i="52"/>
  <c r="CX75" i="52"/>
  <c r="CV75" i="52"/>
  <c r="DD72" i="52"/>
  <c r="DE72" i="52" s="1"/>
  <c r="DB72" i="52"/>
  <c r="CX72" i="52"/>
  <c r="CV72" i="52"/>
  <c r="DD71" i="52"/>
  <c r="DE71" i="52" s="1"/>
  <c r="DB71" i="52"/>
  <c r="CX71" i="52"/>
  <c r="CV71" i="52"/>
  <c r="DD70" i="52"/>
  <c r="DE70" i="52" s="1"/>
  <c r="DB70" i="52"/>
  <c r="CX70" i="52"/>
  <c r="CV70" i="52"/>
  <c r="DD69" i="52"/>
  <c r="DE69" i="52" s="1"/>
  <c r="DB69" i="52"/>
  <c r="CX69" i="52"/>
  <c r="CV69" i="52"/>
  <c r="DD68" i="52"/>
  <c r="DE68" i="52" s="1"/>
  <c r="DB68" i="52"/>
  <c r="CX68" i="52"/>
  <c r="CV68" i="52"/>
  <c r="DD67" i="52"/>
  <c r="DE67" i="52" s="1"/>
  <c r="DB67" i="52"/>
  <c r="CX67" i="52"/>
  <c r="CV67" i="52"/>
  <c r="DD66" i="52"/>
  <c r="DE66" i="52" s="1"/>
  <c r="DB66" i="52"/>
  <c r="CX66" i="52"/>
  <c r="CV66" i="52"/>
  <c r="DD62" i="52"/>
  <c r="DE62" i="52" s="1"/>
  <c r="DB62" i="52"/>
  <c r="CX62" i="52"/>
  <c r="CV62" i="52"/>
  <c r="DD60" i="52"/>
  <c r="DE60" i="52" s="1"/>
  <c r="DB60" i="52"/>
  <c r="CX60" i="52"/>
  <c r="CV60" i="52"/>
  <c r="DD59" i="52"/>
  <c r="DE59" i="52" s="1"/>
  <c r="DB59" i="52"/>
  <c r="CX59" i="52"/>
  <c r="CV59" i="52"/>
  <c r="DD58" i="52"/>
  <c r="DE58" i="52" s="1"/>
  <c r="DB58" i="52"/>
  <c r="CX58" i="52"/>
  <c r="CV58" i="52"/>
  <c r="DD57" i="52"/>
  <c r="DE57" i="52" s="1"/>
  <c r="DB57" i="52"/>
  <c r="CX57" i="52"/>
  <c r="CV57" i="52"/>
  <c r="DD56" i="52"/>
  <c r="DE56" i="52" s="1"/>
  <c r="DB56" i="52"/>
  <c r="CX56" i="52"/>
  <c r="CV56" i="52"/>
  <c r="DD54" i="52"/>
  <c r="DE54" i="52" s="1"/>
  <c r="DB54" i="52"/>
  <c r="CX54" i="52"/>
  <c r="CV54" i="52"/>
  <c r="DD53" i="52"/>
  <c r="DE53" i="52" s="1"/>
  <c r="DB53" i="52"/>
  <c r="CX53" i="52"/>
  <c r="CV53" i="52"/>
  <c r="DD52" i="52"/>
  <c r="DE52" i="52" s="1"/>
  <c r="DB52" i="52"/>
  <c r="CX52" i="52"/>
  <c r="CV52" i="52"/>
  <c r="DD51" i="52"/>
  <c r="DE51" i="52" s="1"/>
  <c r="DB51" i="52"/>
  <c r="CX51" i="52"/>
  <c r="CV51" i="52"/>
  <c r="DD50" i="52"/>
  <c r="DE50" i="52" s="1"/>
  <c r="DB50" i="52"/>
  <c r="CX50" i="52"/>
  <c r="CV50" i="52"/>
  <c r="DD49" i="52"/>
  <c r="DE49" i="52" s="1"/>
  <c r="DB49" i="52"/>
  <c r="CX49" i="52"/>
  <c r="CV49" i="52"/>
  <c r="DD48" i="52"/>
  <c r="DE48" i="52" s="1"/>
  <c r="DB48" i="52"/>
  <c r="CX48" i="52"/>
  <c r="CV48" i="52"/>
  <c r="DD47" i="52"/>
  <c r="DE47" i="52" s="1"/>
  <c r="DB47" i="52"/>
  <c r="CX47" i="52"/>
  <c r="CV47" i="52"/>
  <c r="DD46" i="52"/>
  <c r="DE46" i="52" s="1"/>
  <c r="DB46" i="52"/>
  <c r="CX46" i="52"/>
  <c r="CV46" i="52"/>
  <c r="DD45" i="52"/>
  <c r="DE45" i="52" s="1"/>
  <c r="DB45" i="52"/>
  <c r="CX45" i="52"/>
  <c r="CV45" i="52"/>
  <c r="DD44" i="52"/>
  <c r="DE44" i="52" s="1"/>
  <c r="DB44" i="52"/>
  <c r="CX44" i="52"/>
  <c r="CV44" i="52"/>
  <c r="DD43" i="52"/>
  <c r="DE43" i="52" s="1"/>
  <c r="DB43" i="52"/>
  <c r="CX43" i="52"/>
  <c r="CV43" i="52"/>
  <c r="DD42" i="52"/>
  <c r="DE42" i="52" s="1"/>
  <c r="DB42" i="52"/>
  <c r="CX42" i="52"/>
  <c r="CV42" i="52"/>
  <c r="DD41" i="52"/>
  <c r="DE41" i="52" s="1"/>
  <c r="DB41" i="52"/>
  <c r="CX41" i="52"/>
  <c r="CV41" i="52"/>
  <c r="DD40" i="52"/>
  <c r="DE40" i="52" s="1"/>
  <c r="DB40" i="52"/>
  <c r="CX40" i="52"/>
  <c r="CV40" i="52"/>
  <c r="DD39" i="52"/>
  <c r="DE39" i="52" s="1"/>
  <c r="DB39" i="52"/>
  <c r="CX39" i="52"/>
  <c r="CV39" i="52"/>
  <c r="DD38" i="52"/>
  <c r="DE38" i="52" s="1"/>
  <c r="DB38" i="52"/>
  <c r="CX38" i="52"/>
  <c r="CV38" i="52"/>
  <c r="DD37" i="52"/>
  <c r="DE37" i="52" s="1"/>
  <c r="DB37" i="52"/>
  <c r="CX37" i="52"/>
  <c r="CV37" i="52"/>
  <c r="DD36" i="52"/>
  <c r="DE36" i="52" s="1"/>
  <c r="DB36" i="52"/>
  <c r="CX36" i="52"/>
  <c r="CV36" i="52"/>
  <c r="DD35" i="52"/>
  <c r="DE35" i="52" s="1"/>
  <c r="DB35" i="52"/>
  <c r="CX35" i="52"/>
  <c r="CV35" i="52"/>
  <c r="DD34" i="52"/>
  <c r="DE34" i="52" s="1"/>
  <c r="DB34" i="52"/>
  <c r="CX34" i="52"/>
  <c r="CV34" i="52"/>
  <c r="DD33" i="52"/>
  <c r="DE33" i="52" s="1"/>
  <c r="DB33" i="52"/>
  <c r="CX33" i="52"/>
  <c r="CV33" i="52"/>
  <c r="DD32" i="52"/>
  <c r="DE32" i="52" s="1"/>
  <c r="DB32" i="52"/>
  <c r="CX32" i="52"/>
  <c r="CV32" i="52"/>
  <c r="DD31" i="52"/>
  <c r="DE31" i="52" s="1"/>
  <c r="DB31" i="52"/>
  <c r="CX31" i="52"/>
  <c r="CV31" i="52"/>
  <c r="DD30" i="52"/>
  <c r="DE30" i="52" s="1"/>
  <c r="DB30" i="52"/>
  <c r="CX30" i="52"/>
  <c r="CV30" i="52"/>
  <c r="DD29" i="52"/>
  <c r="DE29" i="52" s="1"/>
  <c r="DB29" i="52"/>
  <c r="CX29" i="52"/>
  <c r="CV29" i="52"/>
  <c r="DD28" i="52"/>
  <c r="DE28" i="52" s="1"/>
  <c r="DB28" i="52"/>
  <c r="CX28" i="52"/>
  <c r="CV28" i="52"/>
  <c r="DD27" i="52"/>
  <c r="DE27" i="52" s="1"/>
  <c r="DB27" i="52"/>
  <c r="CX27" i="52"/>
  <c r="CV27" i="52"/>
  <c r="DD26" i="52"/>
  <c r="DE26" i="52" s="1"/>
  <c r="DB26" i="52"/>
  <c r="CX26" i="52"/>
  <c r="CV26" i="52"/>
  <c r="DD25" i="52"/>
  <c r="DE25" i="52" s="1"/>
  <c r="DB25" i="52"/>
  <c r="CX25" i="52"/>
  <c r="CV25" i="52"/>
  <c r="DD24" i="52"/>
  <c r="DE24" i="52" s="1"/>
  <c r="DB24" i="52"/>
  <c r="CX24" i="52"/>
  <c r="CV24" i="52"/>
  <c r="DD23" i="52"/>
  <c r="DE23" i="52" s="1"/>
  <c r="DB23" i="52"/>
  <c r="CX23" i="52"/>
  <c r="CV23" i="52"/>
  <c r="DD22" i="52"/>
  <c r="DE22" i="52" s="1"/>
  <c r="DB22" i="52"/>
  <c r="CX22" i="52"/>
  <c r="CV22" i="52"/>
  <c r="DD21" i="52"/>
  <c r="DE21" i="52" s="1"/>
  <c r="DB21" i="52"/>
  <c r="DC21" i="52" s="1"/>
  <c r="CX21" i="52"/>
  <c r="CV21" i="52"/>
  <c r="DD20" i="52"/>
  <c r="DE20" i="52" s="1"/>
  <c r="DB20" i="52"/>
  <c r="CX20" i="52"/>
  <c r="CV20" i="52"/>
  <c r="DD15" i="52"/>
  <c r="DB15" i="52"/>
  <c r="CX15" i="52"/>
  <c r="CV15" i="52"/>
  <c r="DD14" i="52"/>
  <c r="DB14" i="52"/>
  <c r="CX14" i="52"/>
  <c r="CV14" i="52"/>
  <c r="DD13" i="52"/>
  <c r="DB13" i="52"/>
  <c r="CX13" i="52"/>
  <c r="CV13" i="52"/>
  <c r="DD12" i="52"/>
  <c r="DB12" i="52"/>
  <c r="CX12" i="52"/>
  <c r="CV12" i="52"/>
  <c r="DD11" i="52"/>
  <c r="DB11" i="52"/>
  <c r="CX11" i="52"/>
  <c r="CV11" i="52"/>
  <c r="CX10" i="52"/>
  <c r="CV10" i="52"/>
  <c r="DK9" i="52"/>
  <c r="CX9" i="52"/>
  <c r="CV9" i="52"/>
  <c r="DD8" i="52"/>
  <c r="DB8" i="52"/>
  <c r="DB10" i="52" s="1"/>
  <c r="CX8" i="52"/>
  <c r="CV8" i="52"/>
  <c r="DJ124" i="53" l="1"/>
  <c r="DB61" i="53"/>
  <c r="DB63" i="53" s="1"/>
  <c r="DC63" i="53" s="1"/>
  <c r="CW27" i="52"/>
  <c r="CW29" i="52"/>
  <c r="CW33" i="52"/>
  <c r="CW35" i="52"/>
  <c r="CW37" i="52"/>
  <c r="CW39" i="52"/>
  <c r="CW41" i="52"/>
  <c r="CW45" i="52"/>
  <c r="CW47" i="52"/>
  <c r="CW70" i="52"/>
  <c r="CW82" i="52"/>
  <c r="CW84" i="52"/>
  <c r="DL130" i="53"/>
  <c r="CZ100" i="53"/>
  <c r="DJ100" i="53" s="1"/>
  <c r="CY22" i="53"/>
  <c r="CY24" i="53"/>
  <c r="CY26" i="53"/>
  <c r="CY57" i="53"/>
  <c r="CY59" i="53"/>
  <c r="CY69" i="53"/>
  <c r="CY75" i="53"/>
  <c r="CY77" i="53"/>
  <c r="CY83" i="53"/>
  <c r="DL126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7" i="52"/>
  <c r="DJ107" i="52" s="1"/>
  <c r="DC23" i="52"/>
  <c r="DC25" i="52"/>
  <c r="DC27" i="52"/>
  <c r="DC29" i="52"/>
  <c r="DC31" i="52"/>
  <c r="DC33" i="52"/>
  <c r="DC35" i="52"/>
  <c r="DC37" i="52"/>
  <c r="DC39" i="52"/>
  <c r="DC41" i="52"/>
  <c r="DC43" i="52"/>
  <c r="DC45" i="52"/>
  <c r="DC47" i="52"/>
  <c r="DC49" i="52"/>
  <c r="DC51" i="52"/>
  <c r="DC53" i="52"/>
  <c r="DC56" i="52"/>
  <c r="DC58" i="52"/>
  <c r="DC60" i="52"/>
  <c r="DC66" i="52"/>
  <c r="DC68" i="52"/>
  <c r="DC70" i="52"/>
  <c r="DC72" i="52"/>
  <c r="DC76" i="52"/>
  <c r="DC78" i="52"/>
  <c r="DF80" i="52"/>
  <c r="DC80" i="52"/>
  <c r="DC82" i="52"/>
  <c r="DC84" i="52"/>
  <c r="DC86" i="52"/>
  <c r="DC88" i="52"/>
  <c r="DC90" i="52"/>
  <c r="DC92" i="52"/>
  <c r="DC94" i="52"/>
  <c r="DF105" i="52"/>
  <c r="DK105" i="52" s="1"/>
  <c r="DC20" i="52"/>
  <c r="DC22" i="52"/>
  <c r="DC24" i="52"/>
  <c r="DC26" i="52"/>
  <c r="DC28" i="52"/>
  <c r="DC30" i="52"/>
  <c r="DC32" i="52"/>
  <c r="DC34" i="52"/>
  <c r="DC36" i="52"/>
  <c r="DC38" i="52"/>
  <c r="DF40" i="52"/>
  <c r="DC40" i="52"/>
  <c r="DF42" i="52"/>
  <c r="DC42" i="52"/>
  <c r="DF44" i="52"/>
  <c r="DC44" i="52"/>
  <c r="DC46" i="52"/>
  <c r="DF48" i="52"/>
  <c r="DC48" i="52"/>
  <c r="DC50" i="52"/>
  <c r="DC52" i="52"/>
  <c r="DC54" i="52"/>
  <c r="DC57" i="52"/>
  <c r="DC59" i="52"/>
  <c r="DC62" i="52"/>
  <c r="DC67" i="52"/>
  <c r="DC69" i="52"/>
  <c r="DC71" i="52"/>
  <c r="DC75" i="52"/>
  <c r="DC77" i="52"/>
  <c r="DC79" i="52"/>
  <c r="DC81" i="52"/>
  <c r="DC83" i="52"/>
  <c r="DC85" i="52"/>
  <c r="DC87" i="52"/>
  <c r="DC89" i="52"/>
  <c r="DC91" i="52"/>
  <c r="DC93" i="52"/>
  <c r="DD95" i="52"/>
  <c r="DE95" i="52" s="1"/>
  <c r="DE82" i="52"/>
  <c r="DC98" i="52"/>
  <c r="DC100" i="52"/>
  <c r="CZ105" i="53"/>
  <c r="DJ105" i="53" s="1"/>
  <c r="CW22" i="52"/>
  <c r="CW24" i="52"/>
  <c r="CW28" i="52"/>
  <c r="CW32" i="52"/>
  <c r="CW34" i="52"/>
  <c r="CW42" i="52"/>
  <c r="CW44" i="52"/>
  <c r="CW48" i="52"/>
  <c r="CW50" i="52"/>
  <c r="CW52" i="52"/>
  <c r="CW54" i="52"/>
  <c r="CW59" i="52"/>
  <c r="CW71" i="52"/>
  <c r="CW75" i="52"/>
  <c r="CW81" i="52"/>
  <c r="CW83" i="52"/>
  <c r="CW85" i="52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L128" i="53"/>
  <c r="DF25" i="53"/>
  <c r="DK25" i="53" s="1"/>
  <c r="DF111" i="53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DJ111" i="53" s="1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L127" i="53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F8" i="53"/>
  <c r="DK8" i="53" s="1"/>
  <c r="DK10" i="53" s="1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DF85" i="52"/>
  <c r="DF45" i="52"/>
  <c r="DF56" i="52"/>
  <c r="DF94" i="52"/>
  <c r="DF27" i="52"/>
  <c r="DF93" i="52"/>
  <c r="CZ42" i="52"/>
  <c r="CY22" i="52"/>
  <c r="CY24" i="52"/>
  <c r="CY26" i="52"/>
  <c r="CY28" i="52"/>
  <c r="CY30" i="52"/>
  <c r="CY32" i="52"/>
  <c r="CY34" i="52"/>
  <c r="CY36" i="52"/>
  <c r="CY38" i="52"/>
  <c r="CY40" i="52"/>
  <c r="CY44" i="52"/>
  <c r="CY46" i="52"/>
  <c r="CY48" i="52"/>
  <c r="CY52" i="52"/>
  <c r="CY54" i="52"/>
  <c r="CY57" i="52"/>
  <c r="CY59" i="52"/>
  <c r="CY62" i="52"/>
  <c r="CY67" i="52"/>
  <c r="CY69" i="52"/>
  <c r="CY71" i="52"/>
  <c r="CY75" i="52"/>
  <c r="CY77" i="52"/>
  <c r="CY79" i="52"/>
  <c r="CY81" i="52"/>
  <c r="CW91" i="52"/>
  <c r="CW93" i="52"/>
  <c r="CY85" i="52"/>
  <c r="CY87" i="52"/>
  <c r="CY91" i="52"/>
  <c r="CX112" i="52"/>
  <c r="CY98" i="52"/>
  <c r="CY21" i="52"/>
  <c r="CY23" i="52"/>
  <c r="CY25" i="52"/>
  <c r="CY27" i="52"/>
  <c r="CY29" i="52"/>
  <c r="CY31" i="52"/>
  <c r="CY33" i="52"/>
  <c r="CY35" i="52"/>
  <c r="CY37" i="52"/>
  <c r="CY39" i="52"/>
  <c r="CY41" i="52"/>
  <c r="CY43" i="52"/>
  <c r="CY47" i="52"/>
  <c r="CY49" i="52"/>
  <c r="CY51" i="52"/>
  <c r="CY53" i="52"/>
  <c r="CY56" i="52"/>
  <c r="CY58" i="52"/>
  <c r="CY60" i="52"/>
  <c r="CY68" i="52"/>
  <c r="CY70" i="52"/>
  <c r="CY72" i="52"/>
  <c r="CY76" i="52"/>
  <c r="CY78" i="52"/>
  <c r="CY80" i="52"/>
  <c r="CW92" i="52"/>
  <c r="CW94" i="52"/>
  <c r="CY86" i="52"/>
  <c r="CY88" i="52"/>
  <c r="CY90" i="52"/>
  <c r="CY92" i="52"/>
  <c r="DF82" i="52"/>
  <c r="CZ93" i="52"/>
  <c r="CZ12" i="52"/>
  <c r="DJ12" i="52" s="1"/>
  <c r="CZ30" i="52"/>
  <c r="CZ87" i="52"/>
  <c r="CZ89" i="52"/>
  <c r="DF15" i="52"/>
  <c r="DK15" i="52" s="1"/>
  <c r="DF21" i="52"/>
  <c r="DF29" i="52"/>
  <c r="DF33" i="52"/>
  <c r="DF39" i="52"/>
  <c r="DF47" i="52"/>
  <c r="DF100" i="52"/>
  <c r="DF106" i="52"/>
  <c r="DK106" i="52" s="1"/>
  <c r="DF110" i="52"/>
  <c r="DK110" i="52" s="1"/>
  <c r="DF78" i="52"/>
  <c r="DF50" i="52"/>
  <c r="DF52" i="52"/>
  <c r="DF57" i="52"/>
  <c r="DF77" i="52"/>
  <c r="CZ69" i="52"/>
  <c r="CZ25" i="52"/>
  <c r="DF35" i="52"/>
  <c r="DF79" i="52"/>
  <c r="DF91" i="52"/>
  <c r="DF99" i="52"/>
  <c r="DF8" i="52"/>
  <c r="DF10" i="52" s="1"/>
  <c r="DF98" i="52"/>
  <c r="DF12" i="52"/>
  <c r="DK12" i="52" s="1"/>
  <c r="DF22" i="52"/>
  <c r="DF24" i="52"/>
  <c r="DF26" i="52"/>
  <c r="DF32" i="52"/>
  <c r="DF34" i="52"/>
  <c r="DF53" i="52"/>
  <c r="DF72" i="52"/>
  <c r="CZ53" i="52"/>
  <c r="CZ10" i="52"/>
  <c r="CZ51" i="52"/>
  <c r="CZ77" i="52"/>
  <c r="CZ110" i="52"/>
  <c r="DJ110" i="52" s="1"/>
  <c r="CZ38" i="52"/>
  <c r="CZ60" i="52"/>
  <c r="CZ8" i="52"/>
  <c r="DJ8" i="52" s="1"/>
  <c r="DJ10" i="52" s="1"/>
  <c r="CW60" i="52"/>
  <c r="CZ66" i="52"/>
  <c r="CZ76" i="52"/>
  <c r="DJ76" i="52" s="1"/>
  <c r="CZ43" i="52"/>
  <c r="CZ57" i="52"/>
  <c r="CZ62" i="52"/>
  <c r="DJ62" i="52" s="1"/>
  <c r="CZ67" i="52"/>
  <c r="CZ98" i="52"/>
  <c r="CZ15" i="52"/>
  <c r="DJ15" i="52" s="1"/>
  <c r="CZ21" i="52"/>
  <c r="CZ41" i="52"/>
  <c r="CW51" i="52"/>
  <c r="CZ81" i="52"/>
  <c r="CW43" i="52"/>
  <c r="CZ91" i="52"/>
  <c r="CZ48" i="52"/>
  <c r="CZ105" i="52"/>
  <c r="DJ105" i="52" s="1"/>
  <c r="DL105" i="52" s="1"/>
  <c r="CZ14" i="52"/>
  <c r="DJ14" i="52" s="1"/>
  <c r="CW67" i="52"/>
  <c r="CZ82" i="52"/>
  <c r="CW87" i="52"/>
  <c r="CY42" i="52"/>
  <c r="CY82" i="52"/>
  <c r="CW89" i="52"/>
  <c r="CZ22" i="52"/>
  <c r="CW98" i="52"/>
  <c r="CW66" i="52"/>
  <c r="CW69" i="52"/>
  <c r="CZ9" i="53"/>
  <c r="DJ9" i="53" s="1"/>
  <c r="DL9" i="53" s="1"/>
  <c r="CZ8" i="53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CZ9" i="52"/>
  <c r="DJ9" i="52" s="1"/>
  <c r="DL9" i="52" s="1"/>
  <c r="DF11" i="52"/>
  <c r="DK11" i="52" s="1"/>
  <c r="CZ13" i="52"/>
  <c r="DJ13" i="52" s="1"/>
  <c r="DF25" i="52"/>
  <c r="DF31" i="52"/>
  <c r="CZ34" i="52"/>
  <c r="DJ34" i="52" s="1"/>
  <c r="DF46" i="52"/>
  <c r="DF49" i="52"/>
  <c r="CZ54" i="52"/>
  <c r="CZ59" i="52"/>
  <c r="DF60" i="52"/>
  <c r="DF68" i="52"/>
  <c r="CW76" i="52"/>
  <c r="DF86" i="52"/>
  <c r="DF92" i="52"/>
  <c r="CZ106" i="52"/>
  <c r="DJ106" i="52" s="1"/>
  <c r="DF107" i="52"/>
  <c r="DK107" i="52" s="1"/>
  <c r="DF111" i="52"/>
  <c r="DK111" i="52" s="1"/>
  <c r="DF13" i="52"/>
  <c r="DK13" i="52" s="1"/>
  <c r="DF30" i="52"/>
  <c r="CW25" i="52"/>
  <c r="CZ31" i="52"/>
  <c r="DF41" i="52"/>
  <c r="DF51" i="52"/>
  <c r="CW53" i="52"/>
  <c r="CW62" i="52"/>
  <c r="DF71" i="52"/>
  <c r="DF88" i="52"/>
  <c r="CW31" i="52"/>
  <c r="CZ32" i="52"/>
  <c r="DF36" i="52"/>
  <c r="CW38" i="52"/>
  <c r="CZ39" i="52"/>
  <c r="CZ44" i="52"/>
  <c r="DF54" i="52"/>
  <c r="CW57" i="52"/>
  <c r="CZ70" i="52"/>
  <c r="DF76" i="52"/>
  <c r="DF84" i="52"/>
  <c r="DL128" i="52"/>
  <c r="DD10" i="52"/>
  <c r="DD112" i="52" s="1"/>
  <c r="CX16" i="52"/>
  <c r="CY16" i="52" s="1"/>
  <c r="CZ23" i="52"/>
  <c r="DF58" i="52"/>
  <c r="DF70" i="52"/>
  <c r="DF90" i="52"/>
  <c r="CY93" i="52"/>
  <c r="CZ11" i="52"/>
  <c r="DJ11" i="52" s="1"/>
  <c r="DF14" i="52"/>
  <c r="DK14" i="52" s="1"/>
  <c r="CV61" i="52"/>
  <c r="CW61" i="52" s="1"/>
  <c r="CW23" i="52"/>
  <c r="CZ24" i="52"/>
  <c r="DF38" i="52"/>
  <c r="DF43" i="52"/>
  <c r="DF62" i="52"/>
  <c r="DF69" i="52"/>
  <c r="CY100" i="52"/>
  <c r="CZ29" i="52"/>
  <c r="CZ35" i="52"/>
  <c r="CY89" i="52"/>
  <c r="DK163" i="52"/>
  <c r="CW20" i="52"/>
  <c r="CZ28" i="52"/>
  <c r="CW30" i="52"/>
  <c r="DK146" i="52"/>
  <c r="CX61" i="52"/>
  <c r="CY20" i="52"/>
  <c r="DF28" i="52"/>
  <c r="DD73" i="52"/>
  <c r="DE73" i="52" s="1"/>
  <c r="DF66" i="52"/>
  <c r="CZ20" i="52"/>
  <c r="CZ26" i="52"/>
  <c r="CW26" i="52"/>
  <c r="DK143" i="52"/>
  <c r="CZ88" i="52"/>
  <c r="CW88" i="52"/>
  <c r="DB61" i="52"/>
  <c r="CW40" i="52"/>
  <c r="CZ40" i="52"/>
  <c r="CZ45" i="52"/>
  <c r="CY45" i="52"/>
  <c r="CW86" i="52"/>
  <c r="CZ86" i="52"/>
  <c r="CZ52" i="52"/>
  <c r="CZ72" i="52"/>
  <c r="CW72" i="52"/>
  <c r="CV73" i="52"/>
  <c r="CV112" i="52"/>
  <c r="CV16" i="52"/>
  <c r="CW21" i="52"/>
  <c r="DB112" i="52"/>
  <c r="DB16" i="52"/>
  <c r="DC16" i="52" s="1"/>
  <c r="DF20" i="52"/>
  <c r="CZ27" i="52"/>
  <c r="DF23" i="52"/>
  <c r="CY50" i="52"/>
  <c r="CZ50" i="52"/>
  <c r="DB73" i="52"/>
  <c r="DC73" i="52" s="1"/>
  <c r="DF67" i="52"/>
  <c r="DK159" i="52"/>
  <c r="DF37" i="52"/>
  <c r="DJ142" i="52"/>
  <c r="CW77" i="52"/>
  <c r="CY84" i="52"/>
  <c r="CZ84" i="52"/>
  <c r="CZ99" i="52"/>
  <c r="CW99" i="52"/>
  <c r="CZ36" i="52"/>
  <c r="CW36" i="52"/>
  <c r="CZ71" i="52"/>
  <c r="CZ79" i="52"/>
  <c r="CW79" i="52"/>
  <c r="CZ80" i="52"/>
  <c r="CW80" i="52"/>
  <c r="DJ158" i="52"/>
  <c r="DB95" i="52"/>
  <c r="DC95" i="52" s="1"/>
  <c r="CZ78" i="52"/>
  <c r="CZ83" i="52"/>
  <c r="CY83" i="52"/>
  <c r="DD61" i="52"/>
  <c r="CZ33" i="52"/>
  <c r="CZ37" i="52"/>
  <c r="CX73" i="52"/>
  <c r="CY66" i="52"/>
  <c r="CW78" i="52"/>
  <c r="CZ85" i="52"/>
  <c r="CZ92" i="52"/>
  <c r="CZ49" i="52"/>
  <c r="CW49" i="52"/>
  <c r="CZ58" i="52"/>
  <c r="CW58" i="52"/>
  <c r="DJ93" i="52"/>
  <c r="CY94" i="52"/>
  <c r="CZ94" i="52"/>
  <c r="CZ47" i="52"/>
  <c r="DF59" i="52"/>
  <c r="CX95" i="52"/>
  <c r="CZ75" i="52"/>
  <c r="CV95" i="52"/>
  <c r="DJ126" i="52"/>
  <c r="DL126" i="52" s="1"/>
  <c r="DJ134" i="52"/>
  <c r="CZ46" i="52"/>
  <c r="CZ56" i="52"/>
  <c r="CW90" i="52"/>
  <c r="CZ90" i="52"/>
  <c r="CW46" i="52"/>
  <c r="CW56" i="52"/>
  <c r="CZ68" i="52"/>
  <c r="CW68" i="52"/>
  <c r="DF87" i="52"/>
  <c r="DF89" i="52"/>
  <c r="DK129" i="52"/>
  <c r="DL129" i="52" s="1"/>
  <c r="DK137" i="52"/>
  <c r="DF75" i="52"/>
  <c r="DF81" i="52"/>
  <c r="DF83" i="52"/>
  <c r="CW100" i="52"/>
  <c r="CZ100" i="52"/>
  <c r="DK162" i="52"/>
  <c r="CZ111" i="52"/>
  <c r="DK151" i="52"/>
  <c r="CY99" i="52"/>
  <c r="DJ150" i="52"/>
  <c r="DK154" i="52"/>
  <c r="DL124" i="53" l="1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8" i="53"/>
  <c r="DJ10" i="53" s="1"/>
  <c r="DL105" i="53"/>
  <c r="DE61" i="53"/>
  <c r="DC61" i="53"/>
  <c r="CW73" i="53"/>
  <c r="DL106" i="53"/>
  <c r="DA100" i="52"/>
  <c r="DA56" i="52"/>
  <c r="DA47" i="52"/>
  <c r="DA92" i="52"/>
  <c r="DA79" i="52"/>
  <c r="DL107" i="52"/>
  <c r="DA46" i="52"/>
  <c r="DA68" i="52"/>
  <c r="DA49" i="52"/>
  <c r="DA50" i="52"/>
  <c r="DA45" i="52"/>
  <c r="DA94" i="52"/>
  <c r="DA36" i="52"/>
  <c r="DA72" i="52"/>
  <c r="DA52" i="52"/>
  <c r="DA26" i="52"/>
  <c r="DA62" i="52"/>
  <c r="DJ38" i="52"/>
  <c r="DA38" i="52"/>
  <c r="DA93" i="52"/>
  <c r="DJ67" i="52"/>
  <c r="DA67" i="52"/>
  <c r="DA83" i="52"/>
  <c r="DA40" i="52"/>
  <c r="DA20" i="52"/>
  <c r="DA28" i="52"/>
  <c r="DJ81" i="52"/>
  <c r="DA81" i="52"/>
  <c r="DJ57" i="52"/>
  <c r="DL57" i="52" s="1"/>
  <c r="DA57" i="52"/>
  <c r="DJ42" i="52"/>
  <c r="DA42" i="52"/>
  <c r="DJ39" i="52"/>
  <c r="DL39" i="52" s="1"/>
  <c r="DA39" i="52"/>
  <c r="DJ54" i="52"/>
  <c r="DA54" i="52"/>
  <c r="DJ91" i="52"/>
  <c r="DA91" i="52"/>
  <c r="DJ60" i="52"/>
  <c r="DA60" i="52"/>
  <c r="DA85" i="52"/>
  <c r="DA71" i="52"/>
  <c r="DA78" i="52"/>
  <c r="DA27" i="52"/>
  <c r="DJ32" i="52"/>
  <c r="DA32" i="52"/>
  <c r="DJ31" i="52"/>
  <c r="DA31" i="52"/>
  <c r="DA34" i="52"/>
  <c r="DJ82" i="52"/>
  <c r="DA82" i="52"/>
  <c r="DJ43" i="52"/>
  <c r="DA43" i="52"/>
  <c r="DJ77" i="52"/>
  <c r="DA77" i="52"/>
  <c r="DJ70" i="52"/>
  <c r="DA70" i="52"/>
  <c r="DJ41" i="52"/>
  <c r="DA41" i="52"/>
  <c r="DA76" i="52"/>
  <c r="DJ51" i="52"/>
  <c r="DA51" i="52"/>
  <c r="DJ21" i="52"/>
  <c r="DA21" i="52"/>
  <c r="DJ25" i="52"/>
  <c r="DA25" i="52"/>
  <c r="DA75" i="52"/>
  <c r="DA58" i="52"/>
  <c r="DA37" i="52"/>
  <c r="DA99" i="52"/>
  <c r="DA86" i="52"/>
  <c r="DA88" i="52"/>
  <c r="DJ35" i="52"/>
  <c r="DA35" i="52"/>
  <c r="DJ23" i="52"/>
  <c r="DA23" i="52"/>
  <c r="DJ22" i="52"/>
  <c r="DA22" i="52"/>
  <c r="DJ53" i="52"/>
  <c r="DA53" i="52"/>
  <c r="DL12" i="52"/>
  <c r="DJ69" i="52"/>
  <c r="DA69" i="52"/>
  <c r="DJ87" i="52"/>
  <c r="DA87" i="52"/>
  <c r="DJ24" i="52"/>
  <c r="DA24" i="52"/>
  <c r="DJ66" i="52"/>
  <c r="DA66" i="52"/>
  <c r="DJ89" i="52"/>
  <c r="DA89" i="52"/>
  <c r="DA90" i="52"/>
  <c r="DA33" i="52"/>
  <c r="DA80" i="52"/>
  <c r="DA84" i="52"/>
  <c r="DJ29" i="52"/>
  <c r="DA29" i="52"/>
  <c r="DJ44" i="52"/>
  <c r="DA44" i="52"/>
  <c r="DJ59" i="52"/>
  <c r="DL59" i="52" s="1"/>
  <c r="DA59" i="52"/>
  <c r="DJ48" i="52"/>
  <c r="DA48" i="52"/>
  <c r="DJ98" i="52"/>
  <c r="DL98" i="52" s="1"/>
  <c r="DA98" i="52"/>
  <c r="DJ30" i="52"/>
  <c r="DA30" i="52"/>
  <c r="DK98" i="52"/>
  <c r="DG98" i="52"/>
  <c r="DK57" i="52"/>
  <c r="DG57" i="52"/>
  <c r="DK39" i="52"/>
  <c r="DG39" i="52"/>
  <c r="DK85" i="52"/>
  <c r="DG85" i="52"/>
  <c r="DK69" i="52"/>
  <c r="DG69" i="52"/>
  <c r="DK51" i="52"/>
  <c r="DG51" i="52"/>
  <c r="DK49" i="52"/>
  <c r="DG49" i="52"/>
  <c r="DK34" i="52"/>
  <c r="DL34" i="52" s="1"/>
  <c r="DG34" i="52"/>
  <c r="DK99" i="52"/>
  <c r="DG99" i="52"/>
  <c r="DK52" i="52"/>
  <c r="DG52" i="52"/>
  <c r="DK33" i="52"/>
  <c r="DG33" i="52"/>
  <c r="DK40" i="52"/>
  <c r="DG40" i="52"/>
  <c r="DD63" i="52"/>
  <c r="DE63" i="52" s="1"/>
  <c r="DE61" i="52"/>
  <c r="DK72" i="52"/>
  <c r="DG72" i="52"/>
  <c r="DK53" i="52"/>
  <c r="DG53" i="52"/>
  <c r="DK36" i="52"/>
  <c r="DG36" i="52"/>
  <c r="DK91" i="52"/>
  <c r="DG91" i="52"/>
  <c r="DK48" i="52"/>
  <c r="DL48" i="52" s="1"/>
  <c r="DG48" i="52"/>
  <c r="DK89" i="52"/>
  <c r="DG89" i="52"/>
  <c r="DK45" i="52"/>
  <c r="DG45" i="52"/>
  <c r="DK87" i="52"/>
  <c r="DL87" i="52" s="1"/>
  <c r="DG87" i="52"/>
  <c r="DK37" i="52"/>
  <c r="DG37" i="52"/>
  <c r="DG66" i="52"/>
  <c r="DK43" i="52"/>
  <c r="DG43" i="52"/>
  <c r="DK90" i="52"/>
  <c r="DG90" i="52"/>
  <c r="DK76" i="52"/>
  <c r="DG76" i="52"/>
  <c r="DK86" i="52"/>
  <c r="DG86" i="52"/>
  <c r="DK26" i="52"/>
  <c r="DG26" i="52"/>
  <c r="DK79" i="52"/>
  <c r="DG79" i="52"/>
  <c r="DK78" i="52"/>
  <c r="DG78" i="52"/>
  <c r="DK21" i="52"/>
  <c r="DL21" i="52" s="1"/>
  <c r="DG21" i="52"/>
  <c r="DK93" i="52"/>
  <c r="DL93" i="52" s="1"/>
  <c r="DG93" i="52"/>
  <c r="DK59" i="52"/>
  <c r="DG59" i="52"/>
  <c r="DK47" i="52"/>
  <c r="DG47" i="52"/>
  <c r="DK42" i="52"/>
  <c r="DL42" i="52" s="1"/>
  <c r="DG42" i="52"/>
  <c r="DK83" i="52"/>
  <c r="DG83" i="52"/>
  <c r="DK41" i="52"/>
  <c r="DG41" i="52"/>
  <c r="DG20" i="52"/>
  <c r="DB63" i="52"/>
  <c r="DC63" i="52" s="1"/>
  <c r="DC61" i="52"/>
  <c r="DK38" i="52"/>
  <c r="DG38" i="52"/>
  <c r="DK70" i="52"/>
  <c r="DG70" i="52"/>
  <c r="DK31" i="52"/>
  <c r="DG31" i="52"/>
  <c r="DK24" i="52"/>
  <c r="DL24" i="52" s="1"/>
  <c r="DG24" i="52"/>
  <c r="DK35" i="52"/>
  <c r="DG35" i="52"/>
  <c r="DK27" i="52"/>
  <c r="DG27" i="52"/>
  <c r="DK77" i="52"/>
  <c r="DG77" i="52"/>
  <c r="DK23" i="52"/>
  <c r="DG23" i="52"/>
  <c r="DK84" i="52"/>
  <c r="DG84" i="52"/>
  <c r="DK92" i="52"/>
  <c r="DG92" i="52"/>
  <c r="DK29" i="52"/>
  <c r="DG29" i="52"/>
  <c r="DK81" i="52"/>
  <c r="DG81" i="52"/>
  <c r="DG75" i="52"/>
  <c r="DK28" i="52"/>
  <c r="DG28" i="52"/>
  <c r="DK58" i="52"/>
  <c r="DG58" i="52"/>
  <c r="DK88" i="52"/>
  <c r="DG88" i="52"/>
  <c r="DK30" i="52"/>
  <c r="DG30" i="52"/>
  <c r="DK68" i="52"/>
  <c r="DG68" i="52"/>
  <c r="DK25" i="52"/>
  <c r="DG25" i="52"/>
  <c r="DK22" i="52"/>
  <c r="DL22" i="52" s="1"/>
  <c r="DG22" i="52"/>
  <c r="DK94" i="52"/>
  <c r="DG94" i="52"/>
  <c r="DK44" i="52"/>
  <c r="DG44" i="52"/>
  <c r="DK80" i="52"/>
  <c r="DG80" i="52"/>
  <c r="DK62" i="52"/>
  <c r="DG62" i="52"/>
  <c r="DK46" i="52"/>
  <c r="DG46" i="52"/>
  <c r="DK32" i="52"/>
  <c r="DG32" i="52"/>
  <c r="DK50" i="52"/>
  <c r="DG50" i="52"/>
  <c r="DK82" i="52"/>
  <c r="DG82" i="52"/>
  <c r="DK67" i="52"/>
  <c r="DG67" i="52"/>
  <c r="DK54" i="52"/>
  <c r="DG54" i="52"/>
  <c r="DK71" i="52"/>
  <c r="DG71" i="52"/>
  <c r="DK60" i="52"/>
  <c r="DG60" i="52"/>
  <c r="DK100" i="52"/>
  <c r="DG100" i="52"/>
  <c r="DK56" i="52"/>
  <c r="DG56" i="52"/>
  <c r="DK111" i="53"/>
  <c r="DL111" i="53" s="1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DG63" i="53" s="1"/>
  <c r="CY95" i="53"/>
  <c r="DL15" i="52"/>
  <c r="DD16" i="52"/>
  <c r="DD122" i="52" s="1"/>
  <c r="DL110" i="52"/>
  <c r="DK8" i="52"/>
  <c r="DK10" i="52" s="1"/>
  <c r="DK16" i="52" s="1"/>
  <c r="DB120" i="52"/>
  <c r="DL76" i="52"/>
  <c r="DL106" i="52"/>
  <c r="DL13" i="52"/>
  <c r="DF16" i="52"/>
  <c r="DG16" i="52" s="1"/>
  <c r="DF112" i="52"/>
  <c r="DL14" i="52"/>
  <c r="DJ16" i="52"/>
  <c r="CV63" i="52"/>
  <c r="CV118" i="52" s="1"/>
  <c r="DL11" i="52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K130" i="52"/>
  <c r="DL130" i="52" s="1"/>
  <c r="DK138" i="52"/>
  <c r="DL158" i="52"/>
  <c r="DL152" i="52"/>
  <c r="DF95" i="52"/>
  <c r="DG95" i="52" s="1"/>
  <c r="DK75" i="52"/>
  <c r="DJ94" i="52"/>
  <c r="DJ49" i="52"/>
  <c r="DL49" i="52" s="1"/>
  <c r="DJ33" i="52"/>
  <c r="DL33" i="52" s="1"/>
  <c r="DJ111" i="52"/>
  <c r="DJ71" i="52"/>
  <c r="CZ112" i="52"/>
  <c r="DJ52" i="52"/>
  <c r="DL52" i="52" s="1"/>
  <c r="DJ40" i="52"/>
  <c r="DL150" i="52"/>
  <c r="DJ78" i="52"/>
  <c r="DK147" i="52"/>
  <c r="DF73" i="52"/>
  <c r="DG73" i="52" s="1"/>
  <c r="DK66" i="52"/>
  <c r="CY61" i="52"/>
  <c r="CX63" i="52"/>
  <c r="DL160" i="52"/>
  <c r="DJ100" i="52"/>
  <c r="DB96" i="52"/>
  <c r="DB122" i="52"/>
  <c r="DJ50" i="52"/>
  <c r="DJ86" i="52"/>
  <c r="DJ20" i="52"/>
  <c r="DD96" i="52"/>
  <c r="DK155" i="52"/>
  <c r="DJ56" i="52"/>
  <c r="DJ58" i="52"/>
  <c r="DJ99" i="52"/>
  <c r="DL99" i="52" s="1"/>
  <c r="DJ92" i="52"/>
  <c r="DJ85" i="52"/>
  <c r="DJ80" i="52"/>
  <c r="CZ16" i="52"/>
  <c r="DA16" i="52" s="1"/>
  <c r="CW16" i="52"/>
  <c r="DJ46" i="52"/>
  <c r="CV120" i="52"/>
  <c r="CW95" i="52"/>
  <c r="CZ95" i="52"/>
  <c r="DA95" i="52" s="1"/>
  <c r="DJ37" i="52"/>
  <c r="DL37" i="52" s="1"/>
  <c r="DJ79" i="52"/>
  <c r="DJ36" i="52"/>
  <c r="DJ90" i="52"/>
  <c r="DJ75" i="52"/>
  <c r="DJ47" i="52"/>
  <c r="DJ84" i="52"/>
  <c r="DK127" i="52"/>
  <c r="DL127" i="52" s="1"/>
  <c r="DK135" i="52"/>
  <c r="DJ27" i="52"/>
  <c r="CV122" i="52"/>
  <c r="CW73" i="52"/>
  <c r="CZ73" i="52"/>
  <c r="DA73" i="52" s="1"/>
  <c r="CV96" i="52"/>
  <c r="DL154" i="52"/>
  <c r="CX120" i="52"/>
  <c r="CY95" i="52"/>
  <c r="CX122" i="52"/>
  <c r="CY73" i="52"/>
  <c r="CX96" i="52"/>
  <c r="CY96" i="52" s="1"/>
  <c r="DJ28" i="52"/>
  <c r="DJ68" i="52"/>
  <c r="DL68" i="52" s="1"/>
  <c r="DJ83" i="52"/>
  <c r="DF61" i="52"/>
  <c r="DK20" i="52"/>
  <c r="DL143" i="52"/>
  <c r="DJ72" i="52"/>
  <c r="DL72" i="52" s="1"/>
  <c r="CZ61" i="52"/>
  <c r="DA61" i="52" s="1"/>
  <c r="DJ45" i="52"/>
  <c r="DL45" i="52" s="1"/>
  <c r="DJ88" i="52"/>
  <c r="DJ26" i="52"/>
  <c r="CZ122" i="53" l="1"/>
  <c r="CZ120" i="53"/>
  <c r="DL70" i="52"/>
  <c r="DL62" i="52"/>
  <c r="DL81" i="52"/>
  <c r="DL8" i="53"/>
  <c r="DL10" i="53" s="1"/>
  <c r="DL16" i="53" s="1"/>
  <c r="DL25" i="52"/>
  <c r="DL67" i="52"/>
  <c r="DL91" i="52"/>
  <c r="DL41" i="52"/>
  <c r="DL82" i="52"/>
  <c r="DL29" i="52"/>
  <c r="DJ16" i="53"/>
  <c r="DJ112" i="53"/>
  <c r="DL54" i="52"/>
  <c r="DL50" i="52"/>
  <c r="DL58" i="52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L23" i="52"/>
  <c r="DL51" i="52"/>
  <c r="DL60" i="52"/>
  <c r="DL31" i="52"/>
  <c r="DL32" i="52"/>
  <c r="DL53" i="52"/>
  <c r="DL77" i="52"/>
  <c r="DL69" i="52"/>
  <c r="DL44" i="52"/>
  <c r="DL43" i="52"/>
  <c r="DL35" i="52"/>
  <c r="DL38" i="52"/>
  <c r="DL89" i="52"/>
  <c r="DL30" i="52"/>
  <c r="DL28" i="52"/>
  <c r="DL56" i="52"/>
  <c r="DL78" i="52"/>
  <c r="DD118" i="52"/>
  <c r="DL79" i="52"/>
  <c r="DL80" i="52"/>
  <c r="DL88" i="52"/>
  <c r="DL47" i="52"/>
  <c r="DL71" i="52"/>
  <c r="DL27" i="52"/>
  <c r="DL90" i="52"/>
  <c r="DL36" i="52"/>
  <c r="DL92" i="52"/>
  <c r="DL26" i="52"/>
  <c r="DL83" i="52"/>
  <c r="DL84" i="52"/>
  <c r="DL100" i="52"/>
  <c r="DL94" i="52"/>
  <c r="DL40" i="52"/>
  <c r="DF63" i="52"/>
  <c r="DG63" i="52" s="1"/>
  <c r="DG61" i="52"/>
  <c r="DK95" i="52"/>
  <c r="DB118" i="52"/>
  <c r="DL85" i="52"/>
  <c r="DL86" i="52"/>
  <c r="DK73" i="52"/>
  <c r="DK122" i="52" s="1"/>
  <c r="DL46" i="52"/>
  <c r="DD120" i="52"/>
  <c r="DE16" i="52"/>
  <c r="DD101" i="52"/>
  <c r="DE101" i="52" s="1"/>
  <c r="DE96" i="52"/>
  <c r="DK61" i="52"/>
  <c r="DK63" i="52" s="1"/>
  <c r="DK118" i="52" s="1"/>
  <c r="DB101" i="52"/>
  <c r="DC96" i="52"/>
  <c r="DJ61" i="53"/>
  <c r="DJ63" i="53" s="1"/>
  <c r="DF16" i="53"/>
  <c r="DA16" i="53"/>
  <c r="CY63" i="53"/>
  <c r="CZ96" i="53"/>
  <c r="DA96" i="53" s="1"/>
  <c r="CX101" i="53"/>
  <c r="CX102" i="53" s="1"/>
  <c r="DK112" i="52"/>
  <c r="DF120" i="52"/>
  <c r="DL8" i="52"/>
  <c r="DL10" i="52" s="1"/>
  <c r="DL16" i="52" s="1"/>
  <c r="CV101" i="52"/>
  <c r="CW101" i="52" s="1"/>
  <c r="CZ63" i="52"/>
  <c r="CW63" i="52"/>
  <c r="DF96" i="53"/>
  <c r="DK73" i="53"/>
  <c r="DL66" i="53"/>
  <c r="DL73" i="53" s="1"/>
  <c r="CW63" i="53"/>
  <c r="CV101" i="53"/>
  <c r="CZ63" i="53"/>
  <c r="CZ118" i="53" s="1"/>
  <c r="DK95" i="53"/>
  <c r="DL75" i="53"/>
  <c r="DL95" i="53" s="1"/>
  <c r="DK140" i="53"/>
  <c r="DK118" i="53"/>
  <c r="DJ73" i="52"/>
  <c r="DJ122" i="52" s="1"/>
  <c r="DL142" i="52"/>
  <c r="DL159" i="52"/>
  <c r="DF118" i="52"/>
  <c r="DL145" i="52"/>
  <c r="DK139" i="52"/>
  <c r="DK131" i="52"/>
  <c r="DL131" i="52" s="1"/>
  <c r="DL124" i="52" s="1"/>
  <c r="DL161" i="52"/>
  <c r="DL151" i="52"/>
  <c r="DL153" i="52"/>
  <c r="DL146" i="52"/>
  <c r="CX118" i="52"/>
  <c r="CX101" i="52"/>
  <c r="CY63" i="52"/>
  <c r="DL147" i="52"/>
  <c r="CZ96" i="52"/>
  <c r="DA96" i="52" s="1"/>
  <c r="CW96" i="52"/>
  <c r="DL66" i="52"/>
  <c r="DL162" i="52"/>
  <c r="DL144" i="52"/>
  <c r="DL155" i="52"/>
  <c r="CZ122" i="52"/>
  <c r="DJ61" i="52"/>
  <c r="DL20" i="52"/>
  <c r="DK156" i="52"/>
  <c r="DL163" i="52"/>
  <c r="DJ95" i="52"/>
  <c r="DL75" i="52"/>
  <c r="DF122" i="52"/>
  <c r="DF96" i="52"/>
  <c r="CZ120" i="52"/>
  <c r="DL136" i="52"/>
  <c r="DL111" i="52"/>
  <c r="DJ112" i="52"/>
  <c r="DD116" i="53" l="1"/>
  <c r="DD114" i="53"/>
  <c r="DB116" i="53"/>
  <c r="DB114" i="53"/>
  <c r="DF122" i="53"/>
  <c r="DF120" i="53"/>
  <c r="DF118" i="53"/>
  <c r="CX116" i="53"/>
  <c r="CX114" i="53"/>
  <c r="DL112" i="53"/>
  <c r="DJ120" i="53"/>
  <c r="DJ148" i="53"/>
  <c r="DE101" i="53"/>
  <c r="DC101" i="53"/>
  <c r="DJ96" i="53"/>
  <c r="DJ101" i="53" s="1"/>
  <c r="DJ102" i="53" s="1"/>
  <c r="DJ122" i="53"/>
  <c r="DJ156" i="53"/>
  <c r="DF101" i="53"/>
  <c r="DG101" i="53" s="1"/>
  <c r="DG96" i="53"/>
  <c r="DC102" i="53"/>
  <c r="DE102" i="53"/>
  <c r="DG16" i="53"/>
  <c r="DL61" i="53"/>
  <c r="DL63" i="53" s="1"/>
  <c r="DL140" i="53" s="1"/>
  <c r="DA63" i="53"/>
  <c r="DL73" i="52"/>
  <c r="DL122" i="52" s="1"/>
  <c r="CZ118" i="52"/>
  <c r="DA63" i="52"/>
  <c r="DK96" i="52"/>
  <c r="DK140" i="52"/>
  <c r="DK120" i="52"/>
  <c r="DD102" i="52"/>
  <c r="DE102" i="52" s="1"/>
  <c r="DK148" i="52"/>
  <c r="DK101" i="52"/>
  <c r="DK102" i="52" s="1"/>
  <c r="DK114" i="52" s="1"/>
  <c r="DF101" i="52"/>
  <c r="DF102" i="52" s="1"/>
  <c r="DG96" i="52"/>
  <c r="DB102" i="52"/>
  <c r="DC101" i="52"/>
  <c r="DL95" i="52"/>
  <c r="DL148" i="52" s="1"/>
  <c r="CY101" i="53"/>
  <c r="DL112" i="52"/>
  <c r="CV102" i="52"/>
  <c r="CW102" i="52" s="1"/>
  <c r="DJ156" i="52"/>
  <c r="DJ118" i="53"/>
  <c r="DJ140" i="53"/>
  <c r="CZ101" i="53"/>
  <c r="CW101" i="53"/>
  <c r="CV102" i="53"/>
  <c r="CY102" i="53"/>
  <c r="DL148" i="53"/>
  <c r="DL120" i="53"/>
  <c r="DL122" i="53"/>
  <c r="DL96" i="53"/>
  <c r="DL156" i="53"/>
  <c r="DK148" i="53"/>
  <c r="DK120" i="53"/>
  <c r="DK156" i="53"/>
  <c r="DK96" i="53"/>
  <c r="DK101" i="53" s="1"/>
  <c r="DK102" i="53" s="1"/>
  <c r="DK122" i="53"/>
  <c r="DL139" i="52"/>
  <c r="DL138" i="52"/>
  <c r="DL137" i="52"/>
  <c r="DJ148" i="52"/>
  <c r="DJ120" i="52"/>
  <c r="DJ63" i="52"/>
  <c r="DL61" i="52"/>
  <c r="DL63" i="52" s="1"/>
  <c r="CY101" i="52"/>
  <c r="CX102" i="52"/>
  <c r="CZ101" i="52"/>
  <c r="DA101" i="52" s="1"/>
  <c r="DL135" i="52"/>
  <c r="DJ96" i="52"/>
  <c r="DL134" i="52"/>
  <c r="DD116" i="52" l="1"/>
  <c r="DD114" i="52"/>
  <c r="CV114" i="53"/>
  <c r="CV116" i="53"/>
  <c r="CV116" i="52"/>
  <c r="CV114" i="52"/>
  <c r="DF102" i="53"/>
  <c r="DL118" i="53"/>
  <c r="DL101" i="53"/>
  <c r="DL102" i="53" s="1"/>
  <c r="DL156" i="52"/>
  <c r="DG101" i="52"/>
  <c r="DK132" i="52"/>
  <c r="DK116" i="52"/>
  <c r="DL120" i="52"/>
  <c r="DG102" i="52"/>
  <c r="DF116" i="52"/>
  <c r="DF114" i="52"/>
  <c r="DL96" i="52"/>
  <c r="DL101" i="52" s="1"/>
  <c r="DL102" i="52" s="1"/>
  <c r="DC102" i="52"/>
  <c r="DB114" i="52"/>
  <c r="DB116" i="52"/>
  <c r="CZ102" i="53"/>
  <c r="DA101" i="53"/>
  <c r="CW102" i="53"/>
  <c r="DK116" i="53"/>
  <c r="DK114" i="53"/>
  <c r="DK132" i="53"/>
  <c r="DJ132" i="53"/>
  <c r="DJ116" i="53"/>
  <c r="DJ114" i="53"/>
  <c r="CX116" i="52"/>
  <c r="CY102" i="52"/>
  <c r="CX114" i="52"/>
  <c r="DJ118" i="52"/>
  <c r="DJ140" i="52"/>
  <c r="DJ101" i="52"/>
  <c r="DJ102" i="52" s="1"/>
  <c r="DL140" i="52"/>
  <c r="DL118" i="52"/>
  <c r="CZ102" i="52"/>
  <c r="DA102" i="52" s="1"/>
  <c r="DL114" i="53" l="1"/>
  <c r="DL116" i="53"/>
  <c r="DF116" i="53"/>
  <c r="DF114" i="53"/>
  <c r="CZ114" i="53"/>
  <c r="CZ116" i="53"/>
  <c r="DG102" i="53"/>
  <c r="DL132" i="53"/>
  <c r="DA102" i="53"/>
  <c r="DL114" i="52"/>
  <c r="DL132" i="52"/>
  <c r="DL116" i="52"/>
  <c r="DJ132" i="52"/>
  <c r="DJ116" i="52"/>
  <c r="DJ114" i="52"/>
  <c r="CZ116" i="52"/>
  <c r="CZ114" i="52"/>
</calcChain>
</file>

<file path=xl/sharedStrings.xml><?xml version="1.0" encoding="utf-8"?>
<sst xmlns="http://schemas.openxmlformats.org/spreadsheetml/2006/main" count="1927" uniqueCount="212">
  <si>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</si>
  <si>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</si>
  <si>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</si>
  <si>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</si>
  <si>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</si>
  <si>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</si>
  <si>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</si>
  <si>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</si>
  <si>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</si>
  <si>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</si>
  <si>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</si>
  <si>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</si>
  <si>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</si>
  <si>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</si>
  <si>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</si>
  <si>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</si>
  <si>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</si>
  <si>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</si>
  <si>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</si>
  <si>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</si>
  <si>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</si>
  <si>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</si>
  <si>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</si>
  <si>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</si>
  <si>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</si>
  <si>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</si>
  <si>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</si>
  <si>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</si>
  <si>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</si>
  <si>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</si>
  <si>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</si>
  <si>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</si>
  <si>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</si>
  <si>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</si>
  <si>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</si>
  <si>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</si>
  <si>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</si>
  <si>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</si>
  <si>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</si>
  <si>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</si>
  <si>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</si>
  <si>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</si>
  <si>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</si>
  <si>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</si>
  <si>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</si>
  <si>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</si>
  <si>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</si>
  <si>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</si>
  <si>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</si>
  <si>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</si>
  <si>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</si>
  <si>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</si>
  <si>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</si>
  <si>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</si>
  <si>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</si>
  <si>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</si>
  <si>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</si>
  <si>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</si>
  <si>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</si>
  <si>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</si>
  <si>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</si>
  <si>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</si>
  <si>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</si>
  <si>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</si>
  <si>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</si>
  <si>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</si>
  <si>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</si>
  <si>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</si>
  <si>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</si>
  <si>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</si>
  <si>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</si>
  <si>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</si>
  <si>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</si>
  <si>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</si>
  <si>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</si>
  <si>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</si>
  <si>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</si>
  <si>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</si>
  <si>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</si>
  <si>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</si>
  <si>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</si>
  <si>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</si>
  <si>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</si>
  <si>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</si>
  <si>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</si>
  <si>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</si>
  <si>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</si>
  <si>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</si>
  <si>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</si>
  <si>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</si>
  <si>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</si>
  <si>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</si>
  <si>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</si>
  <si>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</si>
  <si>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</si>
  <si>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</si>
  <si>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</si>
  <si>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</si>
  <si>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</si>
  <si>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</si>
  <si>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</si>
  <si>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</si>
  <si>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</si>
  <si>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Quarterly for the calendar year 2020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</si>
  <si>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</si>
  <si>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</si>
  <si>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</si>
  <si>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</si>
  <si>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</si>
  <si>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</si>
  <si>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</si>
  <si>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</si>
  <si>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</si>
  <si>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</si>
  <si>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</si>
  <si>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</si>
  <si>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</si>
  <si>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</si>
  <si>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</si>
  <si>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</si>
  <si>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</si>
  <si>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</si>
  <si>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</si>
  <si>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</si>
  <si>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</si>
  <si>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</si>
  <si>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</si>
  <si>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</si>
  <si>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</si>
  <si>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</si>
  <si>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</si>
  <si>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Total Aetna Jan-Mar 2020</t>
  </si>
  <si>
    <t>CCC Plus Aetna</t>
  </si>
  <si>
    <t>Anthem</t>
  </si>
  <si>
    <t>Total Anthem Jan-Mar 2020</t>
  </si>
  <si>
    <t>Total Anthem CCC+ and Medallion</t>
  </si>
  <si>
    <t>CCC Plus Magellan</t>
  </si>
  <si>
    <t>Medallion  Magellan</t>
  </si>
  <si>
    <t>Total Magellan Jan-Mar 2020</t>
  </si>
  <si>
    <t>CCC Plus United</t>
  </si>
  <si>
    <t>Medallion  United</t>
  </si>
  <si>
    <t>Total United Jan-Mar 2020</t>
  </si>
  <si>
    <t>CCC Plus Optima</t>
  </si>
  <si>
    <t>Medallion  Optima</t>
  </si>
  <si>
    <t>Total Optima Jan-Mar 2020</t>
  </si>
  <si>
    <t>CCC Plus Va Premier</t>
  </si>
  <si>
    <t>Medallion  Va Premier</t>
  </si>
  <si>
    <t>Total Va Premier Jan-Mar 2020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</si>
  <si>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</si>
  <si>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</si>
  <si>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</si>
  <si>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</si>
  <si>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</si>
  <si>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</si>
  <si>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</si>
  <si>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</si>
  <si>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</si>
  <si>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</si>
  <si>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</si>
  <si>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</si>
  <si>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</si>
  <si>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</si>
  <si>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</si>
  <si>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</si>
  <si>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</si>
  <si>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</si>
  <si>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</si>
  <si>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</si>
  <si>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</si>
  <si>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</si>
  <si>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</si>
  <si>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</si>
  <si>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</si>
  <si>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</si>
  <si>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</si>
  <si>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</si>
  <si>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</si>
  <si>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</si>
  <si>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</si>
  <si>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Aetna Apr-June 2020</t>
  </si>
  <si>
    <t>Total Anthem Apr-June 2020</t>
  </si>
  <si>
    <t>Total Magellan Apr-June 2020</t>
  </si>
  <si>
    <t>Total Optima Apr-June 2020</t>
  </si>
  <si>
    <t>Total United Apr-June 2020</t>
  </si>
  <si>
    <t>Total Va Premier Apr-June 2020</t>
  </si>
  <si>
    <t>Total Aetna YTD 2020</t>
  </si>
  <si>
    <t>Total Anthem YTD 2020</t>
  </si>
  <si>
    <t>Total Magellan YTD 2020</t>
  </si>
  <si>
    <t>Total Optima YTD 2020</t>
  </si>
  <si>
    <t>Total United YTD 2020</t>
  </si>
  <si>
    <t>Total Va Premier YTD 2020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</si>
  <si>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</si>
  <si>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</si>
  <si>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</si>
  <si>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</si>
  <si>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</si>
  <si>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</si>
  <si>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</si>
  <si>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</si>
  <si>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</si>
  <si>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>Total Aetna Sep-Dec 2020</t>
  </si>
  <si>
    <t>Total Anthem Sep-Dec 2020</t>
  </si>
  <si>
    <t>Total Magellan Sep-Dec 2020</t>
  </si>
  <si>
    <t>Total Optima Sep-Dec 2020</t>
  </si>
  <si>
    <t>Total United Sep-Dec 2020</t>
  </si>
  <si>
    <t>Total Va Premier Sep-Dec 2020</t>
  </si>
  <si>
    <t>Total Aetna Jul-Sep 2020</t>
  </si>
  <si>
    <t>Total Anthem Jul-Sep 2020</t>
  </si>
  <si>
    <t>Total Magellan Jul-Sep 2020</t>
  </si>
  <si>
    <t>Total Optima Jul-Sep 2020</t>
  </si>
  <si>
    <t>Total United Jul-Sep 2020</t>
  </si>
  <si>
    <t>Total Va Premier Jul-Sep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</si>
</sst>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10"/>
      <color rgb="FF000099"/>
      <name val="Arial"/>
      <family val="2"/>
    </font>
  </fonts>
  <fills count="20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325">
    <xf numFmtId="0" fontId="0" fillId="0" borderId="0" xfId="0"/>
    <xf numFmtId="0" fontId="4" fillId="0" borderId="0" xfId="0" applyFont="1"/>
    <xf numFmtId="0" fontId="4" fillId="0" borderId="0" xfId="0" applyFont="1" applyBorder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Fill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8" fontId="4" fillId="0" borderId="9" xfId="0" applyNumberFormat="1" applyFont="1" applyFill="1" applyBorder="1" applyAlignment="1" applyProtection="1">
      <alignment horizontal="center"/>
      <protection hidden="1"/>
    </xf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0" fontId="4" fillId="0" borderId="9" xfId="0" applyFont="1" applyBorder="1"/>
    <xf numFmtId="167" fontId="4" fillId="0" borderId="9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0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 applyBorder="1"/>
    <xf numFmtId="0" fontId="0" fillId="8" borderId="0" xfId="0" applyFill="1" applyBorder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3" fillId="0" borderId="0" xfId="0" applyFont="1" applyBorder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167" fontId="21" fillId="0" borderId="9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67" fontId="21" fillId="0" borderId="13" xfId="0" applyNumberFormat="1" applyFont="1" applyFill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Fill="1" applyBorder="1" applyAlignment="1">
      <alignment horizontal="center"/>
    </xf>
    <xf numFmtId="0" fontId="21" fillId="8" borderId="0" xfId="0" applyFont="1" applyFill="1" applyBorder="1"/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0" fontId="21" fillId="0" borderId="9" xfId="0" applyFont="1" applyFill="1" applyBorder="1"/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0" fontId="21" fillId="0" borderId="0" xfId="0" applyFont="1" applyBorder="1"/>
    <xf numFmtId="168" fontId="21" fillId="0" borderId="9" xfId="0" applyNumberFormat="1" applyFont="1" applyFill="1" applyBorder="1" applyAlignment="1" applyProtection="1">
      <alignment horizontal="center"/>
      <protection hidden="1"/>
    </xf>
    <xf numFmtId="168" fontId="21" fillId="0" borderId="14" xfId="0" applyNumberFormat="1" applyFont="1" applyFill="1" applyBorder="1" applyAlignment="1" applyProtection="1">
      <alignment horizontal="center"/>
      <protection hidden="1"/>
    </xf>
    <xf numFmtId="167" fontId="21" fillId="0" borderId="13" xfId="0" applyNumberFormat="1" applyFont="1" applyFill="1" applyBorder="1" applyAlignment="1" applyProtection="1">
      <alignment horizontal="center"/>
      <protection hidden="1"/>
    </xf>
    <xf numFmtId="167" fontId="21" fillId="0" borderId="9" xfId="0" applyNumberFormat="1" applyFont="1" applyFill="1" applyBorder="1" applyAlignment="1" applyProtection="1">
      <alignment horizontal="center"/>
      <protection hidden="1"/>
    </xf>
    <xf numFmtId="167" fontId="21" fillId="0" borderId="14" xfId="0" applyNumberFormat="1" applyFont="1" applyFill="1" applyBorder="1" applyAlignment="1" applyProtection="1">
      <alignment horizontal="center"/>
      <protection hidden="1"/>
    </xf>
    <xf numFmtId="9" fontId="21" fillId="0" borderId="0" xfId="58" applyFont="1" applyBorder="1"/>
    <xf numFmtId="167" fontId="21" fillId="0" borderId="0" xfId="0" applyNumberFormat="1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Fill="1" applyBorder="1" applyAlignment="1">
      <alignment horizontal="center"/>
    </xf>
    <xf numFmtId="168" fontId="21" fillId="0" borderId="14" xfId="0" applyNumberFormat="1" applyFont="1" applyFill="1" applyBorder="1" applyAlignment="1">
      <alignment horizontal="center"/>
    </xf>
    <xf numFmtId="168" fontId="21" fillId="0" borderId="13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0" fontId="32" fillId="0" borderId="9" xfId="0" applyFont="1" applyFill="1" applyBorder="1"/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Fill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168" fontId="18" fillId="0" borderId="9" xfId="0" applyNumberFormat="1" applyFont="1" applyFill="1" applyBorder="1" applyAlignment="1" applyProtection="1">
      <alignment horizontal="center"/>
      <protection hidden="1"/>
    </xf>
    <xf numFmtId="164" fontId="4" fillId="0" borderId="9" xfId="0" applyNumberFormat="1" applyFont="1" applyBorder="1"/>
    <xf numFmtId="0" fontId="0" fillId="14" borderId="13" xfId="0" applyFont="1" applyFill="1" applyBorder="1"/>
    <xf numFmtId="0" fontId="20" fillId="0" borderId="37" xfId="0" applyFont="1" applyBorder="1"/>
    <xf numFmtId="167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Border="1" applyAlignment="1" applyProtection="1">
      <alignment horizontal="center"/>
      <protection hidden="1"/>
    </xf>
    <xf numFmtId="168" fontId="3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 applyProtection="1">
      <alignment horizontal="center"/>
      <protection hidden="1"/>
    </xf>
    <xf numFmtId="167" fontId="30" fillId="0" borderId="0" xfId="0" applyNumberFormat="1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 applyProtection="1">
      <alignment horizontal="center"/>
      <protection hidden="1"/>
    </xf>
    <xf numFmtId="0" fontId="29" fillId="0" borderId="13" xfId="0" applyFont="1" applyBorder="1"/>
    <xf numFmtId="0" fontId="21" fillId="0" borderId="13" xfId="0" applyFont="1" applyBorder="1"/>
    <xf numFmtId="0" fontId="21" fillId="0" borderId="13" xfId="0" applyFont="1" applyFill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32" fillId="0" borderId="13" xfId="0" applyFont="1" applyFill="1" applyBorder="1"/>
    <xf numFmtId="0" fontId="21" fillId="0" borderId="15" xfId="0" applyFont="1" applyFill="1" applyBorder="1"/>
    <xf numFmtId="0" fontId="9" fillId="18" borderId="23" xfId="0" applyFont="1" applyFill="1" applyBorder="1"/>
    <xf numFmtId="0" fontId="5" fillId="18" borderId="13" xfId="0" applyFont="1" applyFill="1" applyBorder="1"/>
    <xf numFmtId="0" fontId="4" fillId="0" borderId="14" xfId="0" applyFont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168" fontId="31" fillId="0" borderId="0" xfId="0" applyNumberFormat="1" applyFont="1" applyFill="1" applyBorder="1" applyAlignment="1" applyProtection="1">
      <alignment horizontal="center"/>
      <protection hidden="1"/>
    </xf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9" xfId="0" applyNumberFormat="1" applyFont="1" applyBorder="1"/>
    <xf numFmtId="10" fontId="21" fillId="0" borderId="14" xfId="0" applyNumberFormat="1" applyFont="1" applyBorder="1"/>
    <xf numFmtId="10" fontId="4" fillId="0" borderId="9" xfId="0" applyNumberFormat="1" applyFont="1" applyBorder="1"/>
    <xf numFmtId="10" fontId="4" fillId="0" borderId="14" xfId="0" applyNumberFormat="1" applyFont="1" applyBorder="1"/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1" fillId="0" borderId="15" xfId="0" applyFont="1" applyBorder="1"/>
    <xf numFmtId="10" fontId="21" fillId="0" borderId="16" xfId="0" applyNumberFormat="1" applyFont="1" applyBorder="1"/>
    <xf numFmtId="10" fontId="21" fillId="0" borderId="17" xfId="0" applyNumberFormat="1" applyFont="1" applyBorder="1"/>
    <xf numFmtId="0" fontId="25" fillId="0" borderId="0" xfId="0" applyFont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4" fillId="0" borderId="14" xfId="0" applyNumberFormat="1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9" fontId="21" fillId="17" borderId="13" xfId="70" applyNumberFormat="1" applyFont="1" applyFill="1" applyBorder="1" applyAlignment="1"/>
    <xf numFmtId="169" fontId="21" fillId="17" borderId="9" xfId="70" applyNumberFormat="1" applyFont="1" applyFill="1" applyBorder="1" applyAlignment="1"/>
    <xf numFmtId="169" fontId="21" fillId="17" borderId="28" xfId="70" applyNumberFormat="1" applyFont="1" applyFill="1" applyBorder="1" applyAlignment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Fill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Fill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168" fontId="4" fillId="5" borderId="9" xfId="0" applyNumberFormat="1" applyFont="1" applyFill="1" applyBorder="1" applyAlignment="1" applyProtection="1">
      <alignment horizontal="center"/>
      <protection hidden="1"/>
    </xf>
    <xf numFmtId="4" fontId="36" fillId="0" borderId="9" xfId="0" applyNumberFormat="1" applyFont="1" applyFill="1" applyBorder="1" applyAlignment="1" applyProtection="1">
      <alignment horizontal="center"/>
      <protection hidden="1"/>
    </xf>
    <xf numFmtId="167" fontId="36" fillId="0" borderId="9" xfId="0" applyNumberFormat="1" applyFont="1" applyFill="1" applyBorder="1" applyAlignment="1" applyProtection="1">
      <alignment horizontal="center"/>
      <protection hidden="1"/>
    </xf>
    <xf numFmtId="167" fontId="36" fillId="0" borderId="9" xfId="0" applyNumberFormat="1" applyFont="1" applyBorder="1" applyAlignment="1" applyProtection="1">
      <alignment horizontal="center"/>
      <protection hidden="1"/>
    </xf>
    <xf numFmtId="3" fontId="36" fillId="0" borderId="9" xfId="0" applyNumberFormat="1" applyFont="1" applyBorder="1" applyAlignment="1" applyProtection="1">
      <alignment horizontal="center"/>
      <protection hidden="1"/>
    </xf>
    <xf numFmtId="164" fontId="36" fillId="0" borderId="9" xfId="58" applyNumberFormat="1" applyFont="1" applyBorder="1" applyAlignment="1" applyProtection="1">
      <alignment horizontal="center"/>
      <protection hidden="1"/>
    </xf>
    <xf numFmtId="164" fontId="36" fillId="0" borderId="9" xfId="0" applyNumberFormat="1" applyFont="1" applyBorder="1" applyAlignment="1" applyProtection="1">
      <alignment horizontal="center"/>
      <protection hidden="1"/>
    </xf>
    <xf numFmtId="3" fontId="4" fillId="0" borderId="0" xfId="0" applyNumberFormat="1" applyFont="1"/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9" fontId="4" fillId="0" borderId="9" xfId="7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168" fontId="0" fillId="0" borderId="0" xfId="0" applyNumberFormat="1"/>
    <xf numFmtId="0" fontId="0" fillId="14" borderId="47" xfId="0" applyFont="1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9" fontId="4" fillId="0" borderId="0" xfId="71" applyFont="1"/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</cellXfs>
  <cellStyles count="72">
    <cellStyle name="0" xfId="1"/>
    <cellStyle name="0 2" xfId="42"/>
    <cellStyle name="0_X_2009_A_NAIC_SCT" xfId="2"/>
    <cellStyle name="0_X_2009_A_NAIC_SCT 2" xfId="43"/>
    <cellStyle name="17179869291" xfId="3"/>
    <cellStyle name="17179869291 2" xfId="44"/>
    <cellStyle name="4294967297" xfId="4"/>
    <cellStyle name="4294967297 2" xfId="5"/>
    <cellStyle name="4294967297 2 2" xfId="46"/>
    <cellStyle name="4294967297 3" xfId="45"/>
    <cellStyle name="4294967308" xfId="6"/>
    <cellStyle name="4294967308 2" xfId="47"/>
    <cellStyle name="4294967309" xfId="7"/>
    <cellStyle name="4294967309 2" xfId="48"/>
    <cellStyle name="8589934593" xfId="8"/>
    <cellStyle name="8589934593 2" xfId="9"/>
    <cellStyle name="8589934593 2 2" xfId="50"/>
    <cellStyle name="8589934593 3" xfId="49"/>
    <cellStyle name="8589934594" xfId="10"/>
    <cellStyle name="8589934594 2" xfId="51"/>
    <cellStyle name="8589934595" xfId="11"/>
    <cellStyle name="8589934595 2" xfId="52"/>
    <cellStyle name="8589934600" xfId="12"/>
    <cellStyle name="8589934600 2" xfId="53"/>
    <cellStyle name="Comma" xfId="70" builtinId="3"/>
    <cellStyle name="Comma 2" xfId="13"/>
    <cellStyle name="Comma 2 2" xfId="54"/>
    <cellStyle name="Comma 3" xfId="14"/>
    <cellStyle name="Comma 4" xfId="15"/>
    <cellStyle name="Comma 4 2" xfId="55"/>
    <cellStyle name="Comma 5" xfId="16"/>
    <cellStyle name="Comma 5 2" xfId="56"/>
    <cellStyle name="Currency 2" xfId="26"/>
    <cellStyle name="Currency 2 2" xfId="59"/>
    <cellStyle name="Currency 3" xfId="69"/>
    <cellStyle name="Normal" xfId="0" builtinId="0"/>
    <cellStyle name="Normal 10" xfId="27"/>
    <cellStyle name="Normal 10 2" xfId="60"/>
    <cellStyle name="Normal 11" xfId="28"/>
    <cellStyle name="Normal 11 2" xfId="61"/>
    <cellStyle name="Normal 12" xfId="41"/>
    <cellStyle name="Normal 12 2" xfId="68"/>
    <cellStyle name="Normal 2" xfId="17"/>
    <cellStyle name="Normal 2 2" xfId="29"/>
    <cellStyle name="Normal 2 2 2" xfId="30"/>
    <cellStyle name="Normal 2 3" xfId="31"/>
    <cellStyle name="Normal 2 4" xfId="57"/>
    <cellStyle name="Normal 3" xfId="18"/>
    <cellStyle name="Normal 4" xfId="32"/>
    <cellStyle name="Normal 4 2" xfId="33"/>
    <cellStyle name="Normal 4 2 2" xfId="62"/>
    <cellStyle name="Normal 5" xfId="34"/>
    <cellStyle name="Normal 6" xfId="35"/>
    <cellStyle name="Normal 7" xfId="36"/>
    <cellStyle name="Normal 7 2" xfId="37"/>
    <cellStyle name="Normal 7 2 2" xfId="64"/>
    <cellStyle name="Normal 7 2 55" xfId="38"/>
    <cellStyle name="Normal 7 2 55 2" xfId="65"/>
    <cellStyle name="Normal 7 3" xfId="63"/>
    <cellStyle name="Normal 8" xfId="39"/>
    <cellStyle name="Normal 8 2" xfId="66"/>
    <cellStyle name="Normal 9" xfId="40"/>
    <cellStyle name="Normal 9 2" xfId="67"/>
    <cellStyle name="Percent" xfId="71" builtinId="5"/>
    <cellStyle name="Percent 2" xfId="19"/>
    <cellStyle name="Percent 2 2" xfId="58"/>
    <cellStyle name="PSChar" xfId="20"/>
    <cellStyle name="PSDate" xfId="21"/>
    <cellStyle name="PSDec" xfId="22"/>
    <cellStyle name="PSHeading" xfId="23"/>
    <cellStyle name="PSInt" xfId="24"/>
    <cellStyle name="PSSpacer" xfId="25"/>
  </cellStyles>
  <dxfs count="0"/>
  <tableStyles count="0" defaultTableStyle="TableStyleMedium9" defaultPivotStyle="PivotStyleLight16"/>
  <colors>
    <mruColors>
      <color rgb="FFE5B3BE"/>
      <color rgb="FFFFFFD1"/>
      <color rgb="FFECF8F8"/>
      <color rgb="FFFC1048"/>
      <color rgb="FFE8E8E8"/>
      <color rgb="FFDCF4F1"/>
      <color rgb="FF0000CC"/>
      <color rgb="FF4E607A"/>
      <color rgb="FFE6F6F6"/>
      <color rgb="FFD8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FY%202021/CCC+/MCO_1044_20210331170029_FIN_QTRLY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FY%202021/CCC+/FY21%20Q2/MCO_1046_20210301154841_FIN_QTRL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/>
      <sheetData sheetId="1"/>
      <sheetData sheetId="2"/>
      <sheetData sheetId="3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F8">
            <v>111382491.04000002</v>
          </cell>
          <cell r="G8">
            <v>131584457.14999998</v>
          </cell>
        </row>
        <row r="11">
          <cell r="F11">
            <v>-19029845.259999998</v>
          </cell>
        </row>
        <row r="20">
          <cell r="F20">
            <v>0</v>
          </cell>
          <cell r="G20">
            <v>0</v>
          </cell>
        </row>
        <row r="21">
          <cell r="F21">
            <v>1464549.33</v>
          </cell>
          <cell r="G21">
            <v>5150318.91</v>
          </cell>
        </row>
        <row r="22">
          <cell r="F22">
            <v>1537.2199999999998</v>
          </cell>
          <cell r="G22">
            <v>1082.95</v>
          </cell>
        </row>
        <row r="23">
          <cell r="F23">
            <v>1471669.31</v>
          </cell>
          <cell r="G23">
            <v>3778535.55</v>
          </cell>
        </row>
        <row r="24">
          <cell r="F24">
            <v>20956668.609999999</v>
          </cell>
          <cell r="G24">
            <v>1113342.08</v>
          </cell>
        </row>
        <row r="25">
          <cell r="F25">
            <v>0</v>
          </cell>
          <cell r="G25">
            <v>0</v>
          </cell>
        </row>
        <row r="26">
          <cell r="F26">
            <v>306806.32</v>
          </cell>
          <cell r="G26">
            <v>1219311.79</v>
          </cell>
        </row>
        <row r="27">
          <cell r="F27">
            <v>0</v>
          </cell>
          <cell r="G27"/>
        </row>
        <row r="28">
          <cell r="F28">
            <v>1210.4499999999998</v>
          </cell>
          <cell r="G28">
            <v>2512.0300000000002</v>
          </cell>
        </row>
        <row r="29">
          <cell r="F29">
            <v>0</v>
          </cell>
          <cell r="G29"/>
        </row>
        <row r="30">
          <cell r="F30">
            <v>1760.12</v>
          </cell>
          <cell r="G30">
            <v>20810.02</v>
          </cell>
        </row>
        <row r="31">
          <cell r="F31">
            <v>2971135.44</v>
          </cell>
          <cell r="G31">
            <v>798737.74</v>
          </cell>
        </row>
        <row r="32">
          <cell r="F32">
            <v>10043578.08</v>
          </cell>
          <cell r="G32">
            <v>15764720.490000002</v>
          </cell>
        </row>
        <row r="33">
          <cell r="F33">
            <v>1100142.19</v>
          </cell>
          <cell r="G33">
            <v>2120354.7800000003</v>
          </cell>
        </row>
        <row r="34">
          <cell r="F34">
            <v>1007934.7499999999</v>
          </cell>
          <cell r="G34">
            <v>2742202.55</v>
          </cell>
        </row>
        <row r="35">
          <cell r="F35">
            <v>0</v>
          </cell>
          <cell r="G35">
            <v>0</v>
          </cell>
        </row>
        <row r="36">
          <cell r="F36">
            <v>0</v>
          </cell>
          <cell r="G36">
            <v>0</v>
          </cell>
        </row>
        <row r="37">
          <cell r="F37">
            <v>0</v>
          </cell>
          <cell r="G37">
            <v>0</v>
          </cell>
        </row>
        <row r="38">
          <cell r="F38">
            <v>0</v>
          </cell>
          <cell r="G38">
            <v>0</v>
          </cell>
        </row>
        <row r="39">
          <cell r="F39">
            <v>0</v>
          </cell>
          <cell r="G39">
            <v>0</v>
          </cell>
        </row>
        <row r="40">
          <cell r="F40">
            <v>0</v>
          </cell>
          <cell r="G40">
            <v>0</v>
          </cell>
        </row>
        <row r="41">
          <cell r="F41">
            <v>16255.19</v>
          </cell>
          <cell r="G41">
            <v>86496.19</v>
          </cell>
        </row>
        <row r="42">
          <cell r="F42">
            <v>1836814.95</v>
          </cell>
          <cell r="G42">
            <v>2918265.7399999998</v>
          </cell>
        </row>
        <row r="43">
          <cell r="F43">
            <v>1203.6000000000001</v>
          </cell>
          <cell r="G43">
            <v>253</v>
          </cell>
        </row>
        <row r="44">
          <cell r="F44">
            <v>2897778.68</v>
          </cell>
          <cell r="G44">
            <v>16196464.09</v>
          </cell>
        </row>
        <row r="45">
          <cell r="F45">
            <v>184921.75</v>
          </cell>
          <cell r="G45">
            <v>232663.62</v>
          </cell>
        </row>
        <row r="46">
          <cell r="F46">
            <v>0</v>
          </cell>
          <cell r="G46">
            <v>0</v>
          </cell>
        </row>
        <row r="47">
          <cell r="F47">
            <v>0</v>
          </cell>
          <cell r="G47">
            <v>0</v>
          </cell>
        </row>
        <row r="48">
          <cell r="F48">
            <v>11467263.469999999</v>
          </cell>
          <cell r="G48">
            <v>33378176.649999999</v>
          </cell>
        </row>
        <row r="49">
          <cell r="F49">
            <v>0</v>
          </cell>
          <cell r="G49">
            <v>183.14</v>
          </cell>
        </row>
        <row r="50">
          <cell r="F50">
            <v>0</v>
          </cell>
          <cell r="G50">
            <v>1083.6199999999999</v>
          </cell>
        </row>
        <row r="51">
          <cell r="F51">
            <v>966830.45000000007</v>
          </cell>
          <cell r="G51">
            <v>245884.85</v>
          </cell>
        </row>
        <row r="52">
          <cell r="F52">
            <v>680</v>
          </cell>
          <cell r="G52">
            <v>11663.67</v>
          </cell>
        </row>
        <row r="53">
          <cell r="F53">
            <v>727698.59000000008</v>
          </cell>
          <cell r="G53">
            <v>3066132.0500000003</v>
          </cell>
        </row>
        <row r="54">
          <cell r="F54">
            <v>2370466.98</v>
          </cell>
          <cell r="G54">
            <v>9729618.3099999987</v>
          </cell>
        </row>
        <row r="55">
          <cell r="F55">
            <v>370108.38999999996</v>
          </cell>
          <cell r="G55">
            <v>0</v>
          </cell>
        </row>
        <row r="56">
          <cell r="F56">
            <v>1114396.75</v>
          </cell>
          <cell r="G56">
            <v>5465205.3899999997</v>
          </cell>
        </row>
        <row r="57">
          <cell r="F57">
            <v>79857.570000000007</v>
          </cell>
          <cell r="G57">
            <v>340735.55000000005</v>
          </cell>
        </row>
        <row r="58">
          <cell r="F58">
            <v>483720.55999999831</v>
          </cell>
          <cell r="G58">
            <v>909319.66000000131</v>
          </cell>
        </row>
        <row r="59">
          <cell r="F59">
            <v>10101783.611444741</v>
          </cell>
          <cell r="G59">
            <v>13183068.694321109</v>
          </cell>
        </row>
        <row r="60">
          <cell r="F60">
            <v>0</v>
          </cell>
          <cell r="G60">
            <v>0</v>
          </cell>
        </row>
        <row r="62">
          <cell r="G62"/>
        </row>
        <row r="66">
          <cell r="F66">
            <v>577708.15889318683</v>
          </cell>
          <cell r="G66">
            <v>711717.3682620367</v>
          </cell>
        </row>
        <row r="67">
          <cell r="F67">
            <v>433307.62415406574</v>
          </cell>
          <cell r="G67">
            <v>533820.6794614899</v>
          </cell>
        </row>
        <row r="68">
          <cell r="F68">
            <v>41422.54696408943</v>
          </cell>
          <cell r="G68">
            <v>51031.209544407953</v>
          </cell>
        </row>
        <row r="69">
          <cell r="F69">
            <v>119369.77398755973</v>
          </cell>
          <cell r="G69">
            <v>147059.61839837549</v>
          </cell>
        </row>
        <row r="70">
          <cell r="F70">
            <v>9157.5268195579374</v>
          </cell>
          <cell r="G70">
            <v>11281.770540148862</v>
          </cell>
        </row>
        <row r="71">
          <cell r="F71">
            <v>0</v>
          </cell>
        </row>
        <row r="72">
          <cell r="F72">
            <v>0</v>
          </cell>
        </row>
        <row r="75">
          <cell r="F75">
            <v>344449.23194792977</v>
          </cell>
          <cell r="G75">
            <v>449514.46805207012</v>
          </cell>
        </row>
        <row r="76">
          <cell r="F76">
            <v>113898.39123155618</v>
          </cell>
          <cell r="G76">
            <v>148640.11876844385</v>
          </cell>
        </row>
        <row r="77">
          <cell r="F77">
            <v>23409.388863149205</v>
          </cell>
          <cell r="G77">
            <v>30549.8111368508</v>
          </cell>
        </row>
        <row r="78">
          <cell r="F78">
            <v>105081.33284592631</v>
          </cell>
          <cell r="G78">
            <v>137133.6471540737</v>
          </cell>
        </row>
        <row r="79">
          <cell r="F79">
            <v>563413.2815673101</v>
          </cell>
          <cell r="G79">
            <v>735267.77843268984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42289.239227999999</v>
          </cell>
        </row>
        <row r="87">
          <cell r="F87">
            <v>0</v>
          </cell>
        </row>
        <row r="88">
          <cell r="F88">
            <v>6043.09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92169.631467615429</v>
          </cell>
          <cell r="G91">
            <v>120283.56871465949</v>
          </cell>
        </row>
        <row r="92">
          <cell r="F92">
            <v>0</v>
          </cell>
          <cell r="G92">
            <v>0</v>
          </cell>
        </row>
        <row r="93">
          <cell r="F93">
            <v>4702784.235939729</v>
          </cell>
          <cell r="G93">
            <v>6137245.6609271122</v>
          </cell>
        </row>
        <row r="94">
          <cell r="F94">
            <v>255181</v>
          </cell>
          <cell r="G94">
            <v>195826</v>
          </cell>
        </row>
        <row r="110">
          <cell r="J110">
            <v>34206</v>
          </cell>
        </row>
      </sheetData>
      <sheetData sheetId="5">
        <row r="102">
          <cell r="C102">
            <v>8863082.5192753263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</sheetNames>
    <sheetDataSet>
      <sheetData sheetId="0" refreshError="1"/>
      <sheetData sheetId="1" refreshError="1"/>
      <sheetData sheetId="2">
        <row r="8">
          <cell r="G8">
            <v>113276836.18999998</v>
          </cell>
        </row>
        <row r="20">
          <cell r="G20">
            <v>74419.682060651248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B3BE"/>
  </sheetPr>
  <dimension ref="A1:DO163"/>
  <sheetViews>
    <sheetView tabSelected="1" zoomScaleNormal="100" workbookViewId="0">
      <pane xSplit="3" ySplit="5" topLeftCell="DB6" activePane="bottomRight" state="frozen"/>
      <selection pane="topRight" activeCell="D1" sqref="D1"/>
      <selection pane="bottomLeft" activeCell="A6" sqref="A6"/>
      <selection pane="bottomRight" activeCell="DG97" sqref="DG97"/>
    </sheetView>
  </sheetViews>
  <sheetFormatPr defaultColWidth="9.109375" defaultRowHeight="13.2" x14ac:dyDescent="0.25"/>
  <cols>
    <col min="1" max="1" width="3.33203125" style="1" customWidth="1"/>
    <col min="2" max="2" width="65.1093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5.21875" style="2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103</v>
      </c>
      <c r="B1" s="222"/>
      <c r="C1" s="299" t="s">
        <v>178</v>
      </c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1"/>
    </row>
    <row r="2" spans="1:119" s="28" customFormat="1" ht="21.6" thickBot="1" x14ac:dyDescent="0.45">
      <c r="A2" s="31" t="s">
        <v>14</v>
      </c>
      <c r="B2" s="30"/>
      <c r="C2" s="33"/>
      <c r="D2" s="302" t="s">
        <v>158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4"/>
      <c r="S2" s="226"/>
      <c r="T2" s="305" t="s">
        <v>159</v>
      </c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4"/>
      <c r="AI2" s="227"/>
      <c r="AJ2" s="305" t="s">
        <v>160</v>
      </c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4"/>
      <c r="AY2" s="227"/>
      <c r="AZ2" s="305" t="s">
        <v>163</v>
      </c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4"/>
      <c r="BO2" s="227"/>
      <c r="BP2" s="305" t="s">
        <v>164</v>
      </c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4"/>
      <c r="CE2" s="227"/>
      <c r="CF2" s="305" t="s">
        <v>165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6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10" t="s">
        <v>132</v>
      </c>
      <c r="E3" s="311"/>
      <c r="F3" s="311"/>
      <c r="G3" s="311"/>
      <c r="H3" s="311"/>
      <c r="I3" s="312"/>
      <c r="J3" s="313" t="s">
        <v>130</v>
      </c>
      <c r="K3" s="311"/>
      <c r="L3" s="311"/>
      <c r="M3" s="311"/>
      <c r="N3" s="311"/>
      <c r="O3" s="312"/>
      <c r="P3" s="307" t="s">
        <v>185</v>
      </c>
      <c r="Q3" s="308"/>
      <c r="R3" s="309"/>
      <c r="S3" s="228"/>
      <c r="T3" s="313" t="s">
        <v>129</v>
      </c>
      <c r="U3" s="311"/>
      <c r="V3" s="311"/>
      <c r="W3" s="311"/>
      <c r="X3" s="311"/>
      <c r="Y3" s="312"/>
      <c r="Z3" s="313" t="s">
        <v>128</v>
      </c>
      <c r="AA3" s="311"/>
      <c r="AB3" s="311"/>
      <c r="AC3" s="311"/>
      <c r="AD3" s="311"/>
      <c r="AE3" s="312"/>
      <c r="AF3" s="307" t="s">
        <v>186</v>
      </c>
      <c r="AG3" s="308"/>
      <c r="AH3" s="309"/>
      <c r="AI3" s="229"/>
      <c r="AJ3" s="313" t="s">
        <v>136</v>
      </c>
      <c r="AK3" s="311"/>
      <c r="AL3" s="311"/>
      <c r="AM3" s="311"/>
      <c r="AN3" s="311"/>
      <c r="AO3" s="312"/>
      <c r="AP3" s="313" t="s">
        <v>137</v>
      </c>
      <c r="AQ3" s="311"/>
      <c r="AR3" s="311"/>
      <c r="AS3" s="311"/>
      <c r="AT3" s="311"/>
      <c r="AU3" s="312"/>
      <c r="AV3" s="307" t="s">
        <v>187</v>
      </c>
      <c r="AW3" s="308"/>
      <c r="AX3" s="309"/>
      <c r="AY3" s="229"/>
      <c r="AZ3" s="313" t="s">
        <v>142</v>
      </c>
      <c r="BA3" s="311"/>
      <c r="BB3" s="311"/>
      <c r="BC3" s="311"/>
      <c r="BD3" s="311"/>
      <c r="BE3" s="312"/>
      <c r="BF3" s="313" t="s">
        <v>143</v>
      </c>
      <c r="BG3" s="311"/>
      <c r="BH3" s="311"/>
      <c r="BI3" s="311"/>
      <c r="BJ3" s="311"/>
      <c r="BK3" s="312"/>
      <c r="BL3" s="307" t="s">
        <v>188</v>
      </c>
      <c r="BM3" s="308"/>
      <c r="BN3" s="309"/>
      <c r="BO3" s="229"/>
      <c r="BP3" s="313" t="s">
        <v>139</v>
      </c>
      <c r="BQ3" s="311"/>
      <c r="BR3" s="311"/>
      <c r="BS3" s="311"/>
      <c r="BT3" s="311"/>
      <c r="BU3" s="312"/>
      <c r="BV3" s="313" t="s">
        <v>140</v>
      </c>
      <c r="BW3" s="311"/>
      <c r="BX3" s="311"/>
      <c r="BY3" s="311"/>
      <c r="BZ3" s="311"/>
      <c r="CA3" s="312"/>
      <c r="CB3" s="307" t="s">
        <v>189</v>
      </c>
      <c r="CC3" s="308"/>
      <c r="CD3" s="309"/>
      <c r="CE3" s="229"/>
      <c r="CF3" s="313" t="s">
        <v>145</v>
      </c>
      <c r="CG3" s="311"/>
      <c r="CH3" s="311"/>
      <c r="CI3" s="311"/>
      <c r="CJ3" s="311"/>
      <c r="CK3" s="312"/>
      <c r="CL3" s="313" t="s">
        <v>146</v>
      </c>
      <c r="CM3" s="311"/>
      <c r="CN3" s="311"/>
      <c r="CO3" s="311"/>
      <c r="CP3" s="311"/>
      <c r="CQ3" s="312"/>
      <c r="CR3" s="307" t="s">
        <v>190</v>
      </c>
      <c r="CS3" s="308"/>
      <c r="CT3" s="324"/>
      <c r="CU3" s="62"/>
      <c r="CV3" s="314" t="s">
        <v>148</v>
      </c>
      <c r="CW3" s="315"/>
      <c r="CX3" s="315"/>
      <c r="CY3" s="315"/>
      <c r="CZ3" s="315"/>
      <c r="DA3" s="316"/>
      <c r="DB3" s="317" t="s">
        <v>149</v>
      </c>
      <c r="DC3" s="315"/>
      <c r="DD3" s="315"/>
      <c r="DE3" s="315"/>
      <c r="DF3" s="315"/>
      <c r="DG3" s="316"/>
      <c r="DH3" s="185"/>
      <c r="DI3" s="318" t="s">
        <v>150</v>
      </c>
      <c r="DJ3" s="319"/>
      <c r="DK3" s="319"/>
      <c r="DL3" s="320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21"/>
      <c r="DJ4" s="322"/>
      <c r="DK4" s="322"/>
      <c r="DL4" s="323"/>
      <c r="DM4"/>
    </row>
    <row r="5" spans="1:119" s="27" customFormat="1" ht="48" customHeight="1" thickBot="1" x14ac:dyDescent="0.35">
      <c r="A5" s="122"/>
      <c r="B5" s="122"/>
      <c r="C5" s="123"/>
      <c r="D5" s="124" t="s">
        <v>104</v>
      </c>
      <c r="E5" s="125" t="s">
        <v>98</v>
      </c>
      <c r="F5" s="125" t="s">
        <v>105</v>
      </c>
      <c r="G5" s="125" t="s">
        <v>98</v>
      </c>
      <c r="H5" s="125" t="s">
        <v>116</v>
      </c>
      <c r="I5" s="126" t="s">
        <v>161</v>
      </c>
      <c r="J5" s="127" t="s">
        <v>104</v>
      </c>
      <c r="K5" s="125" t="s">
        <v>98</v>
      </c>
      <c r="L5" s="125" t="s">
        <v>105</v>
      </c>
      <c r="M5" s="125" t="s">
        <v>98</v>
      </c>
      <c r="N5" s="125" t="s">
        <v>116</v>
      </c>
      <c r="O5" s="123" t="s">
        <v>161</v>
      </c>
      <c r="P5" s="133" t="s">
        <v>104</v>
      </c>
      <c r="Q5" s="133" t="s">
        <v>105</v>
      </c>
      <c r="R5" s="134" t="s">
        <v>127</v>
      </c>
      <c r="S5" s="41"/>
      <c r="T5" s="124" t="s">
        <v>106</v>
      </c>
      <c r="U5" s="125" t="s">
        <v>98</v>
      </c>
      <c r="V5" s="125" t="s">
        <v>107</v>
      </c>
      <c r="W5" s="125" t="s">
        <v>98</v>
      </c>
      <c r="X5" s="125" t="s">
        <v>117</v>
      </c>
      <c r="Y5" s="126" t="s">
        <v>161</v>
      </c>
      <c r="Z5" s="127" t="s">
        <v>106</v>
      </c>
      <c r="AA5" s="125" t="s">
        <v>98</v>
      </c>
      <c r="AB5" s="125" t="s">
        <v>107</v>
      </c>
      <c r="AC5" s="125" t="s">
        <v>98</v>
      </c>
      <c r="AD5" s="125" t="s">
        <v>117</v>
      </c>
      <c r="AE5" s="128" t="s">
        <v>161</v>
      </c>
      <c r="AF5" s="133" t="s">
        <v>106</v>
      </c>
      <c r="AG5" s="133" t="s">
        <v>107</v>
      </c>
      <c r="AH5" s="134" t="s">
        <v>135</v>
      </c>
      <c r="AI5" s="43"/>
      <c r="AJ5" s="124" t="s">
        <v>108</v>
      </c>
      <c r="AK5" s="125" t="s">
        <v>98</v>
      </c>
      <c r="AL5" s="125" t="s">
        <v>109</v>
      </c>
      <c r="AM5" s="125" t="s">
        <v>98</v>
      </c>
      <c r="AN5" s="125" t="s">
        <v>118</v>
      </c>
      <c r="AO5" s="126" t="s">
        <v>161</v>
      </c>
      <c r="AP5" s="127" t="s">
        <v>108</v>
      </c>
      <c r="AQ5" s="125" t="s">
        <v>98</v>
      </c>
      <c r="AR5" s="125" t="s">
        <v>109</v>
      </c>
      <c r="AS5" s="125" t="s">
        <v>98</v>
      </c>
      <c r="AT5" s="125" t="s">
        <v>118</v>
      </c>
      <c r="AU5" s="123" t="s">
        <v>161</v>
      </c>
      <c r="AV5" s="133" t="s">
        <v>108</v>
      </c>
      <c r="AW5" s="133" t="s">
        <v>109</v>
      </c>
      <c r="AX5" s="134" t="s">
        <v>151</v>
      </c>
      <c r="AY5" s="43"/>
      <c r="AZ5" s="124" t="s">
        <v>110</v>
      </c>
      <c r="BA5" s="125" t="s">
        <v>98</v>
      </c>
      <c r="BB5" s="125" t="s">
        <v>111</v>
      </c>
      <c r="BC5" s="125" t="s">
        <v>98</v>
      </c>
      <c r="BD5" s="125" t="s">
        <v>119</v>
      </c>
      <c r="BE5" s="126" t="s">
        <v>161</v>
      </c>
      <c r="BF5" s="127" t="s">
        <v>110</v>
      </c>
      <c r="BG5" s="125" t="s">
        <v>98</v>
      </c>
      <c r="BH5" s="125" t="s">
        <v>111</v>
      </c>
      <c r="BI5" s="125" t="s">
        <v>98</v>
      </c>
      <c r="BJ5" s="125" t="s">
        <v>119</v>
      </c>
      <c r="BK5" s="123" t="s">
        <v>161</v>
      </c>
      <c r="BL5" s="133" t="s">
        <v>110</v>
      </c>
      <c r="BM5" s="133" t="s">
        <v>111</v>
      </c>
      <c r="BN5" s="134" t="s">
        <v>152</v>
      </c>
      <c r="BO5" s="43"/>
      <c r="BP5" s="124" t="s">
        <v>112</v>
      </c>
      <c r="BQ5" s="125" t="s">
        <v>98</v>
      </c>
      <c r="BR5" s="125" t="s">
        <v>113</v>
      </c>
      <c r="BS5" s="125" t="s">
        <v>98</v>
      </c>
      <c r="BT5" s="125" t="s">
        <v>120</v>
      </c>
      <c r="BU5" s="126" t="s">
        <v>161</v>
      </c>
      <c r="BV5" s="127" t="s">
        <v>112</v>
      </c>
      <c r="BW5" s="125" t="s">
        <v>98</v>
      </c>
      <c r="BX5" s="125" t="s">
        <v>113</v>
      </c>
      <c r="BY5" s="125" t="s">
        <v>98</v>
      </c>
      <c r="BZ5" s="125" t="s">
        <v>120</v>
      </c>
      <c r="CA5" s="123" t="s">
        <v>161</v>
      </c>
      <c r="CB5" s="133" t="s">
        <v>154</v>
      </c>
      <c r="CC5" s="133" t="s">
        <v>155</v>
      </c>
      <c r="CD5" s="134" t="s">
        <v>153</v>
      </c>
      <c r="CE5" s="43"/>
      <c r="CF5" s="124" t="s">
        <v>114</v>
      </c>
      <c r="CG5" s="125" t="s">
        <v>98</v>
      </c>
      <c r="CH5" s="125" t="s">
        <v>115</v>
      </c>
      <c r="CI5" s="125" t="s">
        <v>98</v>
      </c>
      <c r="CJ5" s="125" t="s">
        <v>121</v>
      </c>
      <c r="CK5" s="126" t="s">
        <v>161</v>
      </c>
      <c r="CL5" s="127" t="s">
        <v>114</v>
      </c>
      <c r="CM5" s="125" t="s">
        <v>98</v>
      </c>
      <c r="CN5" s="125" t="s">
        <v>115</v>
      </c>
      <c r="CO5" s="125" t="s">
        <v>98</v>
      </c>
      <c r="CP5" s="125" t="s">
        <v>121</v>
      </c>
      <c r="CQ5" s="123" t="s">
        <v>161</v>
      </c>
      <c r="CR5" s="133" t="s">
        <v>114</v>
      </c>
      <c r="CS5" s="133" t="s">
        <v>115</v>
      </c>
      <c r="CT5" s="134" t="s">
        <v>156</v>
      </c>
      <c r="CU5" s="43"/>
      <c r="CV5" s="129" t="s">
        <v>122</v>
      </c>
      <c r="CW5" s="130" t="s">
        <v>124</v>
      </c>
      <c r="CX5" s="130" t="s">
        <v>123</v>
      </c>
      <c r="CY5" s="130" t="s">
        <v>125</v>
      </c>
      <c r="CZ5" s="130" t="s">
        <v>96</v>
      </c>
      <c r="DA5" s="131" t="s">
        <v>162</v>
      </c>
      <c r="DB5" s="129" t="s">
        <v>166</v>
      </c>
      <c r="DC5" s="130" t="s">
        <v>98</v>
      </c>
      <c r="DD5" s="130" t="s">
        <v>167</v>
      </c>
      <c r="DE5" s="130" t="s">
        <v>98</v>
      </c>
      <c r="DF5" s="130" t="s">
        <v>168</v>
      </c>
      <c r="DG5" s="131" t="s">
        <v>169</v>
      </c>
      <c r="DH5" s="187"/>
      <c r="DI5" s="208"/>
      <c r="DJ5" s="209" t="s">
        <v>96</v>
      </c>
      <c r="DK5" s="210" t="s">
        <v>168</v>
      </c>
      <c r="DL5" s="211" t="s">
        <v>170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f>+'All Plans Q1'!D8+'All Plans Q2'!D8+'All Plans Q3'!D8+'All Plans Q4'!D8</f>
        <v>785085897.46000004</v>
      </c>
      <c r="E8" s="46"/>
      <c r="F8" s="46">
        <f>+'All Plans Q1'!F8+'All Plans Q2'!F8+'All Plans Q3'!F8+'All Plans Q4'!F8</f>
        <v>107742955.53</v>
      </c>
      <c r="G8" s="46"/>
      <c r="H8" s="46">
        <f>+D8+F8</f>
        <v>892828852.99000001</v>
      </c>
      <c r="I8" s="47"/>
      <c r="J8" s="5">
        <f>+'All Plans Q1'!J8+'All Plans Q2'!J8+'All Plans Q3'!J8+'All Plans Q4'!J8</f>
        <v>403561443.20999998</v>
      </c>
      <c r="K8" s="5"/>
      <c r="L8" s="5">
        <f>+'All Plans Q1'!L8+'All Plans Q2'!L8+'All Plans Q3'!L8+'All Plans Q4'!L8</f>
        <v>481010082.81</v>
      </c>
      <c r="M8" s="5"/>
      <c r="N8" s="5">
        <f>+J8+L8</f>
        <v>884571526.01999998</v>
      </c>
      <c r="O8" s="5"/>
      <c r="P8" s="139">
        <f>+D8+J8</f>
        <v>1188647340.6700001</v>
      </c>
      <c r="Q8" s="140">
        <f>+F8+L8</f>
        <v>588753038.34000003</v>
      </c>
      <c r="R8" s="141">
        <f>+P8+Q8</f>
        <v>1777400379.0100002</v>
      </c>
      <c r="S8" s="41"/>
      <c r="T8" s="45">
        <v>1511830702.2339997</v>
      </c>
      <c r="U8" s="46"/>
      <c r="V8" s="46">
        <v>236852733.69099998</v>
      </c>
      <c r="W8" s="46"/>
      <c r="X8" s="46">
        <v>1748683435.9249997</v>
      </c>
      <c r="Y8" s="47"/>
      <c r="Z8" s="48">
        <v>970129521.41829705</v>
      </c>
      <c r="AA8" s="46"/>
      <c r="AB8" s="46">
        <v>564395486.35300004</v>
      </c>
      <c r="AC8" s="46"/>
      <c r="AD8" s="46">
        <v>1534525007.771297</v>
      </c>
      <c r="AE8" s="47"/>
      <c r="AF8" s="139">
        <f>+T8+Z8</f>
        <v>2481960223.652297</v>
      </c>
      <c r="AG8" s="140">
        <f>+V8+AB8</f>
        <v>801248220.04400003</v>
      </c>
      <c r="AH8" s="141">
        <f>+AF8+AG8</f>
        <v>3283208443.6962972</v>
      </c>
      <c r="AI8" s="43"/>
      <c r="AJ8" s="45">
        <f>+'All Plans Q4'!AJ8+'All Plans Q3'!AJ8+'All Plans Q2'!AJ8+'All Plans Q1'!AJ8</f>
        <v>471083675.81000018</v>
      </c>
      <c r="AK8" s="46"/>
      <c r="AL8" s="46">
        <f>+'All Plans Q4'!AL8+'All Plans Q3'!AL8+'All Plans Q2'!AL8+'All Plans Q1'!AL8</f>
        <v>94499077.830000013</v>
      </c>
      <c r="AM8" s="46"/>
      <c r="AN8" s="46">
        <f>+AJ8+AL8</f>
        <v>565582753.64000022</v>
      </c>
      <c r="AO8" s="47"/>
      <c r="AP8" s="48">
        <v>150457885.46999997</v>
      </c>
      <c r="AQ8" s="46"/>
      <c r="AR8" s="46">
        <v>254171677.99000001</v>
      </c>
      <c r="AS8" s="46"/>
      <c r="AT8" s="46">
        <v>404629563.45999998</v>
      </c>
      <c r="AU8" s="47"/>
      <c r="AV8" s="139">
        <f>+AJ8+AP8</f>
        <v>621541561.28000021</v>
      </c>
      <c r="AW8" s="140">
        <f>+AL8+AR8</f>
        <v>348670755.82000005</v>
      </c>
      <c r="AX8" s="141">
        <f>+AV8+AW8</f>
        <v>970212317.10000026</v>
      </c>
      <c r="AY8" s="43"/>
      <c r="AZ8" s="45">
        <v>882763911.23993564</v>
      </c>
      <c r="BA8" s="46"/>
      <c r="BB8" s="46">
        <v>131098061.84006426</v>
      </c>
      <c r="BC8" s="46"/>
      <c r="BD8" s="46">
        <v>1013861973.0799999</v>
      </c>
      <c r="BE8" s="47"/>
      <c r="BF8" s="48">
        <v>614660209.48348641</v>
      </c>
      <c r="BG8" s="46"/>
      <c r="BH8" s="46">
        <v>430203720.52651346</v>
      </c>
      <c r="BI8" s="46"/>
      <c r="BJ8" s="46">
        <v>1044863930.0099999</v>
      </c>
      <c r="BK8" s="47"/>
      <c r="BL8" s="139">
        <f>+AZ8+BF8</f>
        <v>1497424120.7234221</v>
      </c>
      <c r="BM8" s="140">
        <f>+BB8+BH8</f>
        <v>561301782.36657774</v>
      </c>
      <c r="BN8" s="141">
        <f>+BL8+BM8</f>
        <v>2058725903.0899997</v>
      </c>
      <c r="BO8" s="43"/>
      <c r="BP8" s="45">
        <v>579361894.95000005</v>
      </c>
      <c r="BQ8" s="46"/>
      <c r="BR8" s="46">
        <v>83549123.359999999</v>
      </c>
      <c r="BS8" s="46"/>
      <c r="BT8" s="46">
        <v>662911018.31000006</v>
      </c>
      <c r="BU8" s="47"/>
      <c r="BV8" s="48">
        <v>239696145.6800001</v>
      </c>
      <c r="BW8" s="46"/>
      <c r="BX8" s="46">
        <v>260811524.38999993</v>
      </c>
      <c r="BY8" s="46"/>
      <c r="BZ8" s="46">
        <f>+BV8+BX8</f>
        <v>500507670.07000005</v>
      </c>
      <c r="CA8" s="47"/>
      <c r="CB8" s="139">
        <f>+BP8+BV8</f>
        <v>819058040.63000011</v>
      </c>
      <c r="CC8" s="140">
        <f>+BR8+BX8</f>
        <v>344360647.74999994</v>
      </c>
      <c r="CD8" s="141">
        <f>+CB8+CC8</f>
        <v>1163418688.3800001</v>
      </c>
      <c r="CE8" s="43"/>
      <c r="CF8" s="45">
        <v>921529523.80364454</v>
      </c>
      <c r="CG8" s="46"/>
      <c r="CH8" s="46">
        <v>136272238.42635545</v>
      </c>
      <c r="CI8" s="46"/>
      <c r="CJ8" s="46">
        <v>1057801762.23</v>
      </c>
      <c r="CK8" s="47"/>
      <c r="CL8" s="48">
        <v>565768721.65731096</v>
      </c>
      <c r="CM8" s="46"/>
      <c r="CN8" s="46">
        <v>358080240.88268924</v>
      </c>
      <c r="CO8" s="46"/>
      <c r="CP8" s="46">
        <v>923848962.5400002</v>
      </c>
      <c r="CQ8" s="47"/>
      <c r="CR8" s="139">
        <f>+CF8+CL8</f>
        <v>1487298245.4609556</v>
      </c>
      <c r="CS8" s="140">
        <f>+CH8+CN8</f>
        <v>494352479.30904472</v>
      </c>
      <c r="CT8" s="141">
        <f>+CR8+CS8</f>
        <v>1981650724.7700005</v>
      </c>
      <c r="CU8" s="43"/>
      <c r="CV8" s="48">
        <f t="shared" ref="CV8:CV15" si="0">+D8+T8+AJ8+AZ8+BP8+CF8</f>
        <v>5151655605.4975796</v>
      </c>
      <c r="CW8" s="46"/>
      <c r="CX8" s="46">
        <f t="shared" ref="CX8:CX15" si="1">+F8+V8+AL8+BB8+BR8+CH8</f>
        <v>790014190.67741978</v>
      </c>
      <c r="CY8" s="49"/>
      <c r="CZ8" s="46">
        <f>+CV8+CX8</f>
        <v>5941669796.1749992</v>
      </c>
      <c r="DA8" s="50"/>
      <c r="DB8" s="48">
        <f>+J8+Z8+AP8+BF8+BV8+CL8</f>
        <v>2944273926.9190946</v>
      </c>
      <c r="DC8" s="49"/>
      <c r="DD8" s="46">
        <f>+L8+AB8+AR8+BH8+BX8+CN8</f>
        <v>2348672732.9522028</v>
      </c>
      <c r="DE8" s="49"/>
      <c r="DF8" s="46">
        <f>+DB8+DD8</f>
        <v>5292946659.8712978</v>
      </c>
      <c r="DG8" s="50"/>
      <c r="DH8" s="179"/>
      <c r="DI8" s="190" t="s">
        <v>15</v>
      </c>
      <c r="DJ8" s="48">
        <f>+CZ8</f>
        <v>5941669796.1749992</v>
      </c>
      <c r="DK8" s="46">
        <f>+DF8</f>
        <v>5292946659.8712978</v>
      </c>
      <c r="DL8" s="47">
        <f>+DJ8+DK8</f>
        <v>11234616456.046297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5">
        <v>0</v>
      </c>
      <c r="K9" s="5"/>
      <c r="L9" s="5">
        <v>0</v>
      </c>
      <c r="M9" s="5"/>
      <c r="N9" s="5">
        <v>0</v>
      </c>
      <c r="O9" s="5"/>
      <c r="P9" s="139">
        <f>+D9+J9</f>
        <v>0</v>
      </c>
      <c r="Q9" s="140">
        <f>+F9+L9</f>
        <v>0</v>
      </c>
      <c r="R9" s="141">
        <f>+P9+Q9</f>
        <v>0</v>
      </c>
      <c r="S9" s="41"/>
      <c r="T9" s="45"/>
      <c r="U9" s="46"/>
      <c r="V9" s="46"/>
      <c r="W9" s="46"/>
      <c r="X9" s="46"/>
      <c r="Y9" s="47"/>
      <c r="Z9" s="48">
        <v>0</v>
      </c>
      <c r="AA9" s="46"/>
      <c r="AB9" s="46">
        <v>0</v>
      </c>
      <c r="AC9" s="46"/>
      <c r="AD9" s="46">
        <v>0</v>
      </c>
      <c r="AE9" s="47"/>
      <c r="AF9" s="139">
        <f>+T9+Z9</f>
        <v>0</v>
      </c>
      <c r="AG9" s="140">
        <f>+V9+AB9</f>
        <v>0</v>
      </c>
      <c r="AH9" s="141">
        <f>+AF9+AG9</f>
        <v>0</v>
      </c>
      <c r="AI9" s="43"/>
      <c r="AJ9" s="45"/>
      <c r="AK9" s="46"/>
      <c r="AL9" s="46"/>
      <c r="AM9" s="46"/>
      <c r="AN9" s="46"/>
      <c r="AO9" s="47"/>
      <c r="AP9" s="48">
        <v>0</v>
      </c>
      <c r="AQ9" s="46"/>
      <c r="AR9" s="46">
        <v>0</v>
      </c>
      <c r="AS9" s="46"/>
      <c r="AT9" s="46">
        <v>0</v>
      </c>
      <c r="AU9" s="47"/>
      <c r="AV9" s="142">
        <f>+AJ9+AP9</f>
        <v>0</v>
      </c>
      <c r="AW9" s="143">
        <f>+AL9+AR9</f>
        <v>0</v>
      </c>
      <c r="AX9" s="144">
        <f>+AV9+AW9</f>
        <v>0</v>
      </c>
      <c r="AY9" s="43"/>
      <c r="AZ9" s="45"/>
      <c r="BA9" s="46"/>
      <c r="BB9" s="46"/>
      <c r="BC9" s="46"/>
      <c r="BD9" s="46"/>
      <c r="BE9" s="47"/>
      <c r="BF9" s="48">
        <v>0</v>
      </c>
      <c r="BG9" s="46"/>
      <c r="BH9" s="46">
        <v>0</v>
      </c>
      <c r="BI9" s="46"/>
      <c r="BJ9" s="46">
        <v>0</v>
      </c>
      <c r="BK9" s="47"/>
      <c r="BL9" s="142">
        <f>+AZ9+BF9</f>
        <v>0</v>
      </c>
      <c r="BM9" s="143">
        <f>+BB9+BH9</f>
        <v>0</v>
      </c>
      <c r="BN9" s="144">
        <f>+BL9+BM9</f>
        <v>0</v>
      </c>
      <c r="BO9" s="43"/>
      <c r="BP9" s="45"/>
      <c r="BQ9" s="46"/>
      <c r="BR9" s="46"/>
      <c r="BS9" s="46"/>
      <c r="BT9" s="46"/>
      <c r="BU9" s="47"/>
      <c r="BV9" s="48">
        <v>0</v>
      </c>
      <c r="BW9" s="46"/>
      <c r="BX9" s="46">
        <v>0</v>
      </c>
      <c r="BY9" s="46"/>
      <c r="BZ9" s="46">
        <v>0</v>
      </c>
      <c r="CA9" s="47"/>
      <c r="CB9" s="142">
        <f>+BP9+BV9</f>
        <v>0</v>
      </c>
      <c r="CC9" s="143">
        <f>+BR9+BX9</f>
        <v>0</v>
      </c>
      <c r="CD9" s="144">
        <f>+CB9+CC9</f>
        <v>0</v>
      </c>
      <c r="CE9" s="43"/>
      <c r="CF9" s="45"/>
      <c r="CG9" s="46"/>
      <c r="CH9" s="46"/>
      <c r="CI9" s="46"/>
      <c r="CJ9" s="46"/>
      <c r="CK9" s="47"/>
      <c r="CL9" s="48">
        <v>0</v>
      </c>
      <c r="CM9" s="46"/>
      <c r="CN9" s="46">
        <v>0</v>
      </c>
      <c r="CO9" s="46"/>
      <c r="CP9" s="46">
        <v>0</v>
      </c>
      <c r="CQ9" s="47"/>
      <c r="CR9" s="142">
        <f>+CF9+CL9</f>
        <v>0</v>
      </c>
      <c r="CS9" s="143">
        <f>+CH9+CN9</f>
        <v>0</v>
      </c>
      <c r="CT9" s="144">
        <f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785085897.46000004</v>
      </c>
      <c r="E10" s="54"/>
      <c r="F10" s="54">
        <v>107742955.53</v>
      </c>
      <c r="G10" s="54"/>
      <c r="H10" s="54">
        <f>+D10+F10</f>
        <v>892828852.99000001</v>
      </c>
      <c r="I10" s="55"/>
      <c r="J10" s="53">
        <f>+J8</f>
        <v>403561443.20999998</v>
      </c>
      <c r="K10" s="10"/>
      <c r="L10" s="54">
        <f>+L8</f>
        <v>481010082.81</v>
      </c>
      <c r="M10" s="54"/>
      <c r="N10" s="54">
        <f>+J10+L10</f>
        <v>884571526.01999998</v>
      </c>
      <c r="O10" s="10"/>
      <c r="P10" s="145">
        <f>+P8</f>
        <v>1188647340.6700001</v>
      </c>
      <c r="Q10" s="146">
        <f t="shared" ref="Q10:R10" si="3">+Q8</f>
        <v>588753038.34000003</v>
      </c>
      <c r="R10" s="147">
        <f t="shared" si="3"/>
        <v>1777400379.0100002</v>
      </c>
      <c r="S10" s="41"/>
      <c r="T10" s="53">
        <v>1511830702.2339997</v>
      </c>
      <c r="U10" s="54"/>
      <c r="V10" s="54">
        <v>236852733.69099998</v>
      </c>
      <c r="W10" s="54"/>
      <c r="X10" s="54">
        <v>1748683435.9249997</v>
      </c>
      <c r="Y10" s="55"/>
      <c r="Z10" s="56">
        <v>970129521.41829705</v>
      </c>
      <c r="AA10" s="54"/>
      <c r="AB10" s="54">
        <v>564395486.35300004</v>
      </c>
      <c r="AC10" s="54"/>
      <c r="AD10" s="54">
        <v>1534525007.771297</v>
      </c>
      <c r="AE10" s="55"/>
      <c r="AF10" s="145">
        <f>+AF8</f>
        <v>2481960223.652297</v>
      </c>
      <c r="AG10" s="146">
        <f t="shared" ref="AG10:AH10" si="4">+AG8</f>
        <v>801248220.04400003</v>
      </c>
      <c r="AH10" s="147">
        <f t="shared" si="4"/>
        <v>3283208443.6962972</v>
      </c>
      <c r="AI10" s="43"/>
      <c r="AJ10" s="53">
        <v>471083675.81000018</v>
      </c>
      <c r="AK10" s="54"/>
      <c r="AL10" s="54">
        <v>94499077.830000013</v>
      </c>
      <c r="AM10" s="54"/>
      <c r="AN10" s="54">
        <v>565582753.64000022</v>
      </c>
      <c r="AO10" s="55"/>
      <c r="AP10" s="54">
        <v>150457885.46999997</v>
      </c>
      <c r="AQ10" s="54"/>
      <c r="AR10" s="54">
        <v>254171677.99000001</v>
      </c>
      <c r="AS10" s="54"/>
      <c r="AT10" s="54">
        <v>404629563.45999998</v>
      </c>
      <c r="AU10" s="55"/>
      <c r="AV10" s="145">
        <f>+AV8</f>
        <v>621541561.28000021</v>
      </c>
      <c r="AW10" s="146">
        <f t="shared" ref="AW10:AX10" si="5">+AW8</f>
        <v>348670755.82000005</v>
      </c>
      <c r="AX10" s="147">
        <f t="shared" si="5"/>
        <v>970212317.10000026</v>
      </c>
      <c r="AY10" s="43"/>
      <c r="AZ10" s="53">
        <v>882763911.23993564</v>
      </c>
      <c r="BA10" s="54"/>
      <c r="BB10" s="54">
        <v>131098061.84006426</v>
      </c>
      <c r="BC10" s="54"/>
      <c r="BD10" s="54">
        <v>1013861973.0799999</v>
      </c>
      <c r="BE10" s="55"/>
      <c r="BF10" s="56">
        <v>614660209.48348641</v>
      </c>
      <c r="BG10" s="54"/>
      <c r="BH10" s="54">
        <v>430203720.52651346</v>
      </c>
      <c r="BI10" s="54"/>
      <c r="BJ10" s="54">
        <v>1044863930.0099999</v>
      </c>
      <c r="BK10" s="55"/>
      <c r="BL10" s="145">
        <f>+BL8</f>
        <v>1497424120.7234221</v>
      </c>
      <c r="BM10" s="146">
        <f t="shared" ref="BM10:BN10" si="6">+BM8</f>
        <v>561301782.36657774</v>
      </c>
      <c r="BN10" s="147">
        <f t="shared" si="6"/>
        <v>2058725903.0899997</v>
      </c>
      <c r="BO10" s="43"/>
      <c r="BP10" s="53">
        <v>579361894.95000005</v>
      </c>
      <c r="BQ10" s="54"/>
      <c r="BR10" s="54">
        <v>83549123.359999999</v>
      </c>
      <c r="BS10" s="54"/>
      <c r="BT10" s="54">
        <v>662911018.31000006</v>
      </c>
      <c r="BU10" s="55"/>
      <c r="BV10" s="56">
        <v>239696145.6800001</v>
      </c>
      <c r="BW10" s="54"/>
      <c r="BX10" s="54">
        <v>260811524.38999993</v>
      </c>
      <c r="BY10" s="54"/>
      <c r="BZ10" s="54">
        <f>+BZ8</f>
        <v>500507670.07000005</v>
      </c>
      <c r="CA10" s="55"/>
      <c r="CB10" s="145">
        <f>+CB8</f>
        <v>819058040.63000011</v>
      </c>
      <c r="CC10" s="146">
        <f t="shared" ref="CC10:CD10" si="7">+CC8</f>
        <v>344360647.74999994</v>
      </c>
      <c r="CD10" s="147">
        <f t="shared" si="7"/>
        <v>1163418688.3800001</v>
      </c>
      <c r="CE10" s="43"/>
      <c r="CF10" s="53">
        <v>921529523.80364454</v>
      </c>
      <c r="CG10" s="54"/>
      <c r="CH10" s="54">
        <v>136272238.42635545</v>
      </c>
      <c r="CI10" s="54"/>
      <c r="CJ10" s="54">
        <v>1057801762.23</v>
      </c>
      <c r="CK10" s="55"/>
      <c r="CL10" s="56">
        <v>565768721.65731096</v>
      </c>
      <c r="CM10" s="54"/>
      <c r="CN10" s="54">
        <v>358080240.88268924</v>
      </c>
      <c r="CO10" s="54"/>
      <c r="CP10" s="54">
        <v>923848962.5400002</v>
      </c>
      <c r="CQ10" s="55"/>
      <c r="CR10" s="145">
        <f>+CR8</f>
        <v>1487298245.4609556</v>
      </c>
      <c r="CS10" s="146">
        <f t="shared" ref="CS10:CT10" si="8">+CS8</f>
        <v>494352479.30904472</v>
      </c>
      <c r="CT10" s="147">
        <f t="shared" si="8"/>
        <v>1981650724.7700005</v>
      </c>
      <c r="CU10" s="43"/>
      <c r="CV10" s="48">
        <f t="shared" si="0"/>
        <v>5151655605.4975796</v>
      </c>
      <c r="CW10" s="46"/>
      <c r="CX10" s="46">
        <f t="shared" si="1"/>
        <v>790014190.67741978</v>
      </c>
      <c r="CY10" s="57"/>
      <c r="CZ10" s="46">
        <f t="shared" si="2"/>
        <v>5941669796.1749992</v>
      </c>
      <c r="DA10" s="58"/>
      <c r="DB10" s="56">
        <f>+DB8+DB9</f>
        <v>2944273926.9190946</v>
      </c>
      <c r="DC10" s="57"/>
      <c r="DD10" s="54">
        <f>+DD8+DD9</f>
        <v>2348672732.9522028</v>
      </c>
      <c r="DE10" s="57"/>
      <c r="DF10" s="54">
        <f>+DF8+DF9</f>
        <v>5292946659.8712978</v>
      </c>
      <c r="DG10" s="58"/>
      <c r="DH10" s="178"/>
      <c r="DI10" s="191" t="s">
        <v>17</v>
      </c>
      <c r="DJ10" s="56">
        <f>+DJ8</f>
        <v>5941669796.1749992</v>
      </c>
      <c r="DK10" s="54">
        <f>+DK8</f>
        <v>5292946659.8712978</v>
      </c>
      <c r="DL10" s="55">
        <f>+DL8</f>
        <v>11234616456.046297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f>+'All Plans Q1'!D11+'All Plans Q2'!D11+'All Plans Q3'!D11+'All Plans Q4'!D11</f>
        <v>-12401363.9</v>
      </c>
      <c r="E11" s="46"/>
      <c r="F11" s="46">
        <f>+'All Plans Q1'!F11+'All Plans Q2'!F11+'All Plans Q3'!F11+'All Plans Q4'!F11</f>
        <v>-18682159.300000001</v>
      </c>
      <c r="G11" s="46"/>
      <c r="H11" s="46">
        <f t="shared" ref="H11:H15" si="9">+D11+F11</f>
        <v>-31083523.200000003</v>
      </c>
      <c r="I11" s="47"/>
      <c r="J11" s="5">
        <f>+'All Plans Q1'!J11+'All Plans Q2'!J11+'All Plans Q3'!J11+'All Plans Q4'!J11</f>
        <v>-39117997.219999999</v>
      </c>
      <c r="K11" s="5"/>
      <c r="L11" s="5">
        <f>+'All Plans Q1'!L11+'All Plans Q2'!L11+'All Plans Q3'!L11+'All Plans Q4'!L11</f>
        <v>-41996081.370000005</v>
      </c>
      <c r="M11" s="5"/>
      <c r="N11" s="5">
        <f>+J11+L11</f>
        <v>-81114078.590000004</v>
      </c>
      <c r="O11" s="5"/>
      <c r="P11" s="139">
        <f t="shared" ref="P11:P15" si="10">+D11+J11</f>
        <v>-51519361.119999997</v>
      </c>
      <c r="Q11" s="140">
        <f t="shared" ref="Q11:Q15" si="11">+F11+L11</f>
        <v>-60678240.670000002</v>
      </c>
      <c r="R11" s="141">
        <f t="shared" ref="R11:R15" si="12">+P11+Q11</f>
        <v>-112197601.78999999</v>
      </c>
      <c r="S11" s="41"/>
      <c r="T11" s="45">
        <v>-48713960.209999993</v>
      </c>
      <c r="U11" s="46"/>
      <c r="V11" s="46">
        <v>-24706858.629999999</v>
      </c>
      <c r="W11" s="46"/>
      <c r="X11" s="46">
        <v>-73420818.839999989</v>
      </c>
      <c r="Y11" s="47"/>
      <c r="Z11" s="48">
        <v>-47420451.860000037</v>
      </c>
      <c r="AA11" s="46"/>
      <c r="AB11" s="46">
        <v>-93378376.319999993</v>
      </c>
      <c r="AC11" s="46"/>
      <c r="AD11" s="46">
        <v>-140798828.18000004</v>
      </c>
      <c r="AE11" s="47"/>
      <c r="AF11" s="139">
        <f t="shared" ref="AF11:AF15" si="13">+T11+Z11</f>
        <v>-96134412.070000023</v>
      </c>
      <c r="AG11" s="140">
        <f t="shared" ref="AG11:AG15" si="14">+V11+AB11</f>
        <v>-118085234.94999999</v>
      </c>
      <c r="AH11" s="141">
        <f t="shared" ref="AH11:AH15" si="15">+AF11+AG11</f>
        <v>-214219647.02000001</v>
      </c>
      <c r="AI11" s="43"/>
      <c r="AJ11" s="45">
        <f>+'All Plans Q4'!AJ11+'All Plans Q3'!AJ11+'All Plans Q2'!AJ11+'All Plans Q1'!AJ11</f>
        <v>0</v>
      </c>
      <c r="AK11" s="46"/>
      <c r="AL11" s="46">
        <f>+'All Plans Q4'!AL11+'All Plans Q3'!AL11+'All Plans Q2'!AL11+'All Plans Q1'!AL11</f>
        <v>0</v>
      </c>
      <c r="AM11" s="46"/>
      <c r="AN11" s="46">
        <f t="shared" ref="AN11:AN15" si="16">+AJ11+AL11</f>
        <v>0</v>
      </c>
      <c r="AO11" s="47"/>
      <c r="AP11" s="48">
        <v>0</v>
      </c>
      <c r="AQ11" s="46"/>
      <c r="AR11" s="46">
        <v>0</v>
      </c>
      <c r="AS11" s="49"/>
      <c r="AT11" s="46">
        <v>0</v>
      </c>
      <c r="AU11" s="47"/>
      <c r="AV11" s="139">
        <f t="shared" ref="AV11:AV15" si="17">+AJ11+AP11</f>
        <v>0</v>
      </c>
      <c r="AW11" s="140">
        <f t="shared" ref="AW11:AW15" si="18">+AL11+AR11</f>
        <v>0</v>
      </c>
      <c r="AX11" s="141">
        <f t="shared" ref="AX11:AX15" si="19">+AV11+AW11</f>
        <v>0</v>
      </c>
      <c r="AY11" s="43"/>
      <c r="AZ11" s="45">
        <v>0</v>
      </c>
      <c r="BA11" s="46"/>
      <c r="BB11" s="46">
        <v>0</v>
      </c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f t="shared" ref="BL11:BL15" si="20">+AZ11+BF11</f>
        <v>0</v>
      </c>
      <c r="BM11" s="140">
        <f t="shared" ref="BM11:BM15" si="21">+BB11+BH11</f>
        <v>0</v>
      </c>
      <c r="BN11" s="141">
        <f t="shared" ref="BN11:BN15" si="22">+BL11+BM11</f>
        <v>0</v>
      </c>
      <c r="BO11" s="43"/>
      <c r="BP11" s="45">
        <v>-9625746.540000001</v>
      </c>
      <c r="BQ11" s="46"/>
      <c r="BR11" s="46">
        <v>-1726698.5799999889</v>
      </c>
      <c r="BS11" s="46"/>
      <c r="BT11" s="46">
        <v>-11352445.11999999</v>
      </c>
      <c r="BU11" s="47"/>
      <c r="BV11" s="48">
        <v>-1873249.2599999991</v>
      </c>
      <c r="BW11" s="46"/>
      <c r="BX11" s="46">
        <v>-21996189.710000001</v>
      </c>
      <c r="BY11" s="46"/>
      <c r="BZ11" s="46">
        <f t="shared" ref="BZ11:BZ15" si="23">+BV11+BX11</f>
        <v>-23869438.969999999</v>
      </c>
      <c r="CA11" s="47"/>
      <c r="CB11" s="139">
        <f t="shared" ref="CB11:CB15" si="24">+BP11+BV11</f>
        <v>-11498995.800000001</v>
      </c>
      <c r="CC11" s="140">
        <f t="shared" ref="CC11:CC15" si="25">+BR11+BX11</f>
        <v>-23722888.289999992</v>
      </c>
      <c r="CD11" s="141">
        <f t="shared" ref="CD11:CD15" si="26">+CB11+CC11</f>
        <v>-35221884.089999989</v>
      </c>
      <c r="CE11" s="43"/>
      <c r="CF11" s="45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f t="shared" ref="CR11:CR15" si="27">+CF11+CL11</f>
        <v>0</v>
      </c>
      <c r="CS11" s="140">
        <f t="shared" ref="CS11:CS15" si="28">+CH11+CN11</f>
        <v>0</v>
      </c>
      <c r="CT11" s="141">
        <f t="shared" ref="CT11:CT15" si="29">+CR11+CS11</f>
        <v>0</v>
      </c>
      <c r="CU11" s="43"/>
      <c r="CV11" s="48">
        <f t="shared" si="0"/>
        <v>-70741070.649999991</v>
      </c>
      <c r="CW11" s="46"/>
      <c r="CX11" s="46">
        <f t="shared" si="1"/>
        <v>-45115716.50999999</v>
      </c>
      <c r="CY11" s="49"/>
      <c r="CZ11" s="46">
        <f t="shared" si="2"/>
        <v>-115856787.15999998</v>
      </c>
      <c r="DA11" s="50"/>
      <c r="DB11" s="48">
        <f t="shared" ref="DB11:DB15" si="30">+J11+Z11+AP11+BF11+BV11+CL11</f>
        <v>-88411698.340000048</v>
      </c>
      <c r="DC11" s="49"/>
      <c r="DD11" s="46">
        <f t="shared" ref="DD11:DD15" si="31">+L11+AB11+AR11+BH11+BX11+CN11</f>
        <v>-157370647.40000001</v>
      </c>
      <c r="DE11" s="49"/>
      <c r="DF11" s="46">
        <f t="shared" ref="DF11:DF15" si="32">+DB11+DD11</f>
        <v>-245782345.74000007</v>
      </c>
      <c r="DG11" s="50"/>
      <c r="DH11" s="177"/>
      <c r="DI11" s="190" t="s">
        <v>1</v>
      </c>
      <c r="DJ11" s="48">
        <f t="shared" ref="DJ11:DJ15" si="33">+CZ11</f>
        <v>-115856787.15999998</v>
      </c>
      <c r="DK11" s="46">
        <f t="shared" ref="DK11:DK15" si="34">+DF11</f>
        <v>-245782345.74000007</v>
      </c>
      <c r="DL11" s="47">
        <f t="shared" ref="DL11:DL15" si="35">+DJ11+DK11</f>
        <v>-361639132.90000004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>
        <f>+'All Plans Q1'!D12+'All Plans Q2'!D12+'All Plans Q3'!D12+'All Plans Q4'!D12</f>
        <v>0</v>
      </c>
      <c r="E12" s="46"/>
      <c r="F12" s="46">
        <f>+'All Plans Q1'!F12+'All Plans Q2'!F12+'All Plans Q3'!F12+'All Plans Q4'!F12</f>
        <v>0</v>
      </c>
      <c r="G12" s="46"/>
      <c r="H12" s="46">
        <f t="shared" si="9"/>
        <v>0</v>
      </c>
      <c r="I12" s="47"/>
      <c r="J12" s="5">
        <f>+'All Plans Q1'!J12+'All Plans Q2'!J12+'All Plans Q3'!J12+'All Plans Q4'!J12</f>
        <v>0</v>
      </c>
      <c r="K12" s="5"/>
      <c r="L12" s="5">
        <f>+'All Plans Q1'!L12+'All Plans Q2'!L12+'All Plans Q3'!L12+'All Plans Q4'!L12</f>
        <v>0</v>
      </c>
      <c r="M12" s="5"/>
      <c r="N12" s="5">
        <f t="shared" ref="N12:N15" si="36">+J12+L12</f>
        <v>0</v>
      </c>
      <c r="O12" s="5"/>
      <c r="P12" s="139">
        <f t="shared" si="10"/>
        <v>0</v>
      </c>
      <c r="Q12" s="140">
        <f t="shared" si="11"/>
        <v>0</v>
      </c>
      <c r="R12" s="141">
        <f t="shared" si="12"/>
        <v>0</v>
      </c>
      <c r="S12" s="41"/>
      <c r="T12" s="45">
        <v>0</v>
      </c>
      <c r="U12" s="46"/>
      <c r="V12" s="46">
        <v>0</v>
      </c>
      <c r="W12" s="46"/>
      <c r="X12" s="46">
        <v>0</v>
      </c>
      <c r="Y12" s="47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f t="shared" si="13"/>
        <v>0</v>
      </c>
      <c r="AG12" s="140">
        <f t="shared" si="14"/>
        <v>0</v>
      </c>
      <c r="AH12" s="141">
        <f t="shared" si="15"/>
        <v>0</v>
      </c>
      <c r="AI12" s="43"/>
      <c r="AJ12" s="45">
        <f>+'All Plans Q4'!AJ12+'All Plans Q3'!AJ12+'All Plans Q2'!AJ12+'All Plans Q1'!AJ12</f>
        <v>0</v>
      </c>
      <c r="AK12" s="46"/>
      <c r="AL12" s="46">
        <f>+'All Plans Q4'!AL12+'All Plans Q3'!AL12+'All Plans Q2'!AL12+'All Plans Q1'!AL12</f>
        <v>0</v>
      </c>
      <c r="AM12" s="46"/>
      <c r="AN12" s="46">
        <f t="shared" si="16"/>
        <v>0</v>
      </c>
      <c r="AO12" s="47"/>
      <c r="AP12" s="48">
        <v>0</v>
      </c>
      <c r="AQ12" s="46"/>
      <c r="AR12" s="46">
        <v>0</v>
      </c>
      <c r="AS12" s="49"/>
      <c r="AT12" s="46">
        <v>0</v>
      </c>
      <c r="AU12" s="47"/>
      <c r="AV12" s="139">
        <f t="shared" si="17"/>
        <v>0</v>
      </c>
      <c r="AW12" s="140">
        <f t="shared" si="18"/>
        <v>0</v>
      </c>
      <c r="AX12" s="141">
        <f t="shared" si="19"/>
        <v>0</v>
      </c>
      <c r="AY12" s="43"/>
      <c r="AZ12" s="45">
        <v>0</v>
      </c>
      <c r="BA12" s="46"/>
      <c r="BB12" s="46">
        <v>0</v>
      </c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f t="shared" si="20"/>
        <v>0</v>
      </c>
      <c r="BM12" s="140">
        <f t="shared" si="21"/>
        <v>0</v>
      </c>
      <c r="BN12" s="141">
        <f t="shared" si="22"/>
        <v>0</v>
      </c>
      <c r="BO12" s="43"/>
      <c r="BP12" s="45">
        <v>0</v>
      </c>
      <c r="BQ12" s="46"/>
      <c r="BR12" s="46">
        <v>0</v>
      </c>
      <c r="BS12" s="46"/>
      <c r="BT12" s="46">
        <v>0</v>
      </c>
      <c r="BU12" s="47"/>
      <c r="BV12" s="48">
        <v>0</v>
      </c>
      <c r="BW12" s="46"/>
      <c r="BX12" s="46">
        <v>0</v>
      </c>
      <c r="BY12" s="46"/>
      <c r="BZ12" s="46">
        <f t="shared" si="23"/>
        <v>0</v>
      </c>
      <c r="CA12" s="47"/>
      <c r="CB12" s="139">
        <f t="shared" si="24"/>
        <v>0</v>
      </c>
      <c r="CC12" s="140">
        <f t="shared" si="25"/>
        <v>0</v>
      </c>
      <c r="CD12" s="141">
        <f t="shared" si="26"/>
        <v>0</v>
      </c>
      <c r="CE12" s="43"/>
      <c r="CF12" s="45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f t="shared" si="27"/>
        <v>0</v>
      </c>
      <c r="CS12" s="140">
        <f t="shared" si="28"/>
        <v>0</v>
      </c>
      <c r="CT12" s="141">
        <f t="shared" si="29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"/>
        <v>0</v>
      </c>
      <c r="DA12" s="50"/>
      <c r="DB12" s="48">
        <f t="shared" si="30"/>
        <v>0</v>
      </c>
      <c r="DC12" s="49"/>
      <c r="DD12" s="46">
        <f t="shared" si="31"/>
        <v>0</v>
      </c>
      <c r="DE12" s="49"/>
      <c r="DF12" s="46">
        <f t="shared" si="32"/>
        <v>0</v>
      </c>
      <c r="DG12" s="50"/>
      <c r="DH12" s="177"/>
      <c r="DI12" s="190" t="s">
        <v>2</v>
      </c>
      <c r="DJ12" s="48">
        <f t="shared" si="33"/>
        <v>0</v>
      </c>
      <c r="DK12" s="46">
        <f t="shared" si="34"/>
        <v>0</v>
      </c>
      <c r="DL12" s="47">
        <f t="shared" si="35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>
        <f>+'All Plans Q1'!D13+'All Plans Q2'!D13+'All Plans Q3'!D13+'All Plans Q4'!D13</f>
        <v>0</v>
      </c>
      <c r="E13" s="46"/>
      <c r="F13" s="46">
        <f>+'All Plans Q1'!F13+'All Plans Q2'!F13+'All Plans Q3'!F13+'All Plans Q4'!F13</f>
        <v>0</v>
      </c>
      <c r="G13" s="46"/>
      <c r="H13" s="46">
        <f t="shared" si="9"/>
        <v>0</v>
      </c>
      <c r="I13" s="47"/>
      <c r="J13" s="5">
        <f>+'All Plans Q1'!J13+'All Plans Q2'!J13+'All Plans Q3'!J13+'All Plans Q4'!J13</f>
        <v>0</v>
      </c>
      <c r="K13" s="5"/>
      <c r="L13" s="5">
        <f>+'All Plans Q1'!L13+'All Plans Q2'!L13+'All Plans Q3'!L13+'All Plans Q4'!L13</f>
        <v>0</v>
      </c>
      <c r="M13" s="5"/>
      <c r="N13" s="5">
        <f t="shared" si="36"/>
        <v>0</v>
      </c>
      <c r="O13" s="5"/>
      <c r="P13" s="139">
        <f t="shared" si="10"/>
        <v>0</v>
      </c>
      <c r="Q13" s="140">
        <f t="shared" si="11"/>
        <v>0</v>
      </c>
      <c r="R13" s="141">
        <f t="shared" si="12"/>
        <v>0</v>
      </c>
      <c r="S13" s="41"/>
      <c r="T13" s="45">
        <v>0</v>
      </c>
      <c r="U13" s="46"/>
      <c r="V13" s="46">
        <v>0</v>
      </c>
      <c r="W13" s="46"/>
      <c r="X13" s="46">
        <v>0</v>
      </c>
      <c r="Y13" s="47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f t="shared" si="13"/>
        <v>0</v>
      </c>
      <c r="AG13" s="140">
        <f t="shared" si="14"/>
        <v>0</v>
      </c>
      <c r="AH13" s="141">
        <f t="shared" si="15"/>
        <v>0</v>
      </c>
      <c r="AI13" s="43"/>
      <c r="AJ13" s="45">
        <f>+'All Plans Q4'!AJ13+'All Plans Q3'!AJ13+'All Plans Q2'!AJ13+'All Plans Q1'!AJ13</f>
        <v>0</v>
      </c>
      <c r="AK13" s="46"/>
      <c r="AL13" s="46">
        <f>+'All Plans Q4'!AL13+'All Plans Q3'!AL13+'All Plans Q2'!AL13+'All Plans Q1'!AL13</f>
        <v>0</v>
      </c>
      <c r="AM13" s="46"/>
      <c r="AN13" s="46">
        <f t="shared" si="16"/>
        <v>0</v>
      </c>
      <c r="AO13" s="47"/>
      <c r="AP13" s="48">
        <v>0</v>
      </c>
      <c r="AQ13" s="46"/>
      <c r="AR13" s="46">
        <v>0</v>
      </c>
      <c r="AS13" s="49"/>
      <c r="AT13" s="46">
        <v>0</v>
      </c>
      <c r="AU13" s="47"/>
      <c r="AV13" s="139">
        <f t="shared" si="17"/>
        <v>0</v>
      </c>
      <c r="AW13" s="140">
        <f t="shared" si="18"/>
        <v>0</v>
      </c>
      <c r="AX13" s="141">
        <f t="shared" si="19"/>
        <v>0</v>
      </c>
      <c r="AY13" s="43"/>
      <c r="AZ13" s="45">
        <v>0</v>
      </c>
      <c r="BA13" s="46"/>
      <c r="BB13" s="46">
        <v>0</v>
      </c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f t="shared" si="20"/>
        <v>0</v>
      </c>
      <c r="BM13" s="140">
        <f t="shared" si="21"/>
        <v>0</v>
      </c>
      <c r="BN13" s="141">
        <f t="shared" si="22"/>
        <v>0</v>
      </c>
      <c r="BO13" s="43"/>
      <c r="BP13" s="45">
        <v>0</v>
      </c>
      <c r="BQ13" s="46"/>
      <c r="BR13" s="46">
        <v>0</v>
      </c>
      <c r="BS13" s="46"/>
      <c r="BT13" s="46">
        <v>0</v>
      </c>
      <c r="BU13" s="47"/>
      <c r="BV13" s="48">
        <v>0</v>
      </c>
      <c r="BW13" s="46"/>
      <c r="BX13" s="46">
        <v>0</v>
      </c>
      <c r="BY13" s="46"/>
      <c r="BZ13" s="46">
        <f t="shared" si="23"/>
        <v>0</v>
      </c>
      <c r="CA13" s="47"/>
      <c r="CB13" s="139">
        <f t="shared" si="24"/>
        <v>0</v>
      </c>
      <c r="CC13" s="140">
        <f t="shared" si="25"/>
        <v>0</v>
      </c>
      <c r="CD13" s="141">
        <f t="shared" si="26"/>
        <v>0</v>
      </c>
      <c r="CE13" s="43"/>
      <c r="CF13" s="45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f t="shared" si="27"/>
        <v>0</v>
      </c>
      <c r="CS13" s="140">
        <f t="shared" si="28"/>
        <v>0</v>
      </c>
      <c r="CT13" s="141">
        <f t="shared" si="29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"/>
        <v>0</v>
      </c>
      <c r="DA13" s="50"/>
      <c r="DB13" s="48">
        <f t="shared" si="30"/>
        <v>0</v>
      </c>
      <c r="DC13" s="49"/>
      <c r="DD13" s="46">
        <f t="shared" si="31"/>
        <v>0</v>
      </c>
      <c r="DE13" s="49"/>
      <c r="DF13" s="46">
        <f t="shared" si="32"/>
        <v>0</v>
      </c>
      <c r="DG13" s="50"/>
      <c r="DH13" s="177"/>
      <c r="DI13" s="190" t="s">
        <v>3</v>
      </c>
      <c r="DJ13" s="48">
        <f t="shared" si="33"/>
        <v>0</v>
      </c>
      <c r="DK13" s="46">
        <f t="shared" si="34"/>
        <v>0</v>
      </c>
      <c r="DL13" s="47">
        <f t="shared" si="35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>
        <f>+'All Plans Q1'!D14+'All Plans Q2'!D14+'All Plans Q3'!D14+'All Plans Q4'!D14</f>
        <v>0</v>
      </c>
      <c r="E14" s="46"/>
      <c r="F14" s="46">
        <f>+'All Plans Q1'!F14+'All Plans Q2'!F14+'All Plans Q3'!F14+'All Plans Q4'!F14</f>
        <v>0</v>
      </c>
      <c r="G14" s="46"/>
      <c r="H14" s="46">
        <f t="shared" si="9"/>
        <v>0</v>
      </c>
      <c r="I14" s="47"/>
      <c r="J14" s="5">
        <f>+'All Plans Q1'!J14+'All Plans Q2'!J14+'All Plans Q3'!J14+'All Plans Q4'!J14</f>
        <v>0</v>
      </c>
      <c r="K14" s="5"/>
      <c r="L14" s="5">
        <f>+'All Plans Q1'!L14+'All Plans Q2'!L14+'All Plans Q3'!L14+'All Plans Q4'!L14</f>
        <v>0</v>
      </c>
      <c r="M14" s="5"/>
      <c r="N14" s="5">
        <f t="shared" si="36"/>
        <v>0</v>
      </c>
      <c r="O14" s="5"/>
      <c r="P14" s="139">
        <f t="shared" si="10"/>
        <v>0</v>
      </c>
      <c r="Q14" s="140">
        <f t="shared" si="11"/>
        <v>0</v>
      </c>
      <c r="R14" s="141">
        <f t="shared" si="12"/>
        <v>0</v>
      </c>
      <c r="S14" s="41"/>
      <c r="T14" s="45">
        <v>0</v>
      </c>
      <c r="U14" s="46"/>
      <c r="V14" s="46">
        <v>0</v>
      </c>
      <c r="W14" s="46"/>
      <c r="X14" s="46">
        <v>0</v>
      </c>
      <c r="Y14" s="47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f t="shared" si="13"/>
        <v>0</v>
      </c>
      <c r="AG14" s="140">
        <f t="shared" si="14"/>
        <v>0</v>
      </c>
      <c r="AH14" s="141">
        <f t="shared" si="15"/>
        <v>0</v>
      </c>
      <c r="AI14" s="43"/>
      <c r="AJ14" s="45">
        <f>+'All Plans Q4'!AJ14+'All Plans Q3'!AJ14+'All Plans Q2'!AJ14+'All Plans Q1'!AJ14</f>
        <v>33558676.698724382</v>
      </c>
      <c r="AK14" s="46"/>
      <c r="AL14" s="46">
        <f>+'All Plans Q4'!AL14+'All Plans Q3'!AL14+'All Plans Q2'!AL14+'All Plans Q1'!AL14</f>
        <v>1856893.4512756192</v>
      </c>
      <c r="AM14" s="46"/>
      <c r="AN14" s="46">
        <f t="shared" si="16"/>
        <v>35415570.149999999</v>
      </c>
      <c r="AO14" s="47"/>
      <c r="AP14" s="48">
        <v>12374279.631677873</v>
      </c>
      <c r="AQ14" s="46"/>
      <c r="AR14" s="46">
        <v>1679288.7783221276</v>
      </c>
      <c r="AS14" s="49"/>
      <c r="AT14" s="46">
        <v>14053568.41</v>
      </c>
      <c r="AU14" s="47"/>
      <c r="AV14" s="139">
        <f t="shared" si="17"/>
        <v>45932956.330402255</v>
      </c>
      <c r="AW14" s="140">
        <f t="shared" si="18"/>
        <v>3536182.2295977469</v>
      </c>
      <c r="AX14" s="141">
        <f t="shared" si="19"/>
        <v>49469138.560000002</v>
      </c>
      <c r="AY14" s="43"/>
      <c r="AZ14" s="45">
        <v>0</v>
      </c>
      <c r="BA14" s="46"/>
      <c r="BB14" s="46">
        <v>0</v>
      </c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f t="shared" si="20"/>
        <v>0</v>
      </c>
      <c r="BM14" s="140">
        <f t="shared" si="21"/>
        <v>0</v>
      </c>
      <c r="BN14" s="141">
        <f t="shared" si="22"/>
        <v>0</v>
      </c>
      <c r="BO14" s="43"/>
      <c r="BP14" s="45">
        <v>44.71</v>
      </c>
      <c r="BQ14" s="46"/>
      <c r="BR14" s="46">
        <v>0</v>
      </c>
      <c r="BS14" s="46"/>
      <c r="BT14" s="46">
        <v>44.71</v>
      </c>
      <c r="BU14" s="47"/>
      <c r="BV14" s="48">
        <v>0</v>
      </c>
      <c r="BW14" s="46"/>
      <c r="BX14" s="46">
        <v>0</v>
      </c>
      <c r="BY14" s="46"/>
      <c r="BZ14" s="46">
        <f t="shared" si="23"/>
        <v>0</v>
      </c>
      <c r="CA14" s="47"/>
      <c r="CB14" s="139">
        <f t="shared" si="24"/>
        <v>44.71</v>
      </c>
      <c r="CC14" s="140">
        <f t="shared" si="25"/>
        <v>0</v>
      </c>
      <c r="CD14" s="141">
        <f t="shared" si="26"/>
        <v>44.71</v>
      </c>
      <c r="CE14" s="43"/>
      <c r="CF14" s="45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f t="shared" si="27"/>
        <v>0</v>
      </c>
      <c r="CS14" s="140">
        <f t="shared" si="28"/>
        <v>0</v>
      </c>
      <c r="CT14" s="141">
        <f t="shared" si="29"/>
        <v>0</v>
      </c>
      <c r="CU14" s="43"/>
      <c r="CV14" s="48">
        <f t="shared" si="0"/>
        <v>33558721.408724383</v>
      </c>
      <c r="CW14" s="46"/>
      <c r="CX14" s="46">
        <f t="shared" si="1"/>
        <v>1856893.4512756192</v>
      </c>
      <c r="CY14" s="49"/>
      <c r="CZ14" s="46">
        <f t="shared" si="2"/>
        <v>35415614.859999999</v>
      </c>
      <c r="DA14" s="50"/>
      <c r="DB14" s="48">
        <f t="shared" si="30"/>
        <v>12374279.631677873</v>
      </c>
      <c r="DC14" s="49"/>
      <c r="DD14" s="46">
        <f t="shared" si="31"/>
        <v>1679288.7783221276</v>
      </c>
      <c r="DE14" s="49"/>
      <c r="DF14" s="46">
        <f t="shared" si="32"/>
        <v>14053568.41</v>
      </c>
      <c r="DG14" s="50"/>
      <c r="DH14" s="177"/>
      <c r="DI14" s="190" t="s">
        <v>4</v>
      </c>
      <c r="DJ14" s="48">
        <f t="shared" si="33"/>
        <v>35415614.859999999</v>
      </c>
      <c r="DK14" s="46">
        <f t="shared" si="34"/>
        <v>14053568.41</v>
      </c>
      <c r="DL14" s="47">
        <f t="shared" si="35"/>
        <v>49469183.269999996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>
        <f>+'All Plans Q1'!D15+'All Plans Q2'!D15+'All Plans Q3'!D15+'All Plans Q4'!D15</f>
        <v>0</v>
      </c>
      <c r="E15" s="46"/>
      <c r="F15" s="46">
        <f>+'All Plans Q1'!F15+'All Plans Q2'!F15+'All Plans Q3'!F15+'All Plans Q4'!F15</f>
        <v>0</v>
      </c>
      <c r="G15" s="46"/>
      <c r="H15" s="46">
        <f t="shared" si="9"/>
        <v>0</v>
      </c>
      <c r="I15" s="47"/>
      <c r="J15" s="5">
        <f>+'All Plans Q1'!J15+'All Plans Q2'!J15+'All Plans Q3'!J15+'All Plans Q4'!J15</f>
        <v>0</v>
      </c>
      <c r="K15" s="5"/>
      <c r="L15" s="5">
        <f>+'All Plans Q1'!L15+'All Plans Q2'!L15+'All Plans Q3'!L15+'All Plans Q4'!L15</f>
        <v>0</v>
      </c>
      <c r="M15" s="5"/>
      <c r="N15" s="5">
        <f t="shared" si="36"/>
        <v>0</v>
      </c>
      <c r="O15" s="5"/>
      <c r="P15" s="139">
        <f t="shared" si="10"/>
        <v>0</v>
      </c>
      <c r="Q15" s="140">
        <f t="shared" si="11"/>
        <v>0</v>
      </c>
      <c r="R15" s="141">
        <f t="shared" si="12"/>
        <v>0</v>
      </c>
      <c r="S15" s="41"/>
      <c r="T15" s="45">
        <v>0</v>
      </c>
      <c r="U15" s="46"/>
      <c r="V15" s="46">
        <v>0</v>
      </c>
      <c r="W15" s="46"/>
      <c r="X15" s="46">
        <v>0</v>
      </c>
      <c r="Y15" s="47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f t="shared" si="13"/>
        <v>0</v>
      </c>
      <c r="AG15" s="140">
        <f t="shared" si="14"/>
        <v>0</v>
      </c>
      <c r="AH15" s="141">
        <f t="shared" si="15"/>
        <v>0</v>
      </c>
      <c r="AI15" s="43"/>
      <c r="AJ15" s="45">
        <f>+'All Plans Q4'!AJ15+'All Plans Q3'!AJ15+'All Plans Q2'!AJ15+'All Plans Q1'!AJ15</f>
        <v>0</v>
      </c>
      <c r="AK15" s="46"/>
      <c r="AL15" s="46">
        <f>+'All Plans Q4'!AL15+'All Plans Q3'!AL15+'All Plans Q2'!AL15+'All Plans Q1'!AL15</f>
        <v>0</v>
      </c>
      <c r="AM15" s="46"/>
      <c r="AN15" s="46">
        <f t="shared" si="16"/>
        <v>0</v>
      </c>
      <c r="AO15" s="47"/>
      <c r="AP15" s="48">
        <v>0</v>
      </c>
      <c r="AQ15" s="46"/>
      <c r="AR15" s="46">
        <v>0</v>
      </c>
      <c r="AS15" s="49"/>
      <c r="AT15" s="46">
        <v>0</v>
      </c>
      <c r="AU15" s="47"/>
      <c r="AV15" s="139">
        <f t="shared" si="17"/>
        <v>0</v>
      </c>
      <c r="AW15" s="140">
        <f t="shared" si="18"/>
        <v>0</v>
      </c>
      <c r="AX15" s="141">
        <f t="shared" si="19"/>
        <v>0</v>
      </c>
      <c r="AY15" s="43"/>
      <c r="AZ15" s="45">
        <v>0</v>
      </c>
      <c r="BA15" s="46"/>
      <c r="BB15" s="46">
        <v>0</v>
      </c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f t="shared" si="20"/>
        <v>0</v>
      </c>
      <c r="BM15" s="140">
        <f t="shared" si="21"/>
        <v>0</v>
      </c>
      <c r="BN15" s="141">
        <f t="shared" si="22"/>
        <v>0</v>
      </c>
      <c r="BO15" s="43"/>
      <c r="BP15" s="45">
        <v>0</v>
      </c>
      <c r="BQ15" s="46"/>
      <c r="BR15" s="46">
        <v>0</v>
      </c>
      <c r="BS15" s="46"/>
      <c r="BT15" s="46">
        <v>0</v>
      </c>
      <c r="BU15" s="47"/>
      <c r="BV15" s="48">
        <v>0</v>
      </c>
      <c r="BW15" s="46"/>
      <c r="BX15" s="46">
        <v>0</v>
      </c>
      <c r="BY15" s="46"/>
      <c r="BZ15" s="46">
        <f t="shared" si="23"/>
        <v>0</v>
      </c>
      <c r="CA15" s="47"/>
      <c r="CB15" s="139">
        <f t="shared" si="24"/>
        <v>0</v>
      </c>
      <c r="CC15" s="140">
        <f t="shared" si="25"/>
        <v>0</v>
      </c>
      <c r="CD15" s="141">
        <f t="shared" si="26"/>
        <v>0</v>
      </c>
      <c r="CE15" s="43"/>
      <c r="CF15" s="45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f t="shared" si="27"/>
        <v>0</v>
      </c>
      <c r="CS15" s="140">
        <f t="shared" si="28"/>
        <v>0</v>
      </c>
      <c r="CT15" s="141">
        <f t="shared" si="29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"/>
        <v>0</v>
      </c>
      <c r="DA15" s="50"/>
      <c r="DB15" s="48">
        <f t="shared" si="30"/>
        <v>0</v>
      </c>
      <c r="DC15" s="49"/>
      <c r="DD15" s="46">
        <f t="shared" si="31"/>
        <v>0</v>
      </c>
      <c r="DE15" s="49"/>
      <c r="DF15" s="46">
        <f t="shared" si="32"/>
        <v>0</v>
      </c>
      <c r="DG15" s="50"/>
      <c r="DH15" s="177"/>
      <c r="DI15" s="190" t="s">
        <v>5</v>
      </c>
      <c r="DJ15" s="48">
        <f t="shared" si="33"/>
        <v>0</v>
      </c>
      <c r="DK15" s="46">
        <f t="shared" si="34"/>
        <v>0</v>
      </c>
      <c r="DL15" s="47">
        <f t="shared" si="35"/>
        <v>0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f>SUM(D10:D15)</f>
        <v>772684533.56000006</v>
      </c>
      <c r="E16" s="57">
        <f>+D16/$D$111</f>
        <v>1931.5326671282908</v>
      </c>
      <c r="F16" s="54">
        <f>SUM(F10:F15)</f>
        <v>89060796.230000004</v>
      </c>
      <c r="G16" s="288">
        <f>+F16/$F$111</f>
        <v>1526.7914048892546</v>
      </c>
      <c r="H16" s="54">
        <f>SUM(H10:H15)</f>
        <v>861745329.78999996</v>
      </c>
      <c r="I16" s="58">
        <f>+H16/$H$111</f>
        <v>1880.0253284798928</v>
      </c>
      <c r="J16" s="10">
        <f>SUM(J10:J15)</f>
        <v>364443445.99000001</v>
      </c>
      <c r="K16" s="239">
        <f>+J16/$J$111</f>
        <v>357.47833805140641</v>
      </c>
      <c r="L16" s="238">
        <f>SUM(L10:L15)</f>
        <v>439014001.44</v>
      </c>
      <c r="M16" s="239">
        <f>+L16/$L$111</f>
        <v>531.67739648668123</v>
      </c>
      <c r="N16" s="238">
        <f>+J16+L16</f>
        <v>803457447.43000007</v>
      </c>
      <c r="O16" s="239">
        <f>+N16/$N$111</f>
        <v>435.43132606835366</v>
      </c>
      <c r="P16" s="145">
        <f>SUM(P10:P15)</f>
        <v>1137127979.5500002</v>
      </c>
      <c r="Q16" s="146">
        <f t="shared" ref="Q16:R16" si="37">SUM(Q10:Q15)</f>
        <v>528074797.67000002</v>
      </c>
      <c r="R16" s="147">
        <f t="shared" si="37"/>
        <v>1665202777.2200003</v>
      </c>
      <c r="S16" s="41"/>
      <c r="T16" s="53">
        <v>1463116742.0239997</v>
      </c>
      <c r="U16" s="57">
        <f>+T16/$T$111</f>
        <v>1983.0723675886377</v>
      </c>
      <c r="V16" s="54">
        <v>212145875.06099999</v>
      </c>
      <c r="W16" s="57">
        <f>+V16/$V$111</f>
        <v>1739.8418411681728</v>
      </c>
      <c r="X16" s="54">
        <v>1675262617.0849998</v>
      </c>
      <c r="Y16" s="58">
        <f>+X16/$X$111</f>
        <v>1948.5756889432464</v>
      </c>
      <c r="Z16" s="56">
        <v>922709069.55829704</v>
      </c>
      <c r="AA16" s="57">
        <f>+Z16/$Z$111</f>
        <v>271.45398850595637</v>
      </c>
      <c r="AB16" s="54">
        <v>471017110.03300005</v>
      </c>
      <c r="AC16" s="57">
        <f>+AB16/$AB$111</f>
        <v>439.99401221943231</v>
      </c>
      <c r="AD16" s="54">
        <v>1393726179.5912969</v>
      </c>
      <c r="AE16" s="57">
        <f>+AD16/$AD$111</f>
        <v>311.82038838724463</v>
      </c>
      <c r="AF16" s="145">
        <f>SUM(AF10:AF15)</f>
        <v>2385825811.5822968</v>
      </c>
      <c r="AG16" s="146">
        <f t="shared" ref="AG16:AH16" si="38">SUM(AG10:AG15)</f>
        <v>683162985.0940001</v>
      </c>
      <c r="AH16" s="147">
        <f t="shared" si="38"/>
        <v>3068988796.6762972</v>
      </c>
      <c r="AI16" s="43"/>
      <c r="AJ16" s="53">
        <f>SUM(AJ10:AJ15)</f>
        <v>504642352.50872457</v>
      </c>
      <c r="AK16" s="57">
        <f>+AJ16/$AJ$111</f>
        <v>2027.7592147963553</v>
      </c>
      <c r="AL16" s="54">
        <f>SUM(AL10:AL15)</f>
        <v>96355971.28127563</v>
      </c>
      <c r="AM16" s="57">
        <f>+AL16/$AL$111</f>
        <v>2255.1541479925017</v>
      </c>
      <c r="AN16" s="54">
        <f>SUM(AN10:AN15)</f>
        <v>600998323.7900002</v>
      </c>
      <c r="AO16" s="58">
        <f>+AN16/$AN$111</f>
        <v>2061.0791847225946</v>
      </c>
      <c r="AP16" s="56">
        <v>162832165.10167783</v>
      </c>
      <c r="AQ16" s="57">
        <f>+AP16/$AP$111</f>
        <v>349.84566238758561</v>
      </c>
      <c r="AR16" s="54">
        <v>255850966.76832214</v>
      </c>
      <c r="AS16" s="57">
        <f>+AR16/$AR$111</f>
        <v>603.04803098154241</v>
      </c>
      <c r="AT16" s="54">
        <v>418683131.87</v>
      </c>
      <c r="AU16" s="58">
        <f>+AT16/$AT$111</f>
        <v>470.58752400520171</v>
      </c>
      <c r="AV16" s="145">
        <f>SUM(AV10:AV15)</f>
        <v>667474517.61040246</v>
      </c>
      <c r="AW16" s="146">
        <f t="shared" ref="AW16" si="39">SUM(AW10:AW15)</f>
        <v>352206938.0495978</v>
      </c>
      <c r="AX16" s="147">
        <f t="shared" ref="AX16" si="40">SUM(AX10:AX15)</f>
        <v>1019681455.6600003</v>
      </c>
      <c r="AY16" s="43"/>
      <c r="AZ16" s="53">
        <v>882763911.23993564</v>
      </c>
      <c r="BA16" s="57">
        <f>+AZ16/$AZ$111</f>
        <v>2025.1105419707683</v>
      </c>
      <c r="BB16" s="54">
        <v>131098061.84006426</v>
      </c>
      <c r="BC16" s="57">
        <f>+BB16/$BB$111</f>
        <v>1903.8071163657842</v>
      </c>
      <c r="BD16" s="54">
        <v>1013861973.0799999</v>
      </c>
      <c r="BE16" s="58">
        <f>+BD16/$BD$111</f>
        <v>2008.5622621788139</v>
      </c>
      <c r="BF16" s="56">
        <v>614660209.48348641</v>
      </c>
      <c r="BG16" s="57">
        <f>+BF16/$BF$111</f>
        <v>293.47107973671666</v>
      </c>
      <c r="BH16" s="56">
        <v>430203720.52651346</v>
      </c>
      <c r="BI16" s="57">
        <f>+BH16/$BH$111</f>
        <v>533.55225967289323</v>
      </c>
      <c r="BJ16" s="56">
        <v>1044863930.0099999</v>
      </c>
      <c r="BK16" s="58">
        <f>+BJ16/$BJ$111</f>
        <v>360.20475049900881</v>
      </c>
      <c r="BL16" s="145">
        <f>SUM(BL10:BL15)</f>
        <v>1497424120.7234221</v>
      </c>
      <c r="BM16" s="146">
        <f t="shared" ref="BM16" si="41">SUM(BM10:BM15)</f>
        <v>561301782.36657774</v>
      </c>
      <c r="BN16" s="147">
        <f t="shared" ref="BN16" si="42">SUM(BN10:BN15)</f>
        <v>2058725903.0899997</v>
      </c>
      <c r="BO16" s="43"/>
      <c r="BP16" s="53">
        <v>569736193.12000012</v>
      </c>
      <c r="BQ16" s="57">
        <f>+BP16/$BP$111</f>
        <v>1845.4548176364654</v>
      </c>
      <c r="BR16" s="54">
        <v>81822424.780000016</v>
      </c>
      <c r="BS16" s="57">
        <f>+BR16/$BR$111</f>
        <v>1884.5277253673596</v>
      </c>
      <c r="BT16" s="54">
        <v>651558617.9000001</v>
      </c>
      <c r="BU16" s="58">
        <f>+BT16/$BT$111</f>
        <v>1850.2723841518482</v>
      </c>
      <c r="BV16" s="56">
        <v>237822896.42000011</v>
      </c>
      <c r="BW16" s="57">
        <f>+BV16/$BV$111</f>
        <v>258.00732550923891</v>
      </c>
      <c r="BX16" s="54">
        <v>238815334.67999989</v>
      </c>
      <c r="BY16" s="57">
        <f>+BX16/$BX$111</f>
        <v>488.3948927972512</v>
      </c>
      <c r="BZ16" s="54">
        <f>+BZ10+BZ11</f>
        <v>476638231.10000002</v>
      </c>
      <c r="CA16" s="58">
        <f>+BZ16/$BZ$111</f>
        <v>337.86206402560913</v>
      </c>
      <c r="CB16" s="145">
        <f>SUM(CB10:CB15)</f>
        <v>807559089.5400002</v>
      </c>
      <c r="CC16" s="146">
        <f t="shared" ref="CC16" si="43">SUM(CC10:CC15)</f>
        <v>320637759.45999992</v>
      </c>
      <c r="CD16" s="147">
        <f t="shared" ref="CD16" si="44">SUM(CD10:CD15)</f>
        <v>1128196849.0000002</v>
      </c>
      <c r="CE16" s="43"/>
      <c r="CF16" s="53">
        <v>921529523.80364454</v>
      </c>
      <c r="CG16" s="57">
        <f>+CF16/$CF$111</f>
        <v>1841.1295438453392</v>
      </c>
      <c r="CH16" s="54">
        <v>136272238.42635545</v>
      </c>
      <c r="CI16" s="57">
        <f>+CH16/$CH$111</f>
        <v>1816.9631790180727</v>
      </c>
      <c r="CJ16" s="54">
        <v>1057801762.23</v>
      </c>
      <c r="CK16" s="58">
        <f>+CJ16/$CJ$111</f>
        <v>1837.9802792411786</v>
      </c>
      <c r="CL16" s="56">
        <v>565768721.65731096</v>
      </c>
      <c r="CM16" s="57">
        <f>+CL16/$CL$111</f>
        <v>266.59638791273881</v>
      </c>
      <c r="CN16" s="56">
        <v>358080240.88268924</v>
      </c>
      <c r="CO16" s="57">
        <f>+CN16/$CN$111</f>
        <v>527.70219637424452</v>
      </c>
      <c r="CP16" s="56">
        <v>923848962.5400002</v>
      </c>
      <c r="CQ16" s="58">
        <f>+CP16/$CP$111</f>
        <v>329.85687888667252</v>
      </c>
      <c r="CR16" s="145">
        <f>SUM(CR10:CR15)</f>
        <v>1487298245.4609556</v>
      </c>
      <c r="CS16" s="146">
        <f t="shared" ref="CS16" si="45">SUM(CS10:CS15)</f>
        <v>494352479.30904472</v>
      </c>
      <c r="CT16" s="147">
        <f t="shared" ref="CT16" si="46">SUM(CT10:CT15)</f>
        <v>1981650724.7700005</v>
      </c>
      <c r="CU16" s="43"/>
      <c r="CV16" s="56">
        <f>SUM(CV10:CV15)</f>
        <v>5114473256.2563047</v>
      </c>
      <c r="CW16" s="57">
        <f>+CV16/$CV$111</f>
        <v>1943.2893402760571</v>
      </c>
      <c r="CX16" s="54">
        <f>SUM(CX10:CX15)</f>
        <v>746755367.61869538</v>
      </c>
      <c r="CY16" s="57">
        <f>+CX16/$CX$111</f>
        <v>1820.1470429829367</v>
      </c>
      <c r="CZ16" s="54">
        <f t="shared" si="2"/>
        <v>5861228623.875</v>
      </c>
      <c r="DA16" s="58">
        <f>+CZ16/CZ111</f>
        <v>1926.6819839333284</v>
      </c>
      <c r="DB16" s="56">
        <f>SUM(DB10:DB15)</f>
        <v>2868236508.2107725</v>
      </c>
      <c r="DC16" s="57">
        <f>+DB16/$DB$111</f>
        <v>286.18062683872125</v>
      </c>
      <c r="DD16" s="54">
        <f>SUM(DD10:DD15)</f>
        <v>2192981374.3305249</v>
      </c>
      <c r="DE16" s="57">
        <f>+DD16/$DD$111</f>
        <v>510.66880118503298</v>
      </c>
      <c r="DF16" s="54">
        <f>SUM(DF10:DF15)</f>
        <v>5061217882.5412979</v>
      </c>
      <c r="DG16" s="58">
        <f>+DF16/$DF$111</f>
        <v>353.51597218460165</v>
      </c>
      <c r="DH16" s="178"/>
      <c r="DI16" s="190" t="s">
        <v>92</v>
      </c>
      <c r="DJ16" s="56">
        <f>SUM(DJ10:DJ15)</f>
        <v>5861228623.874999</v>
      </c>
      <c r="DK16" s="54">
        <f>SUM(DK10:DK15)</f>
        <v>5061217882.5412979</v>
      </c>
      <c r="DL16" s="55">
        <f>SUM(DL10:DL15)</f>
        <v>10922446506.416298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5"/>
      <c r="K17" s="7"/>
      <c r="L17" s="7"/>
      <c r="M17" s="7"/>
      <c r="N17" s="7"/>
      <c r="O17" s="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9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5"/>
      <c r="K18" s="7"/>
      <c r="L18" s="7"/>
      <c r="M18" s="7"/>
      <c r="N18" s="7"/>
      <c r="O18" s="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9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5"/>
      <c r="K19" s="7"/>
      <c r="L19" s="7"/>
      <c r="M19" s="7"/>
      <c r="N19" s="7"/>
      <c r="O19" s="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9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9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f>+'All Plans Q1'!D20+'All Plans Q2'!D20+'All Plans Q3'!D20+'All Plans Q4'!D20</f>
        <v>932057.56</v>
      </c>
      <c r="E20" s="49">
        <f t="shared" ref="E20:E63" si="47">+D20/$D$111</f>
        <v>2.3299283816247001</v>
      </c>
      <c r="F20" s="46">
        <f>+'All Plans Q1'!F20+'All Plans Q2'!F20+'All Plans Q3'!F20+'All Plans Q4'!F20</f>
        <v>6424.8799999999992</v>
      </c>
      <c r="G20" s="49">
        <f t="shared" ref="G20:G63" si="48">+F20/$F$111</f>
        <v>0.11014331756154425</v>
      </c>
      <c r="H20" s="46">
        <f t="shared" ref="H20:H60" si="49">+D20+F20</f>
        <v>938482.44000000006</v>
      </c>
      <c r="I20" s="50">
        <f t="shared" ref="I20:I63" si="50">+H20/$H$111</f>
        <v>2.0474387229502868</v>
      </c>
      <c r="J20" s="5">
        <f>+'All Plans Q1'!J20+'All Plans Q2'!J20+'All Plans Q3'!J20+'All Plans Q4'!J20</f>
        <v>0</v>
      </c>
      <c r="K20" s="7">
        <f t="shared" ref="K20:K63" si="51">+J20/$J$111</f>
        <v>0</v>
      </c>
      <c r="L20" s="5">
        <f>+'All Plans Q1'!L20+'All Plans Q2'!L20+'All Plans Q3'!L20+'All Plans Q4'!L20</f>
        <v>0</v>
      </c>
      <c r="M20" s="7">
        <f t="shared" ref="M20:M63" si="52">+L20/$L$111</f>
        <v>0</v>
      </c>
      <c r="N20" s="5">
        <f t="shared" ref="N20:N62" si="53">+J20+L20</f>
        <v>0</v>
      </c>
      <c r="O20" s="7">
        <f t="shared" ref="O20:O63" si="54">+N20/$N$111</f>
        <v>0</v>
      </c>
      <c r="P20" s="139">
        <f t="shared" ref="P20:P60" si="55">+D20+J20</f>
        <v>932057.56</v>
      </c>
      <c r="Q20" s="140">
        <f t="shared" ref="Q20:Q60" si="56">+F20+L20</f>
        <v>6424.8799999999992</v>
      </c>
      <c r="R20" s="141">
        <f t="shared" ref="R20:R60" si="57">+P20+Q20</f>
        <v>938482.44000000006</v>
      </c>
      <c r="S20" s="41"/>
      <c r="T20" s="45">
        <v>6355689.2631761869</v>
      </c>
      <c r="U20" s="49">
        <f t="shared" ref="U20:U63" si="58">+T20/$T$111</f>
        <v>8.6143445651158732</v>
      </c>
      <c r="V20" s="46">
        <v>61270.141639726244</v>
      </c>
      <c r="W20" s="49">
        <f t="shared" ref="W20:W63" si="59">+V20/$V$111</f>
        <v>0.5024861124848381</v>
      </c>
      <c r="X20" s="46">
        <v>6416959.4048159132</v>
      </c>
      <c r="Y20" s="50">
        <f t="shared" ref="Y20:Y63" si="60">+X20/$X$111</f>
        <v>7.4638632568051779</v>
      </c>
      <c r="Z20" s="48">
        <v>0</v>
      </c>
      <c r="AA20" s="49">
        <f t="shared" ref="AA20:AA63" si="61">+Z20/$Z$111</f>
        <v>0</v>
      </c>
      <c r="AB20" s="46">
        <v>0</v>
      </c>
      <c r="AC20" s="49">
        <f t="shared" ref="AC20:AC63" si="62">+AB20/$AB$111</f>
        <v>0</v>
      </c>
      <c r="AD20" s="46">
        <v>0</v>
      </c>
      <c r="AE20" s="50">
        <f t="shared" ref="AE20:AE63" si="63">+AD20/$AD$111</f>
        <v>0</v>
      </c>
      <c r="AF20" s="139">
        <f t="shared" ref="AF20:AF60" si="64">+T20+Z20</f>
        <v>6355689.2631761869</v>
      </c>
      <c r="AG20" s="140">
        <f t="shared" ref="AG20:AG60" si="65">+V20+AB20</f>
        <v>61270.141639726244</v>
      </c>
      <c r="AH20" s="141">
        <f t="shared" ref="AH20:AH60" si="66">+AF20+AG20</f>
        <v>6416959.4048159132</v>
      </c>
      <c r="AI20" s="43"/>
      <c r="AJ20" s="45">
        <f>+'All Plans Q4'!AJ20+'All Plans Q3'!AJ20+'All Plans Q2'!AJ20+'All Plans Q1'!AJ20</f>
        <v>328368.62847328256</v>
      </c>
      <c r="AK20" s="49">
        <f>+AJ20/$AJ$111</f>
        <v>1.3194542806932319</v>
      </c>
      <c r="AL20" s="46">
        <f>+'All Plans Q4'!AL20+'All Plans Q3'!AL20+'All Plans Q2'!AL20+'All Plans Q1'!AL20</f>
        <v>3965.4715750902246</v>
      </c>
      <c r="AM20" s="49">
        <f t="shared" ref="AM20:AM63" si="67">+AL20/$AL$111</f>
        <v>9.2809501605313371E-2</v>
      </c>
      <c r="AN20" s="46">
        <f t="shared" ref="AN20:AN60" si="68">+AJ20+AL20</f>
        <v>332334.10004837275</v>
      </c>
      <c r="AO20" s="50">
        <f t="shared" ref="AO20:AO63" si="69">+AN20/$AN$111</f>
        <v>1.1397151520551614</v>
      </c>
      <c r="AP20" s="48">
        <v>0</v>
      </c>
      <c r="AQ20" s="49">
        <f t="shared" ref="AQ20:AQ63" si="70">+AP20/$AP$111</f>
        <v>0</v>
      </c>
      <c r="AR20" s="46">
        <v>0</v>
      </c>
      <c r="AS20" s="49">
        <f t="shared" ref="AS20:AS63" si="71">+AR20/$AR$111</f>
        <v>0</v>
      </c>
      <c r="AT20" s="46">
        <v>0</v>
      </c>
      <c r="AU20" s="50">
        <f t="shared" ref="AU20:AU63" si="72">+AT20/$AT$111</f>
        <v>0</v>
      </c>
      <c r="AV20" s="139">
        <f t="shared" ref="AV20:AV60" si="73">+AJ20+AP20</f>
        <v>328368.62847328256</v>
      </c>
      <c r="AW20" s="140">
        <f t="shared" ref="AW20:AW60" si="74">+AL20+AR20</f>
        <v>3965.4715750902246</v>
      </c>
      <c r="AX20" s="141">
        <f t="shared" ref="AX20:AX60" si="75">+AV20+AW20</f>
        <v>332334.10004837275</v>
      </c>
      <c r="AY20" s="43"/>
      <c r="AZ20" s="45">
        <v>272783.57404572621</v>
      </c>
      <c r="BA20" s="49">
        <f t="shared" ref="BA20:BA63" si="76">+AZ20/$AZ$111</f>
        <v>0.62578100944400372</v>
      </c>
      <c r="BB20" s="46">
        <v>56.71651979831222</v>
      </c>
      <c r="BC20" s="49">
        <f t="shared" ref="BC20:BC26" si="77">+BB20/$BB$111</f>
        <v>8.2363776010096015E-4</v>
      </c>
      <c r="BD20" s="46">
        <v>272840.29056552454</v>
      </c>
      <c r="BE20" s="50">
        <f t="shared" ref="BE20:BE32" si="78">+BD20/$BD$111</f>
        <v>0.54052398233952992</v>
      </c>
      <c r="BF20" s="48">
        <v>0</v>
      </c>
      <c r="BG20" s="49">
        <f t="shared" ref="BG20:BG32" si="79">+BF20/$BF$111</f>
        <v>0</v>
      </c>
      <c r="BH20" s="46">
        <v>0</v>
      </c>
      <c r="BI20" s="49">
        <f t="shared" ref="BI20:BI32" si="80">+BH20/$BH$111</f>
        <v>0</v>
      </c>
      <c r="BJ20" s="46">
        <v>0</v>
      </c>
      <c r="BK20" s="50">
        <f t="shared" ref="BK20:BK42" si="81">+BJ20/$BJ$111</f>
        <v>0</v>
      </c>
      <c r="BL20" s="139">
        <f t="shared" ref="BL20:BL60" si="82">+AZ20+BF20</f>
        <v>272783.57404572621</v>
      </c>
      <c r="BM20" s="140">
        <f t="shared" ref="BM20:BM60" si="83">+BB20+BH20</f>
        <v>56.71651979831222</v>
      </c>
      <c r="BN20" s="141">
        <f t="shared" ref="BN20:BN60" si="84">+BL20+BM20</f>
        <v>272840.29056552454</v>
      </c>
      <c r="BO20" s="43"/>
      <c r="BP20" s="45">
        <v>442322.30769128457</v>
      </c>
      <c r="BQ20" s="49">
        <f t="shared" ref="BQ20:BQ32" si="85">+BP20/$BP$111</f>
        <v>1.4327435110042774</v>
      </c>
      <c r="BR20" s="46">
        <v>6055.1330879218331</v>
      </c>
      <c r="BS20" s="49">
        <f t="shared" ref="BS20:BS32" si="86">+BR20/$BR$111</f>
        <v>0.13946135445948302</v>
      </c>
      <c r="BT20" s="46">
        <v>448377.4407792064</v>
      </c>
      <c r="BU20" s="50">
        <f t="shared" ref="BU20:BU33" si="87">+BT20/$BT$111</f>
        <v>1.2732858925638135</v>
      </c>
      <c r="BV20" s="48">
        <v>0</v>
      </c>
      <c r="BW20" s="49">
        <f t="shared" ref="BW20:BW63" si="88">+BV20/$BV$111</f>
        <v>0</v>
      </c>
      <c r="BX20" s="46">
        <v>0</v>
      </c>
      <c r="BY20" s="49">
        <f t="shared" ref="BY20:BY63" si="89">+BX20/$BX$111</f>
        <v>0</v>
      </c>
      <c r="BZ20" s="46">
        <f t="shared" ref="BZ20:BZ60" si="90">+BV20+BX20</f>
        <v>0</v>
      </c>
      <c r="CA20" s="50">
        <f t="shared" ref="CA20:CA63" si="91">+BZ20/$BZ$111</f>
        <v>0</v>
      </c>
      <c r="CB20" s="139">
        <f t="shared" ref="CB20:CB60" si="92">+BP20+BV20</f>
        <v>442322.30769128457</v>
      </c>
      <c r="CC20" s="140">
        <f t="shared" ref="CC20:CC60" si="93">+BR20+BX20</f>
        <v>6055.1330879218331</v>
      </c>
      <c r="CD20" s="141">
        <f t="shared" ref="CD20:CD60" si="94">+CB20+CC20</f>
        <v>448377.4407792064</v>
      </c>
      <c r="CE20" s="43"/>
      <c r="CF20" s="45">
        <v>883850.12700637383</v>
      </c>
      <c r="CG20" s="49">
        <f t="shared" ref="CG20:CG63" si="95">+CF20/$CF$111</f>
        <v>1.7658496435862692</v>
      </c>
      <c r="CH20" s="46">
        <v>0</v>
      </c>
      <c r="CI20" s="49">
        <f t="shared" ref="CI20:CI63" si="96">+CH20/$CH$111</f>
        <v>0</v>
      </c>
      <c r="CJ20" s="46">
        <v>883850.12700637383</v>
      </c>
      <c r="CK20" s="50">
        <f t="shared" ref="CK20:CK63" si="97">+CJ20/$CJ$111</f>
        <v>1.5357311372008358</v>
      </c>
      <c r="CL20" s="48">
        <v>0</v>
      </c>
      <c r="CM20" s="49">
        <f t="shared" ref="CM20:CM63" si="98">+CL20/$CL$111</f>
        <v>0</v>
      </c>
      <c r="CN20" s="46">
        <v>0</v>
      </c>
      <c r="CO20" s="49">
        <f t="shared" ref="CO20:CO63" si="99">+CN20/$CN$111</f>
        <v>0</v>
      </c>
      <c r="CP20" s="46">
        <v>0</v>
      </c>
      <c r="CQ20" s="50">
        <f t="shared" ref="CQ20:CQ63" si="100">+CP20/$CP$111</f>
        <v>0</v>
      </c>
      <c r="CR20" s="139">
        <f t="shared" ref="CR20:CR60" si="101">+CF20+CL20</f>
        <v>883850.12700637383</v>
      </c>
      <c r="CS20" s="140">
        <f t="shared" ref="CS20:CS60" si="102">+CH20+CN20</f>
        <v>0</v>
      </c>
      <c r="CT20" s="141">
        <f t="shared" ref="CT20:CT60" si="103">+CR20+CS20</f>
        <v>883850.12700637383</v>
      </c>
      <c r="CU20" s="43"/>
      <c r="CV20" s="48">
        <f t="shared" ref="CV20:CV60" si="104">+D20+T20+AJ20+AZ20+BP20+CF20</f>
        <v>9215071.4603928532</v>
      </c>
      <c r="CW20" s="49">
        <f t="shared" ref="CW20:CW54" si="105">+CV20/$CV$111</f>
        <v>3.5013478889459537</v>
      </c>
      <c r="CX20" s="49">
        <f t="shared" ref="CX20:CX60" si="106">+F20+V20+AL20+BB20+BR20+CH20</f>
        <v>77772.342822536608</v>
      </c>
      <c r="CY20" s="49">
        <f t="shared" ref="CY20:CY54" si="107">+CX20/$CX$111</f>
        <v>0.18956288224040785</v>
      </c>
      <c r="CZ20" s="46">
        <f t="shared" ref="CZ20:CZ63" si="108">+CV20+CX20</f>
        <v>9292843.8032153901</v>
      </c>
      <c r="DA20" s="50">
        <f t="shared" ref="DA20:DA54" si="109">+CZ20/$CZ$111</f>
        <v>3.0547101783797275</v>
      </c>
      <c r="DB20" s="48">
        <f t="shared" ref="DB20:DB60" si="110">+J20+Z20+AP20+BF20+BV20+CL20</f>
        <v>0</v>
      </c>
      <c r="DC20" s="49">
        <f t="shared" ref="DC20:DC54" si="111">+DB20/$DB$111</f>
        <v>0</v>
      </c>
      <c r="DD20" s="46">
        <f t="shared" ref="DD20:DD60" si="112">+L20+AB20+AR20+BH20+BX20+CN20</f>
        <v>0</v>
      </c>
      <c r="DE20" s="49">
        <f t="shared" ref="DE20:DE54" si="113">+DD20/$DD$111</f>
        <v>0</v>
      </c>
      <c r="DF20" s="46">
        <f t="shared" ref="DF20:DF60" si="114">+DB20+DD20</f>
        <v>0</v>
      </c>
      <c r="DG20" s="50">
        <f t="shared" ref="DG20:DG54" si="115">+DF20/$DF$111</f>
        <v>0</v>
      </c>
      <c r="DH20" s="177"/>
      <c r="DI20" s="190" t="s">
        <v>19</v>
      </c>
      <c r="DJ20" s="48">
        <f t="shared" ref="DJ20:DJ55" si="116">+CZ20</f>
        <v>9292843.8032153901</v>
      </c>
      <c r="DK20" s="46">
        <f t="shared" ref="DK20:DK60" si="117">+DF20</f>
        <v>0</v>
      </c>
      <c r="DL20" s="47">
        <f t="shared" ref="DL20:DL62" si="118">+DJ20+DK20</f>
        <v>9292843.8032153901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f>+'All Plans Q1'!D21+'All Plans Q2'!D21+'All Plans Q3'!D21+'All Plans Q4'!D21</f>
        <v>3709661.95</v>
      </c>
      <c r="E21" s="49">
        <f t="shared" si="47"/>
        <v>9.2732970950187106</v>
      </c>
      <c r="F21" s="46">
        <f>+'All Plans Q1'!F21+'All Plans Q2'!F21+'All Plans Q3'!F21+'All Plans Q4'!F21</f>
        <v>4270224.3899999997</v>
      </c>
      <c r="G21" s="49">
        <f t="shared" si="48"/>
        <v>73.205519954741817</v>
      </c>
      <c r="H21" s="46">
        <f t="shared" si="49"/>
        <v>7979886.3399999999</v>
      </c>
      <c r="I21" s="50">
        <f t="shared" si="50"/>
        <v>17.409306344888069</v>
      </c>
      <c r="J21" s="5">
        <f>+'All Plans Q1'!J21+'All Plans Q2'!J21+'All Plans Q3'!J21+'All Plans Q4'!J21</f>
        <v>4752061.49</v>
      </c>
      <c r="K21" s="7">
        <f t="shared" si="51"/>
        <v>4.6612418537220792</v>
      </c>
      <c r="L21" s="5">
        <f>+'All Plans Q1'!L21+'All Plans Q2'!L21+'All Plans Q3'!L21+'All Plans Q4'!L21</f>
        <v>17025768.399999999</v>
      </c>
      <c r="M21" s="7">
        <f t="shared" si="52"/>
        <v>20.619424862089218</v>
      </c>
      <c r="N21" s="5">
        <f t="shared" si="53"/>
        <v>21777829.890000001</v>
      </c>
      <c r="O21" s="7">
        <f t="shared" si="54"/>
        <v>11.802428838298741</v>
      </c>
      <c r="P21" s="139">
        <f t="shared" si="55"/>
        <v>8461723.4400000013</v>
      </c>
      <c r="Q21" s="140">
        <f t="shared" si="56"/>
        <v>21295992.789999999</v>
      </c>
      <c r="R21" s="141">
        <f t="shared" si="57"/>
        <v>29757716.23</v>
      </c>
      <c r="S21" s="41"/>
      <c r="T21" s="45">
        <v>6317642.7279176945</v>
      </c>
      <c r="U21" s="49">
        <f t="shared" si="58"/>
        <v>8.5627772290403996</v>
      </c>
      <c r="V21" s="46">
        <v>11107484.927751867</v>
      </c>
      <c r="W21" s="49">
        <f t="shared" si="59"/>
        <v>91.094238914099975</v>
      </c>
      <c r="X21" s="46">
        <v>17425127.655669563</v>
      </c>
      <c r="Y21" s="50">
        <f t="shared" si="60"/>
        <v>20.267974573235261</v>
      </c>
      <c r="Z21" s="48">
        <v>8667323.6940961555</v>
      </c>
      <c r="AA21" s="49">
        <f t="shared" si="61"/>
        <v>2.5498606918005717</v>
      </c>
      <c r="AB21" s="46">
        <v>18154524.611221172</v>
      </c>
      <c r="AC21" s="49">
        <f t="shared" si="62"/>
        <v>16.958793966248894</v>
      </c>
      <c r="AD21" s="46">
        <v>26821848.305317327</v>
      </c>
      <c r="AE21" s="50">
        <f t="shared" si="63"/>
        <v>6.000891192472535</v>
      </c>
      <c r="AF21" s="139">
        <f t="shared" si="64"/>
        <v>14984966.422013849</v>
      </c>
      <c r="AG21" s="140">
        <f t="shared" si="65"/>
        <v>29262009.538973041</v>
      </c>
      <c r="AH21" s="141">
        <f t="shared" si="66"/>
        <v>44246975.96098689</v>
      </c>
      <c r="AI21" s="43"/>
      <c r="AJ21" s="45">
        <f>+'All Plans Q4'!AJ21+'All Plans Q3'!AJ21+'All Plans Q2'!AJ21+'All Plans Q1'!AJ21</f>
        <v>3251275.2512061778</v>
      </c>
      <c r="AK21" s="49">
        <f t="shared" ref="AK21:AK63" si="119">+AJ21/$AJ$111</f>
        <v>13.06430845072339</v>
      </c>
      <c r="AL21" s="46">
        <f>+'All Plans Q4'!AL21+'All Plans Q3'!AL21+'All Plans Q2'!AL21+'All Plans Q1'!AL21</f>
        <v>3610300.6100374567</v>
      </c>
      <c r="AM21" s="49">
        <f t="shared" si="67"/>
        <v>84.496936598344291</v>
      </c>
      <c r="AN21" s="46">
        <f t="shared" si="68"/>
        <v>6861575.8612436345</v>
      </c>
      <c r="AO21" s="50">
        <f t="shared" si="69"/>
        <v>23.531265599578983</v>
      </c>
      <c r="AP21" s="48">
        <v>3969131.0585909039</v>
      </c>
      <c r="AQ21" s="49">
        <f t="shared" si="70"/>
        <v>8.5276964992069946</v>
      </c>
      <c r="AR21" s="46">
        <v>12502043.379377089</v>
      </c>
      <c r="AS21" s="49">
        <f t="shared" si="71"/>
        <v>29.467673069244995</v>
      </c>
      <c r="AT21" s="46">
        <v>16471174.437967993</v>
      </c>
      <c r="AU21" s="50">
        <f t="shared" si="72"/>
        <v>18.513115543016031</v>
      </c>
      <c r="AV21" s="139">
        <f t="shared" si="73"/>
        <v>7220406.3097970821</v>
      </c>
      <c r="AW21" s="140">
        <f t="shared" si="74"/>
        <v>16112343.989414547</v>
      </c>
      <c r="AX21" s="141">
        <f t="shared" si="75"/>
        <v>23332750.299211629</v>
      </c>
      <c r="AY21" s="43"/>
      <c r="AZ21" s="45">
        <v>6415911.9565252904</v>
      </c>
      <c r="BA21" s="49">
        <f t="shared" si="76"/>
        <v>14.718466369185519</v>
      </c>
      <c r="BB21" s="46">
        <v>4158303.488618494</v>
      </c>
      <c r="BC21" s="49">
        <f t="shared" si="77"/>
        <v>60.38691695761743</v>
      </c>
      <c r="BD21" s="46">
        <v>10574215.445143785</v>
      </c>
      <c r="BE21" s="50">
        <f t="shared" si="78"/>
        <v>20.94858142350731</v>
      </c>
      <c r="BF21" s="48">
        <v>17742776.092466772</v>
      </c>
      <c r="BG21" s="49">
        <f t="shared" si="79"/>
        <v>8.4713335547758728</v>
      </c>
      <c r="BH21" s="46">
        <v>13972959.056911316</v>
      </c>
      <c r="BI21" s="49">
        <f t="shared" si="80"/>
        <v>17.329705726411497</v>
      </c>
      <c r="BJ21" s="46">
        <v>31715735.149378087</v>
      </c>
      <c r="BK21" s="50">
        <f t="shared" si="81"/>
        <v>10.933632732699504</v>
      </c>
      <c r="BL21" s="139">
        <f t="shared" si="82"/>
        <v>24158688.04899206</v>
      </c>
      <c r="BM21" s="140">
        <f t="shared" si="83"/>
        <v>18131262.545529809</v>
      </c>
      <c r="BN21" s="141">
        <f t="shared" si="84"/>
        <v>42289950.594521865</v>
      </c>
      <c r="BO21" s="43"/>
      <c r="BP21" s="45">
        <v>3845680.9978598328</v>
      </c>
      <c r="BQ21" s="49">
        <f t="shared" si="85"/>
        <v>12.456695941552431</v>
      </c>
      <c r="BR21" s="46">
        <v>5694196.0765512232</v>
      </c>
      <c r="BS21" s="49">
        <f t="shared" si="86"/>
        <v>131.14828127853016</v>
      </c>
      <c r="BT21" s="46">
        <v>9539877.0744110569</v>
      </c>
      <c r="BU21" s="50">
        <f t="shared" si="87"/>
        <v>27.090994753284349</v>
      </c>
      <c r="BV21" s="48">
        <v>9233925.6801599842</v>
      </c>
      <c r="BW21" s="49">
        <f t="shared" si="88"/>
        <v>10.017624478350283</v>
      </c>
      <c r="BX21" s="46">
        <v>17850507.898788042</v>
      </c>
      <c r="BY21" s="49">
        <f t="shared" si="89"/>
        <v>36.505599204032968</v>
      </c>
      <c r="BZ21" s="46">
        <f t="shared" si="90"/>
        <v>27084433.578948028</v>
      </c>
      <c r="CA21" s="50">
        <f t="shared" si="91"/>
        <v>19.198633334194362</v>
      </c>
      <c r="CB21" s="139">
        <f t="shared" si="92"/>
        <v>13079606.678019818</v>
      </c>
      <c r="CC21" s="140">
        <f t="shared" si="93"/>
        <v>23544703.975339264</v>
      </c>
      <c r="CD21" s="141">
        <f t="shared" si="94"/>
        <v>36624310.653359085</v>
      </c>
      <c r="CE21" s="43"/>
      <c r="CF21" s="45">
        <v>7102800.8355545849</v>
      </c>
      <c r="CG21" s="49">
        <f t="shared" si="95"/>
        <v>14.190729786293135</v>
      </c>
      <c r="CH21" s="46">
        <v>6889106.4411304388</v>
      </c>
      <c r="CI21" s="49">
        <f t="shared" si="96"/>
        <v>91.854752548405855</v>
      </c>
      <c r="CJ21" s="46">
        <v>13991907.276685024</v>
      </c>
      <c r="CK21" s="50">
        <f t="shared" si="97"/>
        <v>24.311596521926148</v>
      </c>
      <c r="CL21" s="48">
        <v>11815579.151486332</v>
      </c>
      <c r="CM21" s="49">
        <f t="shared" si="98"/>
        <v>5.5676296732276489</v>
      </c>
      <c r="CN21" s="46">
        <v>18175057.029971085</v>
      </c>
      <c r="CO21" s="49">
        <f t="shared" si="99"/>
        <v>26.784548318836197</v>
      </c>
      <c r="CP21" s="46">
        <v>29990636.181457415</v>
      </c>
      <c r="CQ21" s="50">
        <f t="shared" si="100"/>
        <v>10.708046496521268</v>
      </c>
      <c r="CR21" s="139">
        <f t="shared" si="101"/>
        <v>18918379.987040915</v>
      </c>
      <c r="CS21" s="140">
        <f t="shared" si="102"/>
        <v>25064163.471101522</v>
      </c>
      <c r="CT21" s="141">
        <f t="shared" si="103"/>
        <v>43982543.458142437</v>
      </c>
      <c r="CU21" s="43"/>
      <c r="CV21" s="48">
        <f t="shared" si="104"/>
        <v>30642973.71906358</v>
      </c>
      <c r="CW21" s="49">
        <f t="shared" si="105"/>
        <v>11.643068836027842</v>
      </c>
      <c r="CX21" s="49">
        <f t="shared" si="106"/>
        <v>35729615.934089474</v>
      </c>
      <c r="CY21" s="49">
        <f t="shared" si="107"/>
        <v>87.087629509421731</v>
      </c>
      <c r="CZ21" s="46">
        <f t="shared" si="108"/>
        <v>66372589.653153054</v>
      </c>
      <c r="DA21" s="50">
        <f t="shared" si="109"/>
        <v>21.817758855341463</v>
      </c>
      <c r="DB21" s="48">
        <f t="shared" si="110"/>
        <v>56180797.166800149</v>
      </c>
      <c r="DC21" s="49">
        <f t="shared" si="111"/>
        <v>5.6054846605112809</v>
      </c>
      <c r="DD21" s="46">
        <f t="shared" si="112"/>
        <v>97680860.376268715</v>
      </c>
      <c r="DE21" s="49">
        <f t="shared" si="113"/>
        <v>22.746462168334613</v>
      </c>
      <c r="DF21" s="46">
        <f t="shared" si="114"/>
        <v>153861657.54306886</v>
      </c>
      <c r="DG21" s="50">
        <f t="shared" si="115"/>
        <v>10.746929832027126</v>
      </c>
      <c r="DH21" s="177"/>
      <c r="DI21" s="190" t="s">
        <v>20</v>
      </c>
      <c r="DJ21" s="48">
        <f t="shared" si="116"/>
        <v>66372589.653153054</v>
      </c>
      <c r="DK21" s="46">
        <f t="shared" si="117"/>
        <v>153861657.54306886</v>
      </c>
      <c r="DL21" s="47">
        <f t="shared" si="118"/>
        <v>220234247.19622192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f>+'All Plans Q1'!D22+'All Plans Q2'!D22+'All Plans Q3'!D22+'All Plans Q4'!D22</f>
        <v>23054.399999999998</v>
      </c>
      <c r="E22" s="49">
        <f t="shared" si="47"/>
        <v>5.7630669163102409E-2</v>
      </c>
      <c r="F22" s="46">
        <f>+'All Plans Q1'!F22+'All Plans Q2'!F22+'All Plans Q3'!F22+'All Plans Q4'!F22</f>
        <v>911.43999999999994</v>
      </c>
      <c r="G22" s="49">
        <f t="shared" si="48"/>
        <v>1.5625042858122471E-2</v>
      </c>
      <c r="H22" s="46">
        <f t="shared" si="49"/>
        <v>23965.839999999997</v>
      </c>
      <c r="I22" s="50">
        <f t="shared" si="50"/>
        <v>5.2285036728050974E-2</v>
      </c>
      <c r="J22" s="5">
        <f>+'All Plans Q1'!J22+'All Plans Q2'!J22+'All Plans Q3'!J22+'All Plans Q4'!J22</f>
        <v>114626.93</v>
      </c>
      <c r="K22" s="7">
        <f t="shared" si="51"/>
        <v>0.11243622263811888</v>
      </c>
      <c r="L22" s="5">
        <f>+'All Plans Q1'!L22+'All Plans Q2'!L22+'All Plans Q3'!L22+'All Plans Q4'!L22</f>
        <v>5260.87</v>
      </c>
      <c r="M22" s="7">
        <f t="shared" si="52"/>
        <v>6.3712903362540341E-3</v>
      </c>
      <c r="N22" s="5">
        <f t="shared" si="53"/>
        <v>119887.79999999999</v>
      </c>
      <c r="O22" s="7">
        <f t="shared" si="54"/>
        <v>6.4972829488851871E-2</v>
      </c>
      <c r="P22" s="139">
        <f t="shared" si="55"/>
        <v>137681.32999999999</v>
      </c>
      <c r="Q22" s="140">
        <f t="shared" si="56"/>
        <v>6172.3099999999995</v>
      </c>
      <c r="R22" s="141">
        <f t="shared" si="57"/>
        <v>143853.63999999998</v>
      </c>
      <c r="S22" s="41"/>
      <c r="T22" s="45">
        <v>-15844.107899680912</v>
      </c>
      <c r="U22" s="49">
        <f t="shared" si="58"/>
        <v>-2.1474713303796421E-2</v>
      </c>
      <c r="V22" s="46">
        <v>1181.5053013448219</v>
      </c>
      <c r="W22" s="49">
        <f t="shared" si="59"/>
        <v>9.6897116583136936E-3</v>
      </c>
      <c r="X22" s="46">
        <v>-14662.602598336091</v>
      </c>
      <c r="Y22" s="50">
        <f t="shared" si="60"/>
        <v>-1.7054753486631481E-2</v>
      </c>
      <c r="Z22" s="48">
        <v>534969.24422325136</v>
      </c>
      <c r="AA22" s="49">
        <f t="shared" si="61"/>
        <v>0.15738388172767781</v>
      </c>
      <c r="AB22" s="46">
        <v>-30977.27010326249</v>
      </c>
      <c r="AC22" s="49">
        <f t="shared" si="62"/>
        <v>-2.8936981417478889E-2</v>
      </c>
      <c r="AD22" s="46">
        <v>503991.97411998885</v>
      </c>
      <c r="AE22" s="50">
        <f t="shared" si="63"/>
        <v>0.11275885853004064</v>
      </c>
      <c r="AF22" s="139">
        <f t="shared" si="64"/>
        <v>519125.13632357045</v>
      </c>
      <c r="AG22" s="140">
        <f t="shared" si="65"/>
        <v>-29795.764801917667</v>
      </c>
      <c r="AH22" s="141">
        <f t="shared" si="66"/>
        <v>489329.37152165279</v>
      </c>
      <c r="AI22" s="43"/>
      <c r="AJ22" s="45">
        <f>+'All Plans Q4'!AJ22+'All Plans Q3'!AJ22+'All Plans Q2'!AJ22+'All Plans Q1'!AJ22</f>
        <v>3545.4148966720827</v>
      </c>
      <c r="AK22" s="49">
        <f t="shared" si="119"/>
        <v>1.4246223471460992E-2</v>
      </c>
      <c r="AL22" s="46">
        <f>+'All Plans Q4'!AL22+'All Plans Q3'!AL22+'All Plans Q2'!AL22+'All Plans Q1'!AL22</f>
        <v>418.88323866367813</v>
      </c>
      <c r="AM22" s="49">
        <f t="shared" si="67"/>
        <v>9.8037128434872133E-3</v>
      </c>
      <c r="AN22" s="46">
        <f t="shared" si="68"/>
        <v>3964.2981353357609</v>
      </c>
      <c r="AO22" s="50">
        <f t="shared" si="69"/>
        <v>1.3595266484686794E-2</v>
      </c>
      <c r="AP22" s="48">
        <v>95429.137423972046</v>
      </c>
      <c r="AQ22" s="49">
        <f t="shared" si="70"/>
        <v>0.20502994462008431</v>
      </c>
      <c r="AR22" s="46">
        <v>1076.1787609717289</v>
      </c>
      <c r="AS22" s="49">
        <f t="shared" si="71"/>
        <v>2.5365840551066885E-3</v>
      </c>
      <c r="AT22" s="46">
        <v>96505.316184943775</v>
      </c>
      <c r="AU22" s="50">
        <f t="shared" si="72"/>
        <v>0.10846913653763535</v>
      </c>
      <c r="AV22" s="139">
        <f t="shared" si="73"/>
        <v>98974.552320644128</v>
      </c>
      <c r="AW22" s="140">
        <f t="shared" si="74"/>
        <v>1495.0619996354071</v>
      </c>
      <c r="AX22" s="141">
        <f t="shared" si="75"/>
        <v>100469.61432027954</v>
      </c>
      <c r="AY22" s="43"/>
      <c r="AZ22" s="45">
        <v>164975.09078370541</v>
      </c>
      <c r="BA22" s="49">
        <f t="shared" si="76"/>
        <v>0.37846222671178026</v>
      </c>
      <c r="BB22" s="46">
        <v>5808.5135301871942</v>
      </c>
      <c r="BC22" s="49">
        <f t="shared" si="77"/>
        <v>8.4351280553392985E-2</v>
      </c>
      <c r="BD22" s="46">
        <v>170783.6043138926</v>
      </c>
      <c r="BE22" s="50">
        <f t="shared" si="78"/>
        <v>0.33833945027218854</v>
      </c>
      <c r="BF22" s="48">
        <v>310044.86616084486</v>
      </c>
      <c r="BG22" s="49">
        <f t="shared" si="79"/>
        <v>0.14803170960994746</v>
      </c>
      <c r="BH22" s="46">
        <v>18231.213503137129</v>
      </c>
      <c r="BI22" s="49">
        <f t="shared" si="80"/>
        <v>2.2610927560721281E-2</v>
      </c>
      <c r="BJ22" s="46">
        <v>328276.07966398197</v>
      </c>
      <c r="BK22" s="50">
        <f t="shared" si="81"/>
        <v>0.11316938021683426</v>
      </c>
      <c r="BL22" s="139">
        <f t="shared" si="82"/>
        <v>475019.95694455027</v>
      </c>
      <c r="BM22" s="140">
        <f t="shared" si="83"/>
        <v>24039.727033324321</v>
      </c>
      <c r="BN22" s="141">
        <f t="shared" si="84"/>
        <v>499059.68397787458</v>
      </c>
      <c r="BO22" s="43"/>
      <c r="BP22" s="45">
        <v>3524.4286320820934</v>
      </c>
      <c r="BQ22" s="49">
        <f t="shared" si="85"/>
        <v>1.1416114821271082E-2</v>
      </c>
      <c r="BR22" s="46">
        <v>81.569104824923485</v>
      </c>
      <c r="BS22" s="49">
        <f t="shared" si="86"/>
        <v>1.8786932798591249E-3</v>
      </c>
      <c r="BT22" s="46">
        <v>3605.997736907017</v>
      </c>
      <c r="BU22" s="50">
        <f t="shared" si="87"/>
        <v>1.0240180770561356E-2</v>
      </c>
      <c r="BV22" s="48">
        <v>106181.67555015751</v>
      </c>
      <c r="BW22" s="49">
        <f t="shared" si="88"/>
        <v>0.11519349288558239</v>
      </c>
      <c r="BX22" s="46">
        <v>1266.7609768420843</v>
      </c>
      <c r="BY22" s="49">
        <f t="shared" si="89"/>
        <v>2.590619200871374E-3</v>
      </c>
      <c r="BZ22" s="46">
        <f t="shared" si="90"/>
        <v>107448.43652699959</v>
      </c>
      <c r="CA22" s="50">
        <f t="shared" si="91"/>
        <v>7.6164160095920461E-2</v>
      </c>
      <c r="CB22" s="139">
        <f t="shared" si="92"/>
        <v>109706.10418223961</v>
      </c>
      <c r="CC22" s="140">
        <f t="shared" si="93"/>
        <v>1348.3300816670078</v>
      </c>
      <c r="CD22" s="141">
        <f t="shared" si="94"/>
        <v>111054.43426390662</v>
      </c>
      <c r="CE22" s="43"/>
      <c r="CF22" s="45">
        <v>4329.4732598985538</v>
      </c>
      <c r="CG22" s="49">
        <f t="shared" si="95"/>
        <v>8.6498814440437496E-3</v>
      </c>
      <c r="CH22" s="46">
        <v>592.44458287070381</v>
      </c>
      <c r="CI22" s="49">
        <f t="shared" si="96"/>
        <v>7.8992611049427171E-3</v>
      </c>
      <c r="CJ22" s="46">
        <v>4921.9178427692577</v>
      </c>
      <c r="CK22" s="50">
        <f t="shared" si="97"/>
        <v>8.5520635851315634E-3</v>
      </c>
      <c r="CL22" s="48">
        <v>213418.41709463429</v>
      </c>
      <c r="CM22" s="49">
        <f t="shared" si="98"/>
        <v>0.10056508416516238</v>
      </c>
      <c r="CN22" s="46">
        <v>8987.6498514681298</v>
      </c>
      <c r="CO22" s="49">
        <f t="shared" si="99"/>
        <v>1.3245083155582928E-2</v>
      </c>
      <c r="CP22" s="46">
        <v>222406.06694610242</v>
      </c>
      <c r="CQ22" s="50">
        <f t="shared" si="100"/>
        <v>7.9409269331863638E-2</v>
      </c>
      <c r="CR22" s="139">
        <f t="shared" si="101"/>
        <v>217747.89035453284</v>
      </c>
      <c r="CS22" s="140">
        <f t="shared" si="102"/>
        <v>9580.0944343388328</v>
      </c>
      <c r="CT22" s="141">
        <f t="shared" si="103"/>
        <v>227327.98478887166</v>
      </c>
      <c r="CU22" s="43"/>
      <c r="CV22" s="48">
        <f t="shared" si="104"/>
        <v>183584.69967267723</v>
      </c>
      <c r="CW22" s="49">
        <f t="shared" si="105"/>
        <v>6.9754630054089883E-2</v>
      </c>
      <c r="CX22" s="49">
        <f t="shared" si="106"/>
        <v>8994.3557578913205</v>
      </c>
      <c r="CY22" s="49">
        <f t="shared" si="107"/>
        <v>2.1922909089314699E-2</v>
      </c>
      <c r="CZ22" s="46">
        <f t="shared" si="108"/>
        <v>192579.05543056855</v>
      </c>
      <c r="DA22" s="50">
        <f t="shared" si="109"/>
        <v>6.3303894181775094E-2</v>
      </c>
      <c r="DB22" s="48">
        <f t="shared" si="110"/>
        <v>1374670.27045286</v>
      </c>
      <c r="DC22" s="49">
        <f t="shared" si="111"/>
        <v>0.13715884257402552</v>
      </c>
      <c r="DD22" s="46">
        <f t="shared" si="112"/>
        <v>3845.4029891565806</v>
      </c>
      <c r="DE22" s="49">
        <f t="shared" si="113"/>
        <v>8.9546010628814457E-4</v>
      </c>
      <c r="DF22" s="46">
        <f t="shared" si="114"/>
        <v>1378515.6734420166</v>
      </c>
      <c r="DG22" s="50">
        <f t="shared" si="115"/>
        <v>9.6286569710741732E-2</v>
      </c>
      <c r="DH22" s="177"/>
      <c r="DI22" s="190" t="s">
        <v>21</v>
      </c>
      <c r="DJ22" s="48">
        <f t="shared" si="116"/>
        <v>192579.05543056855</v>
      </c>
      <c r="DK22" s="46">
        <f t="shared" si="117"/>
        <v>1378515.6734420166</v>
      </c>
      <c r="DL22" s="47">
        <f t="shared" si="118"/>
        <v>1571094.7288725851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f>+'All Plans Q1'!D23+'All Plans Q2'!D23+'All Plans Q3'!D23+'All Plans Q4'!D23</f>
        <v>27261524.66</v>
      </c>
      <c r="E23" s="49">
        <f t="shared" si="47"/>
        <v>68.147508005509494</v>
      </c>
      <c r="F23" s="46">
        <f>+'All Plans Q1'!F23+'All Plans Q2'!F23+'All Plans Q3'!F23+'All Plans Q4'!F23</f>
        <v>3657917.01</v>
      </c>
      <c r="G23" s="49">
        <f t="shared" si="48"/>
        <v>62.708582081876152</v>
      </c>
      <c r="H23" s="46">
        <f t="shared" si="49"/>
        <v>30919441.670000002</v>
      </c>
      <c r="I23" s="50">
        <f t="shared" si="50"/>
        <v>67.45535075452311</v>
      </c>
      <c r="J23" s="5">
        <f>+'All Plans Q1'!J23+'All Plans Q2'!J23+'All Plans Q3'!J23+'All Plans Q4'!J23</f>
        <v>19352541.349999998</v>
      </c>
      <c r="K23" s="7">
        <f t="shared" si="51"/>
        <v>18.982682759121278</v>
      </c>
      <c r="L23" s="5">
        <f>+'All Plans Q1'!L23+'All Plans Q2'!L23+'All Plans Q3'!L23+'All Plans Q4'!L23</f>
        <v>12126278.57</v>
      </c>
      <c r="M23" s="7">
        <f t="shared" si="52"/>
        <v>14.685791792567654</v>
      </c>
      <c r="N23" s="5">
        <f t="shared" si="53"/>
        <v>31478819.919999998</v>
      </c>
      <c r="O23" s="7">
        <f t="shared" si="54"/>
        <v>17.059850953745368</v>
      </c>
      <c r="P23" s="139">
        <f t="shared" si="55"/>
        <v>46614066.009999998</v>
      </c>
      <c r="Q23" s="140">
        <f t="shared" si="56"/>
        <v>15784195.58</v>
      </c>
      <c r="R23" s="141">
        <f t="shared" si="57"/>
        <v>62398261.589999996</v>
      </c>
      <c r="S23" s="41"/>
      <c r="T23" s="45">
        <v>69261932.238746971</v>
      </c>
      <c r="U23" s="49">
        <f t="shared" si="58"/>
        <v>93.87591571021936</v>
      </c>
      <c r="V23" s="46">
        <v>10010742.67831409</v>
      </c>
      <c r="W23" s="49">
        <f t="shared" si="59"/>
        <v>82.099682437335687</v>
      </c>
      <c r="X23" s="46">
        <v>79272674.917061061</v>
      </c>
      <c r="Y23" s="50">
        <f t="shared" si="60"/>
        <v>92.205726771164976</v>
      </c>
      <c r="Z23" s="48">
        <v>38449811.494372606</v>
      </c>
      <c r="AA23" s="49">
        <f t="shared" si="61"/>
        <v>11.311642024333842</v>
      </c>
      <c r="AB23" s="46">
        <v>8444877.8682343774</v>
      </c>
      <c r="AC23" s="49">
        <f t="shared" si="62"/>
        <v>7.8886639504182847</v>
      </c>
      <c r="AD23" s="46">
        <v>46894689.362606987</v>
      </c>
      <c r="AE23" s="50">
        <f t="shared" si="63"/>
        <v>10.491817162131042</v>
      </c>
      <c r="AF23" s="139">
        <f t="shared" si="64"/>
        <v>107711743.73311958</v>
      </c>
      <c r="AG23" s="140">
        <f t="shared" si="65"/>
        <v>18455620.546548467</v>
      </c>
      <c r="AH23" s="141">
        <f t="shared" si="66"/>
        <v>126167364.27966805</v>
      </c>
      <c r="AI23" s="43"/>
      <c r="AJ23" s="45">
        <f>+'All Plans Q4'!AJ23+'All Plans Q3'!AJ23+'All Plans Q2'!AJ23+'All Plans Q1'!AJ23</f>
        <v>30253859.706525151</v>
      </c>
      <c r="AK23" s="49">
        <f t="shared" si="119"/>
        <v>121.56637764960863</v>
      </c>
      <c r="AL23" s="46">
        <f>+'All Plans Q4'!AL23+'All Plans Q3'!AL23+'All Plans Q2'!AL23+'All Plans Q1'!AL23</f>
        <v>7642808.5515187029</v>
      </c>
      <c r="AM23" s="49">
        <f t="shared" si="67"/>
        <v>178.87538445289169</v>
      </c>
      <c r="AN23" s="46">
        <f t="shared" si="68"/>
        <v>37896668.258043855</v>
      </c>
      <c r="AO23" s="50">
        <f t="shared" si="69"/>
        <v>129.96381358342029</v>
      </c>
      <c r="AP23" s="48">
        <v>10760932.426139137</v>
      </c>
      <c r="AQ23" s="49">
        <f t="shared" si="70"/>
        <v>23.11991325657257</v>
      </c>
      <c r="AR23" s="46">
        <v>13094531.333130231</v>
      </c>
      <c r="AS23" s="49">
        <f t="shared" si="71"/>
        <v>30.86418408659306</v>
      </c>
      <c r="AT23" s="46">
        <v>23855463.759269368</v>
      </c>
      <c r="AU23" s="50">
        <f t="shared" si="72"/>
        <v>26.812839519782859</v>
      </c>
      <c r="AV23" s="139">
        <f t="shared" si="73"/>
        <v>41014792.132664286</v>
      </c>
      <c r="AW23" s="140">
        <f t="shared" si="74"/>
        <v>20737339.884648934</v>
      </c>
      <c r="AX23" s="141">
        <f t="shared" si="75"/>
        <v>61752132.01731322</v>
      </c>
      <c r="AY23" s="43"/>
      <c r="AZ23" s="45">
        <v>89355662.163113415</v>
      </c>
      <c r="BA23" s="49">
        <f t="shared" si="76"/>
        <v>204.98696324947045</v>
      </c>
      <c r="BB23" s="46">
        <v>11355591.313292483</v>
      </c>
      <c r="BC23" s="49">
        <f t="shared" si="77"/>
        <v>164.90598906917535</v>
      </c>
      <c r="BD23" s="46">
        <v>100711253.4764059</v>
      </c>
      <c r="BE23" s="50">
        <f t="shared" si="78"/>
        <v>199.51909478852923</v>
      </c>
      <c r="BF23" s="48">
        <v>96361434.976177067</v>
      </c>
      <c r="BG23" s="49">
        <f t="shared" si="79"/>
        <v>46.008012119739874</v>
      </c>
      <c r="BH23" s="46">
        <v>17076164.87939693</v>
      </c>
      <c r="BI23" s="49">
        <f t="shared" si="80"/>
        <v>21.178399728385468</v>
      </c>
      <c r="BJ23" s="46">
        <v>113437599.855574</v>
      </c>
      <c r="BK23" s="50">
        <f t="shared" si="81"/>
        <v>39.106300045013874</v>
      </c>
      <c r="BL23" s="139">
        <f t="shared" si="82"/>
        <v>185717097.13929048</v>
      </c>
      <c r="BM23" s="140">
        <f t="shared" si="83"/>
        <v>28431756.192689411</v>
      </c>
      <c r="BN23" s="141">
        <f t="shared" si="84"/>
        <v>214148853.3319799</v>
      </c>
      <c r="BO23" s="43"/>
      <c r="BP23" s="45">
        <v>41087609.775325537</v>
      </c>
      <c r="BQ23" s="49">
        <f t="shared" si="85"/>
        <v>133.08848607599518</v>
      </c>
      <c r="BR23" s="46">
        <v>7014607.3639888074</v>
      </c>
      <c r="BS23" s="49">
        <f t="shared" si="86"/>
        <v>161.55989138119691</v>
      </c>
      <c r="BT23" s="46">
        <v>48102217.139314346</v>
      </c>
      <c r="BU23" s="50">
        <f t="shared" si="87"/>
        <v>136.59892071753538</v>
      </c>
      <c r="BV23" s="48">
        <v>34266442.242396668</v>
      </c>
      <c r="BW23" s="49">
        <f t="shared" si="88"/>
        <v>37.174692810334776</v>
      </c>
      <c r="BX23" s="46">
        <v>10011564.504029555</v>
      </c>
      <c r="BY23" s="49">
        <f t="shared" si="89"/>
        <v>20.474384441141879</v>
      </c>
      <c r="BZ23" s="46">
        <f t="shared" si="90"/>
        <v>44278006.746426225</v>
      </c>
      <c r="CA23" s="50">
        <f t="shared" si="91"/>
        <v>31.386191400892454</v>
      </c>
      <c r="CB23" s="139">
        <f t="shared" si="92"/>
        <v>75354052.017722204</v>
      </c>
      <c r="CC23" s="140">
        <f t="shared" si="93"/>
        <v>17026171.868018363</v>
      </c>
      <c r="CD23" s="141">
        <f t="shared" si="94"/>
        <v>92380223.885740563</v>
      </c>
      <c r="CE23" s="43"/>
      <c r="CF23" s="45">
        <v>87117647.843803361</v>
      </c>
      <c r="CG23" s="49">
        <f t="shared" si="95"/>
        <v>174.05288826070949</v>
      </c>
      <c r="CH23" s="46">
        <v>11970152.835628549</v>
      </c>
      <c r="CI23" s="49">
        <f t="shared" si="96"/>
        <v>159.60203780838066</v>
      </c>
      <c r="CJ23" s="46">
        <v>99087800.679431915</v>
      </c>
      <c r="CK23" s="50">
        <f t="shared" si="97"/>
        <v>172.16971087119202</v>
      </c>
      <c r="CL23" s="48">
        <v>79936110.65230298</v>
      </c>
      <c r="CM23" s="49">
        <f t="shared" si="98"/>
        <v>37.666766556608913</v>
      </c>
      <c r="CN23" s="46">
        <v>16666518.981114462</v>
      </c>
      <c r="CO23" s="49">
        <f t="shared" si="99"/>
        <v>24.561418554028666</v>
      </c>
      <c r="CP23" s="46">
        <v>96602629.633417442</v>
      </c>
      <c r="CQ23" s="50">
        <f t="shared" si="100"/>
        <v>34.491614100551189</v>
      </c>
      <c r="CR23" s="139">
        <f t="shared" si="101"/>
        <v>167053758.49610633</v>
      </c>
      <c r="CS23" s="140">
        <f t="shared" si="102"/>
        <v>28636671.816743009</v>
      </c>
      <c r="CT23" s="141">
        <f t="shared" si="103"/>
        <v>195690430.31284934</v>
      </c>
      <c r="CU23" s="43"/>
      <c r="CV23" s="48">
        <f t="shared" si="104"/>
        <v>344338236.38751441</v>
      </c>
      <c r="CW23" s="49">
        <f t="shared" si="105"/>
        <v>130.83435784961321</v>
      </c>
      <c r="CX23" s="49">
        <f t="shared" si="106"/>
        <v>51651819.752742633</v>
      </c>
      <c r="CY23" s="49">
        <f t="shared" si="107"/>
        <v>125.89652657930016</v>
      </c>
      <c r="CZ23" s="46">
        <f t="shared" si="108"/>
        <v>395990056.14025706</v>
      </c>
      <c r="DA23" s="50">
        <f t="shared" si="109"/>
        <v>130.16842644124296</v>
      </c>
      <c r="DB23" s="48">
        <f t="shared" si="110"/>
        <v>279127273.14138842</v>
      </c>
      <c r="DC23" s="49">
        <f t="shared" si="111"/>
        <v>27.850150350821579</v>
      </c>
      <c r="DD23" s="46">
        <f t="shared" si="112"/>
        <v>77419936.135905564</v>
      </c>
      <c r="DE23" s="49">
        <f t="shared" si="113"/>
        <v>18.028400257806236</v>
      </c>
      <c r="DF23" s="46">
        <f t="shared" si="114"/>
        <v>356547209.27729398</v>
      </c>
      <c r="DG23" s="50">
        <f t="shared" si="115"/>
        <v>24.904111271747983</v>
      </c>
      <c r="DH23" s="177"/>
      <c r="DI23" s="190" t="s">
        <v>22</v>
      </c>
      <c r="DJ23" s="48">
        <f t="shared" si="116"/>
        <v>395990056.14025706</v>
      </c>
      <c r="DK23" s="46">
        <f t="shared" si="117"/>
        <v>356547209.27729398</v>
      </c>
      <c r="DL23" s="47">
        <f t="shared" si="118"/>
        <v>752537265.41755104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f>+'All Plans Q1'!D24+'All Plans Q2'!D24+'All Plans Q3'!D24+'All Plans Q4'!D24</f>
        <v>46480769.660002753</v>
      </c>
      <c r="E24" s="49">
        <f t="shared" si="47"/>
        <v>116.19117646618376</v>
      </c>
      <c r="F24" s="46">
        <f>+'All Plans Q1'!F24+'All Plans Q2'!F24+'All Plans Q3'!F24+'All Plans Q4'!F24</f>
        <v>16016.27</v>
      </c>
      <c r="G24" s="49">
        <f t="shared" si="48"/>
        <v>0.27457090447781662</v>
      </c>
      <c r="H24" s="46">
        <f t="shared" si="49"/>
        <v>46496785.930002756</v>
      </c>
      <c r="I24" s="50">
        <f t="shared" si="50"/>
        <v>101.43963908990956</v>
      </c>
      <c r="J24" s="5">
        <f>+'All Plans Q1'!J24+'All Plans Q2'!J24+'All Plans Q3'!J24+'All Plans Q4'!J24</f>
        <v>38395341.840000004</v>
      </c>
      <c r="K24" s="7">
        <f t="shared" si="51"/>
        <v>37.661544310651273</v>
      </c>
      <c r="L24" s="5">
        <f>+'All Plans Q1'!L24+'All Plans Q2'!L24+'All Plans Q3'!L24+'All Plans Q4'!L24</f>
        <v>2019211.3</v>
      </c>
      <c r="M24" s="7">
        <f t="shared" si="52"/>
        <v>2.4454094935904034</v>
      </c>
      <c r="N24" s="5">
        <f t="shared" si="53"/>
        <v>40414553.140000001</v>
      </c>
      <c r="O24" s="7">
        <f t="shared" si="54"/>
        <v>21.90254446268397</v>
      </c>
      <c r="P24" s="139">
        <f t="shared" si="55"/>
        <v>84876111.500002757</v>
      </c>
      <c r="Q24" s="140">
        <f t="shared" si="56"/>
        <v>2035227.57</v>
      </c>
      <c r="R24" s="141">
        <f t="shared" si="57"/>
        <v>86911339.07000275</v>
      </c>
      <c r="S24" s="41"/>
      <c r="T24" s="45">
        <v>90057997.258782342</v>
      </c>
      <c r="U24" s="49">
        <f t="shared" si="58"/>
        <v>122.06238963352324</v>
      </c>
      <c r="V24" s="46">
        <v>2675063.1854625139</v>
      </c>
      <c r="W24" s="49">
        <f t="shared" si="59"/>
        <v>21.938615853351106</v>
      </c>
      <c r="X24" s="46">
        <v>92733060.444244862</v>
      </c>
      <c r="Y24" s="50">
        <f t="shared" si="60"/>
        <v>107.86212579456841</v>
      </c>
      <c r="Z24" s="48">
        <v>24631.871895949611</v>
      </c>
      <c r="AA24" s="49">
        <f t="shared" si="61"/>
        <v>7.2465093181798904E-3</v>
      </c>
      <c r="AB24" s="46">
        <v>2446.4155070117195</v>
      </c>
      <c r="AC24" s="49">
        <f t="shared" si="62"/>
        <v>2.2852846564544306E-3</v>
      </c>
      <c r="AD24" s="46">
        <v>27078.28740296133</v>
      </c>
      <c r="AE24" s="50">
        <f t="shared" si="63"/>
        <v>6.058264685340751E-3</v>
      </c>
      <c r="AF24" s="139">
        <f t="shared" si="64"/>
        <v>90082629.130678296</v>
      </c>
      <c r="AG24" s="140">
        <f t="shared" si="65"/>
        <v>2677509.6009695255</v>
      </c>
      <c r="AH24" s="141">
        <f t="shared" si="66"/>
        <v>92760138.731647819</v>
      </c>
      <c r="AI24" s="43"/>
      <c r="AJ24" s="45">
        <f>+'All Plans Q4'!AJ24+'All Plans Q3'!AJ24+'All Plans Q2'!AJ24+'All Plans Q1'!AJ24</f>
        <v>21405435.64162584</v>
      </c>
      <c r="AK24" s="49">
        <f t="shared" si="119"/>
        <v>86.011546897040745</v>
      </c>
      <c r="AL24" s="46">
        <f>+'All Plans Q4'!AL24+'All Plans Q3'!AL24+'All Plans Q2'!AL24+'All Plans Q1'!AL24</f>
        <v>696575.60476759938</v>
      </c>
      <c r="AM24" s="49">
        <f t="shared" si="67"/>
        <v>16.3029373643738</v>
      </c>
      <c r="AN24" s="46">
        <f t="shared" si="68"/>
        <v>22102011.246393438</v>
      </c>
      <c r="AO24" s="50">
        <f t="shared" si="69"/>
        <v>75.797208606464594</v>
      </c>
      <c r="AP24" s="48">
        <v>35044.21885868728</v>
      </c>
      <c r="AQ24" s="49">
        <f t="shared" si="70"/>
        <v>7.5292666850050011E-2</v>
      </c>
      <c r="AR24" s="46">
        <v>0</v>
      </c>
      <c r="AS24" s="49">
        <f t="shared" si="71"/>
        <v>0</v>
      </c>
      <c r="AT24" s="46">
        <v>35044.21885868728</v>
      </c>
      <c r="AU24" s="50">
        <f t="shared" si="72"/>
        <v>3.9388671116864032E-2</v>
      </c>
      <c r="AV24" s="139">
        <f t="shared" si="73"/>
        <v>21440479.860484529</v>
      </c>
      <c r="AW24" s="140">
        <f t="shared" si="74"/>
        <v>696575.60476759938</v>
      </c>
      <c r="AX24" s="141">
        <f t="shared" si="75"/>
        <v>22137055.465252127</v>
      </c>
      <c r="AY24" s="43"/>
      <c r="AZ24" s="45">
        <v>62465284.100707643</v>
      </c>
      <c r="BA24" s="49">
        <f t="shared" si="76"/>
        <v>143.29890894821543</v>
      </c>
      <c r="BB24" s="46">
        <v>1912708.8339853634</v>
      </c>
      <c r="BC24" s="49">
        <f t="shared" si="77"/>
        <v>27.776373186351684</v>
      </c>
      <c r="BD24" s="46">
        <v>64377992.934693009</v>
      </c>
      <c r="BE24" s="50">
        <f t="shared" si="78"/>
        <v>127.5392613164273</v>
      </c>
      <c r="BF24" s="48">
        <v>123232.80595830962</v>
      </c>
      <c r="BG24" s="49">
        <f t="shared" si="79"/>
        <v>5.883781651322597E-2</v>
      </c>
      <c r="BH24" s="46">
        <v>118.9709539008519</v>
      </c>
      <c r="BI24" s="49">
        <f t="shared" si="80"/>
        <v>1.4755153956258507E-4</v>
      </c>
      <c r="BJ24" s="46">
        <v>123351.77691221047</v>
      </c>
      <c r="BK24" s="50">
        <f t="shared" si="81"/>
        <v>4.2524097875449612E-2</v>
      </c>
      <c r="BL24" s="139">
        <f t="shared" si="82"/>
        <v>62588516.906665951</v>
      </c>
      <c r="BM24" s="140">
        <f t="shared" si="83"/>
        <v>1912827.8049392642</v>
      </c>
      <c r="BN24" s="141">
        <f t="shared" si="84"/>
        <v>64501344.711605214</v>
      </c>
      <c r="BO24" s="43"/>
      <c r="BP24" s="45">
        <v>28273877.163702503</v>
      </c>
      <c r="BQ24" s="49">
        <f t="shared" si="85"/>
        <v>91.58302290622855</v>
      </c>
      <c r="BR24" s="46">
        <v>434504.03079232562</v>
      </c>
      <c r="BS24" s="49">
        <f t="shared" si="86"/>
        <v>10.007463052013581</v>
      </c>
      <c r="BT24" s="46">
        <v>28708381.194494829</v>
      </c>
      <c r="BU24" s="50">
        <f t="shared" si="87"/>
        <v>81.525013189266915</v>
      </c>
      <c r="BV24" s="48">
        <v>0</v>
      </c>
      <c r="BW24" s="49">
        <f t="shared" si="88"/>
        <v>0</v>
      </c>
      <c r="BX24" s="46">
        <v>415.42854496216648</v>
      </c>
      <c r="BY24" s="49">
        <f t="shared" si="89"/>
        <v>8.495818744369228E-4</v>
      </c>
      <c r="BZ24" s="46">
        <f t="shared" si="90"/>
        <v>415.42854496216648</v>
      </c>
      <c r="CA24" s="50">
        <f t="shared" si="91"/>
        <v>2.9447395634242719E-4</v>
      </c>
      <c r="CB24" s="139">
        <f t="shared" si="92"/>
        <v>28273877.163702503</v>
      </c>
      <c r="CC24" s="140">
        <f t="shared" si="93"/>
        <v>434919.45933728776</v>
      </c>
      <c r="CD24" s="141">
        <f t="shared" si="94"/>
        <v>28708796.623039789</v>
      </c>
      <c r="CE24" s="43"/>
      <c r="CF24" s="45">
        <v>89005452.659607649</v>
      </c>
      <c r="CG24" s="49">
        <f t="shared" si="95"/>
        <v>177.82454519585005</v>
      </c>
      <c r="CH24" s="46">
        <v>18563.216416090421</v>
      </c>
      <c r="CI24" s="49">
        <f t="shared" si="96"/>
        <v>0.24750955221453896</v>
      </c>
      <c r="CJ24" s="46">
        <v>89024015.87602374</v>
      </c>
      <c r="CK24" s="50">
        <f t="shared" si="97"/>
        <v>154.68341177087964</v>
      </c>
      <c r="CL24" s="48">
        <v>104940.7918987203</v>
      </c>
      <c r="CM24" s="49">
        <f t="shared" si="98"/>
        <v>4.9449244883931473E-2</v>
      </c>
      <c r="CN24" s="46">
        <v>0</v>
      </c>
      <c r="CO24" s="49">
        <f t="shared" si="99"/>
        <v>0</v>
      </c>
      <c r="CP24" s="46">
        <v>104940.7918987203</v>
      </c>
      <c r="CQ24" s="50">
        <f t="shared" si="100"/>
        <v>3.7468724312291389E-2</v>
      </c>
      <c r="CR24" s="139">
        <f t="shared" si="101"/>
        <v>89110393.451506376</v>
      </c>
      <c r="CS24" s="140">
        <f t="shared" si="102"/>
        <v>18563.216416090421</v>
      </c>
      <c r="CT24" s="141">
        <f t="shared" si="103"/>
        <v>89128956.667922467</v>
      </c>
      <c r="CU24" s="43"/>
      <c r="CV24" s="48">
        <f t="shared" si="104"/>
        <v>337688816.48442876</v>
      </c>
      <c r="CW24" s="49">
        <f t="shared" si="105"/>
        <v>128.30785195755888</v>
      </c>
      <c r="CX24" s="49">
        <f t="shared" si="106"/>
        <v>5753431.1414238932</v>
      </c>
      <c r="CY24" s="49">
        <f t="shared" si="107"/>
        <v>14.023455515911134</v>
      </c>
      <c r="CZ24" s="46">
        <f t="shared" si="108"/>
        <v>343442247.62585264</v>
      </c>
      <c r="DA24" s="50">
        <f t="shared" si="109"/>
        <v>112.8950998988384</v>
      </c>
      <c r="DB24" s="48">
        <f t="shared" si="110"/>
        <v>38683191.528611667</v>
      </c>
      <c r="DC24" s="49">
        <f t="shared" si="111"/>
        <v>3.8596468485390649</v>
      </c>
      <c r="DD24" s="46">
        <f t="shared" si="112"/>
        <v>2022192.1150058748</v>
      </c>
      <c r="DE24" s="49">
        <f t="shared" si="113"/>
        <v>0.47089794524640266</v>
      </c>
      <c r="DF24" s="46">
        <f t="shared" si="114"/>
        <v>40705383.643617541</v>
      </c>
      <c r="DG24" s="50">
        <f t="shared" si="115"/>
        <v>2.8431898420257786</v>
      </c>
      <c r="DH24" s="177"/>
      <c r="DI24" s="190" t="s">
        <v>23</v>
      </c>
      <c r="DJ24" s="48">
        <f t="shared" si="116"/>
        <v>343442247.62585264</v>
      </c>
      <c r="DK24" s="46">
        <f t="shared" si="117"/>
        <v>40705383.643617541</v>
      </c>
      <c r="DL24" s="47">
        <f t="shared" si="118"/>
        <v>384147631.26947021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f>+'All Plans Q1'!D25+'All Plans Q2'!D25+'All Plans Q3'!D25+'All Plans Q4'!D25</f>
        <v>8136019.6300001135</v>
      </c>
      <c r="E25" s="49">
        <f t="shared" si="47"/>
        <v>20.338167794479293</v>
      </c>
      <c r="F25" s="46">
        <f>+'All Plans Q1'!F25+'All Plans Q2'!F25+'All Plans Q3'!F25+'All Plans Q4'!F25</f>
        <v>4512</v>
      </c>
      <c r="G25" s="49">
        <f t="shared" si="48"/>
        <v>7.7350339436329976E-2</v>
      </c>
      <c r="H25" s="46">
        <f t="shared" si="49"/>
        <v>8140531.6300001135</v>
      </c>
      <c r="I25" s="50">
        <f t="shared" si="50"/>
        <v>17.759777886375634</v>
      </c>
      <c r="J25" s="5">
        <f>+'All Plans Q1'!J25+'All Plans Q2'!J25+'All Plans Q3'!J25+'All Plans Q4'!J25</f>
        <v>18.2</v>
      </c>
      <c r="K25" s="7">
        <f t="shared" si="51"/>
        <v>1.7852168351832886E-5</v>
      </c>
      <c r="L25" s="5">
        <f>+'All Plans Q1'!L25+'All Plans Q2'!L25+'All Plans Q3'!L25+'All Plans Q4'!L25</f>
        <v>0</v>
      </c>
      <c r="M25" s="7">
        <f t="shared" si="52"/>
        <v>0</v>
      </c>
      <c r="N25" s="5">
        <f t="shared" si="53"/>
        <v>18.2</v>
      </c>
      <c r="O25" s="7">
        <f t="shared" si="54"/>
        <v>9.8634347839989076E-6</v>
      </c>
      <c r="P25" s="139">
        <f t="shared" si="55"/>
        <v>8136037.8300001137</v>
      </c>
      <c r="Q25" s="140">
        <f t="shared" si="56"/>
        <v>4512</v>
      </c>
      <c r="R25" s="141">
        <f t="shared" si="57"/>
        <v>8140549.8300001137</v>
      </c>
      <c r="S25" s="41"/>
      <c r="T25" s="45">
        <v>24613047.766338892</v>
      </c>
      <c r="U25" s="49">
        <f t="shared" si="58"/>
        <v>33.359918252350411</v>
      </c>
      <c r="V25" s="46">
        <v>860790.89805887046</v>
      </c>
      <c r="W25" s="49">
        <f t="shared" si="59"/>
        <v>7.059482162964148</v>
      </c>
      <c r="X25" s="46">
        <v>25473838.664397761</v>
      </c>
      <c r="Y25" s="50">
        <f t="shared" si="60"/>
        <v>29.629803840474192</v>
      </c>
      <c r="Z25" s="48">
        <v>1161.6761374595799</v>
      </c>
      <c r="AA25" s="49">
        <f t="shared" si="61"/>
        <v>3.4175628187609709E-4</v>
      </c>
      <c r="AB25" s="46">
        <v>218.43241980053023</v>
      </c>
      <c r="AC25" s="49">
        <f t="shared" si="62"/>
        <v>2.0404557443805206E-4</v>
      </c>
      <c r="AD25" s="46">
        <v>1380.10855726011</v>
      </c>
      <c r="AE25" s="50">
        <f t="shared" si="63"/>
        <v>3.0877369790643103E-4</v>
      </c>
      <c r="AF25" s="139">
        <f t="shared" si="64"/>
        <v>24614209.442476351</v>
      </c>
      <c r="AG25" s="140">
        <f t="shared" si="65"/>
        <v>861009.33047867101</v>
      </c>
      <c r="AH25" s="141">
        <f t="shared" si="66"/>
        <v>25475218.772955023</v>
      </c>
      <c r="AI25" s="43"/>
      <c r="AJ25" s="45">
        <f>+'All Plans Q4'!AJ25+'All Plans Q3'!AJ25+'All Plans Q2'!AJ25+'All Plans Q1'!AJ25</f>
        <v>3611706.0930717052</v>
      </c>
      <c r="AK25" s="49">
        <f t="shared" si="119"/>
        <v>14.512595454888375</v>
      </c>
      <c r="AL25" s="46">
        <f>+'All Plans Q4'!AL25+'All Plans Q3'!AL25+'All Plans Q2'!AL25+'All Plans Q1'!AL25</f>
        <v>110118.50072687342</v>
      </c>
      <c r="AM25" s="49">
        <f t="shared" si="67"/>
        <v>2.5772579569563372</v>
      </c>
      <c r="AN25" s="46">
        <f t="shared" si="68"/>
        <v>3721824.5937985787</v>
      </c>
      <c r="AO25" s="50">
        <f t="shared" si="69"/>
        <v>12.763721454483216</v>
      </c>
      <c r="AP25" s="48">
        <v>1981.8875488763197</v>
      </c>
      <c r="AQ25" s="49">
        <f t="shared" si="70"/>
        <v>4.2580945962451006E-3</v>
      </c>
      <c r="AR25" s="46">
        <v>0</v>
      </c>
      <c r="AS25" s="49">
        <f t="shared" si="71"/>
        <v>0</v>
      </c>
      <c r="AT25" s="46">
        <v>1981.8875488763197</v>
      </c>
      <c r="AU25" s="50">
        <f t="shared" si="72"/>
        <v>2.2275833046267344E-3</v>
      </c>
      <c r="AV25" s="139">
        <f t="shared" si="73"/>
        <v>3613687.9806205817</v>
      </c>
      <c r="AW25" s="140">
        <f t="shared" si="74"/>
        <v>110118.50072687342</v>
      </c>
      <c r="AX25" s="141">
        <f t="shared" si="75"/>
        <v>3723806.4813474552</v>
      </c>
      <c r="AY25" s="43"/>
      <c r="AZ25" s="45">
        <v>10640348.143734327</v>
      </c>
      <c r="BA25" s="49">
        <f t="shared" si="76"/>
        <v>24.409562876045978</v>
      </c>
      <c r="BB25" s="46">
        <v>299847.87491098198</v>
      </c>
      <c r="BC25" s="49">
        <f t="shared" si="77"/>
        <v>4.3543932692087246</v>
      </c>
      <c r="BD25" s="46">
        <v>10940196.018645309</v>
      </c>
      <c r="BE25" s="50">
        <f t="shared" si="78"/>
        <v>21.673625648602947</v>
      </c>
      <c r="BF25" s="48">
        <v>0</v>
      </c>
      <c r="BG25" s="49">
        <f t="shared" si="79"/>
        <v>0</v>
      </c>
      <c r="BH25" s="46">
        <v>0</v>
      </c>
      <c r="BI25" s="49">
        <f t="shared" si="80"/>
        <v>0</v>
      </c>
      <c r="BJ25" s="46">
        <v>0</v>
      </c>
      <c r="BK25" s="50">
        <f t="shared" si="81"/>
        <v>0</v>
      </c>
      <c r="BL25" s="139">
        <f t="shared" si="82"/>
        <v>10640348.143734327</v>
      </c>
      <c r="BM25" s="140">
        <f t="shared" si="83"/>
        <v>299847.87491098198</v>
      </c>
      <c r="BN25" s="141">
        <f t="shared" si="84"/>
        <v>10940196.018645309</v>
      </c>
      <c r="BO25" s="43"/>
      <c r="BP25" s="45">
        <v>5793137.0154801141</v>
      </c>
      <c r="BQ25" s="49">
        <f t="shared" si="85"/>
        <v>18.764777003019248</v>
      </c>
      <c r="BR25" s="46">
        <v>136122.95973595433</v>
      </c>
      <c r="BS25" s="49">
        <f t="shared" si="86"/>
        <v>3.1351734242930198</v>
      </c>
      <c r="BT25" s="46">
        <v>5929259.9752160683</v>
      </c>
      <c r="BU25" s="50">
        <f t="shared" si="87"/>
        <v>16.837696086283568</v>
      </c>
      <c r="BV25" s="48">
        <v>156587.52635837966</v>
      </c>
      <c r="BW25" s="49">
        <f t="shared" si="88"/>
        <v>0.16987737300316311</v>
      </c>
      <c r="BX25" s="46">
        <v>7587.5210888187867</v>
      </c>
      <c r="BY25" s="49">
        <f t="shared" si="89"/>
        <v>1.5517037688287428E-2</v>
      </c>
      <c r="BZ25" s="46">
        <f t="shared" si="90"/>
        <v>164175.04744719845</v>
      </c>
      <c r="CA25" s="50">
        <f t="shared" si="91"/>
        <v>0.11637446762086386</v>
      </c>
      <c r="CB25" s="139">
        <f t="shared" si="92"/>
        <v>5949724.5418384941</v>
      </c>
      <c r="CC25" s="140">
        <f t="shared" si="93"/>
        <v>143710.48082477311</v>
      </c>
      <c r="CD25" s="141">
        <f t="shared" si="94"/>
        <v>6093435.0226632673</v>
      </c>
      <c r="CE25" s="43"/>
      <c r="CF25" s="45">
        <v>4128065.7888527177</v>
      </c>
      <c r="CG25" s="49">
        <f t="shared" si="95"/>
        <v>8.2474882100612916</v>
      </c>
      <c r="CH25" s="46">
        <v>7990.1317649695593</v>
      </c>
      <c r="CI25" s="49">
        <f t="shared" si="96"/>
        <v>0.10653509019959412</v>
      </c>
      <c r="CJ25" s="46">
        <v>4136055.9206176875</v>
      </c>
      <c r="CK25" s="50">
        <f t="shared" si="97"/>
        <v>7.1865915593749135</v>
      </c>
      <c r="CL25" s="48">
        <v>6823.1888184366071</v>
      </c>
      <c r="CM25" s="49">
        <f t="shared" si="98"/>
        <v>3.2151609366337292E-3</v>
      </c>
      <c r="CN25" s="46">
        <v>9315.5992770216599</v>
      </c>
      <c r="CO25" s="49">
        <f t="shared" si="99"/>
        <v>1.3728381624489415E-2</v>
      </c>
      <c r="CP25" s="46">
        <v>16138.788095458267</v>
      </c>
      <c r="CQ25" s="50">
        <f t="shared" si="100"/>
        <v>5.762295013618913E-3</v>
      </c>
      <c r="CR25" s="139">
        <f t="shared" si="101"/>
        <v>4134888.9776711543</v>
      </c>
      <c r="CS25" s="140">
        <f t="shared" si="102"/>
        <v>17305.731041991217</v>
      </c>
      <c r="CT25" s="141">
        <f t="shared" si="103"/>
        <v>4152194.7087131455</v>
      </c>
      <c r="CU25" s="43"/>
      <c r="CV25" s="48">
        <f t="shared" si="104"/>
        <v>56922324.437477872</v>
      </c>
      <c r="CW25" s="49">
        <f t="shared" si="105"/>
        <v>21.628140526059809</v>
      </c>
      <c r="CX25" s="49">
        <f t="shared" si="106"/>
        <v>1419382.3651976497</v>
      </c>
      <c r="CY25" s="49">
        <f t="shared" si="107"/>
        <v>3.4596130498733761</v>
      </c>
      <c r="CZ25" s="46">
        <f t="shared" si="108"/>
        <v>58341706.802675523</v>
      </c>
      <c r="DA25" s="50">
        <f t="shared" si="109"/>
        <v>19.17787594067968</v>
      </c>
      <c r="DB25" s="48">
        <f t="shared" si="110"/>
        <v>166572.47886315218</v>
      </c>
      <c r="DC25" s="49">
        <f t="shared" si="111"/>
        <v>1.6619904348429526E-2</v>
      </c>
      <c r="DD25" s="46">
        <f t="shared" si="112"/>
        <v>17121.552785640975</v>
      </c>
      <c r="DE25" s="49">
        <f t="shared" si="113"/>
        <v>3.9870118997881333E-3</v>
      </c>
      <c r="DF25" s="46">
        <f t="shared" si="114"/>
        <v>183694.03164879314</v>
      </c>
      <c r="DG25" s="50">
        <f t="shared" si="115"/>
        <v>1.2830661649015109E-2</v>
      </c>
      <c r="DH25" s="177"/>
      <c r="DI25" s="190" t="s">
        <v>24</v>
      </c>
      <c r="DJ25" s="48">
        <f t="shared" si="116"/>
        <v>58341706.802675523</v>
      </c>
      <c r="DK25" s="46">
        <f t="shared" si="117"/>
        <v>183694.03164879314</v>
      </c>
      <c r="DL25" s="47">
        <f t="shared" si="118"/>
        <v>58525400.834324315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f>+'All Plans Q1'!D26+'All Plans Q2'!D26+'All Plans Q3'!D26+'All Plans Q4'!D26</f>
        <v>1682250.1099999999</v>
      </c>
      <c r="E26" s="49">
        <f t="shared" si="47"/>
        <v>4.2052362906431151</v>
      </c>
      <c r="F26" s="46">
        <f>+'All Plans Q1'!F26+'All Plans Q2'!F26+'All Plans Q3'!F26+'All Plans Q4'!F26</f>
        <v>183698.1</v>
      </c>
      <c r="G26" s="49">
        <f t="shared" si="48"/>
        <v>3.1491822670232463</v>
      </c>
      <c r="H26" s="46">
        <f t="shared" si="49"/>
        <v>1865948.21</v>
      </c>
      <c r="I26" s="50">
        <f t="shared" si="50"/>
        <v>4.0708429453126191</v>
      </c>
      <c r="J26" s="5">
        <f>+'All Plans Q1'!J26+'All Plans Q2'!J26+'All Plans Q3'!J26+'All Plans Q4'!J26</f>
        <v>925844.19000000018</v>
      </c>
      <c r="K26" s="7">
        <f t="shared" si="51"/>
        <v>0.90814979931023943</v>
      </c>
      <c r="L26" s="5">
        <f>+'All Plans Q1'!L26+'All Plans Q2'!L26+'All Plans Q3'!L26+'All Plans Q4'!L26</f>
        <v>3001379.61</v>
      </c>
      <c r="M26" s="7">
        <f t="shared" si="52"/>
        <v>3.6348856566733074</v>
      </c>
      <c r="N26" s="5">
        <f t="shared" si="53"/>
        <v>3927223.8</v>
      </c>
      <c r="O26" s="7">
        <f t="shared" si="54"/>
        <v>2.1283470238169433</v>
      </c>
      <c r="P26" s="139">
        <f t="shared" si="55"/>
        <v>2608094.2999999998</v>
      </c>
      <c r="Q26" s="140">
        <f t="shared" si="56"/>
        <v>3185077.71</v>
      </c>
      <c r="R26" s="141">
        <f t="shared" si="57"/>
        <v>5793172.0099999998</v>
      </c>
      <c r="S26" s="41"/>
      <c r="T26" s="45">
        <v>29133016.259958245</v>
      </c>
      <c r="U26" s="49">
        <f t="shared" si="58"/>
        <v>39.48617213532372</v>
      </c>
      <c r="V26" s="46">
        <v>4207140.5836269353</v>
      </c>
      <c r="W26" s="49">
        <f t="shared" si="59"/>
        <v>34.503424669304174</v>
      </c>
      <c r="X26" s="46">
        <v>33340156.843585178</v>
      </c>
      <c r="Y26" s="50">
        <f t="shared" si="60"/>
        <v>38.779483543903751</v>
      </c>
      <c r="Z26" s="48">
        <v>5174546.5998784062</v>
      </c>
      <c r="AA26" s="49">
        <f t="shared" si="61"/>
        <v>1.522312242925431</v>
      </c>
      <c r="AB26" s="46">
        <v>4575850.4373004511</v>
      </c>
      <c r="AC26" s="49">
        <f t="shared" si="62"/>
        <v>4.274466362979493</v>
      </c>
      <c r="AD26" s="46">
        <v>9750397.0371788573</v>
      </c>
      <c r="AE26" s="50">
        <f t="shared" si="63"/>
        <v>2.1814705324359513</v>
      </c>
      <c r="AF26" s="139">
        <f t="shared" si="64"/>
        <v>34307562.859836653</v>
      </c>
      <c r="AG26" s="140">
        <f t="shared" si="65"/>
        <v>8782991.0209273864</v>
      </c>
      <c r="AH26" s="141">
        <f t="shared" si="66"/>
        <v>43090553.880764037</v>
      </c>
      <c r="AI26" s="43"/>
      <c r="AJ26" s="45">
        <f>+'All Plans Q4'!AJ26+'All Plans Q3'!AJ26+'All Plans Q2'!AJ26+'All Plans Q1'!AJ26</f>
        <v>4374702.1403133748</v>
      </c>
      <c r="AK26" s="49">
        <f t="shared" si="119"/>
        <v>17.578474206356709</v>
      </c>
      <c r="AL26" s="46">
        <f>+'All Plans Q4'!AL26+'All Plans Q3'!AL26+'All Plans Q2'!AL26+'All Plans Q1'!AL26</f>
        <v>932305.57166439202</v>
      </c>
      <c r="AM26" s="49">
        <f t="shared" si="67"/>
        <v>21.820056911657549</v>
      </c>
      <c r="AN26" s="46">
        <f t="shared" si="68"/>
        <v>5307007.7119777668</v>
      </c>
      <c r="AO26" s="50">
        <f t="shared" si="69"/>
        <v>18.199989409856741</v>
      </c>
      <c r="AP26" s="48">
        <v>1089094.3487035171</v>
      </c>
      <c r="AQ26" s="49">
        <f t="shared" si="70"/>
        <v>2.3399242624259133</v>
      </c>
      <c r="AR26" s="46">
        <v>1578631.3135250215</v>
      </c>
      <c r="AS26" s="49">
        <f t="shared" si="71"/>
        <v>3.7208790621030388</v>
      </c>
      <c r="AT26" s="46">
        <v>2667725.6622285387</v>
      </c>
      <c r="AU26" s="50">
        <f t="shared" si="72"/>
        <v>2.9984451690379132</v>
      </c>
      <c r="AV26" s="139">
        <f t="shared" si="73"/>
        <v>5463796.4890168924</v>
      </c>
      <c r="AW26" s="140">
        <f t="shared" si="74"/>
        <v>2510936.8851894136</v>
      </c>
      <c r="AX26" s="141">
        <f t="shared" si="75"/>
        <v>7974733.3742063064</v>
      </c>
      <c r="AY26" s="43"/>
      <c r="AZ26" s="45">
        <v>22503285.397743147</v>
      </c>
      <c r="BA26" s="49">
        <f t="shared" si="76"/>
        <v>51.623814598329346</v>
      </c>
      <c r="BB26" s="46">
        <v>2467830.5968136545</v>
      </c>
      <c r="BC26" s="49">
        <f t="shared" si="77"/>
        <v>35.837855924451496</v>
      </c>
      <c r="BD26" s="46">
        <v>24971115.9945568</v>
      </c>
      <c r="BE26" s="50">
        <f t="shared" si="78"/>
        <v>49.470285465770154</v>
      </c>
      <c r="BF26" s="48">
        <v>6936368.6860469142</v>
      </c>
      <c r="BG26" s="49">
        <f t="shared" si="79"/>
        <v>3.3117868642525621</v>
      </c>
      <c r="BH26" s="46">
        <v>5493199.8339929786</v>
      </c>
      <c r="BI26" s="49">
        <f t="shared" si="80"/>
        <v>6.8128401601796087</v>
      </c>
      <c r="BJ26" s="46">
        <v>12429568.520039894</v>
      </c>
      <c r="BK26" s="50">
        <f t="shared" si="81"/>
        <v>4.284949933651605</v>
      </c>
      <c r="BL26" s="139">
        <f t="shared" si="82"/>
        <v>29439654.08379006</v>
      </c>
      <c r="BM26" s="140">
        <f t="shared" si="83"/>
        <v>7961030.4308066331</v>
      </c>
      <c r="BN26" s="141">
        <f t="shared" si="84"/>
        <v>37400684.514596693</v>
      </c>
      <c r="BO26" s="43"/>
      <c r="BP26" s="45">
        <v>5072313.4909696952</v>
      </c>
      <c r="BQ26" s="49">
        <f t="shared" si="85"/>
        <v>16.429929292732975</v>
      </c>
      <c r="BR26" s="46">
        <v>826422.89750539954</v>
      </c>
      <c r="BS26" s="49">
        <f t="shared" si="86"/>
        <v>19.034107916196039</v>
      </c>
      <c r="BT26" s="46">
        <v>5898736.3884750949</v>
      </c>
      <c r="BU26" s="50">
        <f t="shared" si="87"/>
        <v>16.751016318630253</v>
      </c>
      <c r="BV26" s="48">
        <v>1425123.5753336039</v>
      </c>
      <c r="BW26" s="49">
        <f t="shared" si="88"/>
        <v>1.5460762093429192</v>
      </c>
      <c r="BX26" s="46">
        <v>2404824.3527185144</v>
      </c>
      <c r="BY26" s="49">
        <f t="shared" si="89"/>
        <v>4.9180423590300508</v>
      </c>
      <c r="BZ26" s="46">
        <f t="shared" si="90"/>
        <v>3829947.928052118</v>
      </c>
      <c r="CA26" s="50">
        <f t="shared" si="91"/>
        <v>2.7148349159822436</v>
      </c>
      <c r="CB26" s="139">
        <f t="shared" si="92"/>
        <v>6497437.0663032988</v>
      </c>
      <c r="CC26" s="140">
        <f t="shared" si="93"/>
        <v>3231247.2502239142</v>
      </c>
      <c r="CD26" s="141">
        <f t="shared" si="94"/>
        <v>9728684.3165272139</v>
      </c>
      <c r="CE26" s="43"/>
      <c r="CF26" s="45">
        <v>16481874.52291185</v>
      </c>
      <c r="CG26" s="49">
        <f t="shared" si="95"/>
        <v>32.929239203138813</v>
      </c>
      <c r="CH26" s="46">
        <v>1063047.4855885119</v>
      </c>
      <c r="CI26" s="49">
        <f t="shared" si="96"/>
        <v>14.173966474513492</v>
      </c>
      <c r="CJ26" s="46">
        <v>17544922.008500364</v>
      </c>
      <c r="CK26" s="50">
        <f t="shared" si="97"/>
        <v>30.485126612444247</v>
      </c>
      <c r="CL26" s="48">
        <v>4636410.8191175731</v>
      </c>
      <c r="CM26" s="49">
        <f t="shared" si="98"/>
        <v>2.1847273098369859</v>
      </c>
      <c r="CN26" s="46">
        <v>2688181.7839033864</v>
      </c>
      <c r="CO26" s="49">
        <f t="shared" si="99"/>
        <v>3.9615685806125964</v>
      </c>
      <c r="CP26" s="46">
        <v>7324592.6030209595</v>
      </c>
      <c r="CQ26" s="50">
        <f t="shared" si="100"/>
        <v>2.6152188865442305</v>
      </c>
      <c r="CR26" s="139">
        <f t="shared" si="101"/>
        <v>21118285.342029423</v>
      </c>
      <c r="CS26" s="140">
        <f t="shared" si="102"/>
        <v>3751229.2694918984</v>
      </c>
      <c r="CT26" s="141">
        <f t="shared" si="103"/>
        <v>24869514.611521322</v>
      </c>
      <c r="CU26" s="43"/>
      <c r="CV26" s="48">
        <f t="shared" si="104"/>
        <v>79247441.921896309</v>
      </c>
      <c r="CW26" s="49">
        <f t="shared" si="105"/>
        <v>30.110766332111503</v>
      </c>
      <c r="CX26" s="49">
        <f t="shared" si="106"/>
        <v>9680445.2351988927</v>
      </c>
      <c r="CY26" s="49">
        <f t="shared" si="107"/>
        <v>23.595188643628845</v>
      </c>
      <c r="CZ26" s="46">
        <f t="shared" si="108"/>
        <v>88927887.157095194</v>
      </c>
      <c r="DA26" s="50">
        <f t="shared" si="109"/>
        <v>29.232055094543831</v>
      </c>
      <c r="DB26" s="48">
        <f t="shared" si="110"/>
        <v>20187388.219080016</v>
      </c>
      <c r="DC26" s="49">
        <f t="shared" si="111"/>
        <v>2.0142130532941378</v>
      </c>
      <c r="DD26" s="46">
        <f t="shared" si="112"/>
        <v>19742067.331440352</v>
      </c>
      <c r="DE26" s="49">
        <f t="shared" si="113"/>
        <v>4.5972382506616514</v>
      </c>
      <c r="DF26" s="46">
        <f t="shared" si="114"/>
        <v>39929455.550520368</v>
      </c>
      <c r="DG26" s="50">
        <f t="shared" si="115"/>
        <v>2.7889928126659478</v>
      </c>
      <c r="DH26" s="177"/>
      <c r="DI26" s="190" t="s">
        <v>25</v>
      </c>
      <c r="DJ26" s="48">
        <f t="shared" si="116"/>
        <v>88927887.157095194</v>
      </c>
      <c r="DK26" s="46">
        <f t="shared" si="117"/>
        <v>39929455.550520368</v>
      </c>
      <c r="DL26" s="47">
        <f t="shared" si="118"/>
        <v>128857342.70761555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f>+'All Plans Q1'!D27+'All Plans Q2'!D27+'All Plans Q3'!D27+'All Plans Q4'!D27</f>
        <v>289163.56</v>
      </c>
      <c r="E27" s="49">
        <f t="shared" si="47"/>
        <v>0.72284203711156714</v>
      </c>
      <c r="F27" s="46">
        <f>+'All Plans Q1'!F27+'All Plans Q2'!F27+'All Plans Q3'!F27+'All Plans Q4'!F27</f>
        <v>0</v>
      </c>
      <c r="G27" s="49">
        <f t="shared" si="48"/>
        <v>0</v>
      </c>
      <c r="H27" s="46">
        <f t="shared" si="49"/>
        <v>289163.56</v>
      </c>
      <c r="I27" s="50">
        <f t="shared" si="50"/>
        <v>0.63085322087662998</v>
      </c>
      <c r="J27" s="5">
        <f>+'All Plans Q1'!J27+'All Plans Q2'!J27+'All Plans Q3'!J27+'All Plans Q4'!J27</f>
        <v>1177041.5900000003</v>
      </c>
      <c r="K27" s="7">
        <f t="shared" si="51"/>
        <v>1.154546407790608</v>
      </c>
      <c r="L27" s="5">
        <f>+'All Plans Q1'!L27+'All Plans Q2'!L27+'All Plans Q3'!L27+'All Plans Q4'!L27</f>
        <v>0</v>
      </c>
      <c r="M27" s="7">
        <f t="shared" si="52"/>
        <v>0</v>
      </c>
      <c r="N27" s="5">
        <f t="shared" si="53"/>
        <v>1177041.5900000003</v>
      </c>
      <c r="O27" s="7">
        <f t="shared" si="54"/>
        <v>0.63789411873732882</v>
      </c>
      <c r="P27" s="139">
        <f t="shared" si="55"/>
        <v>1466205.1500000004</v>
      </c>
      <c r="Q27" s="140">
        <f t="shared" si="56"/>
        <v>0</v>
      </c>
      <c r="R27" s="141">
        <f t="shared" si="57"/>
        <v>1466205.1500000004</v>
      </c>
      <c r="S27" s="41"/>
      <c r="T27" s="45">
        <v>1463842.2941906492</v>
      </c>
      <c r="U27" s="49">
        <f t="shared" si="58"/>
        <v>1.9840557631110869</v>
      </c>
      <c r="V27" s="46">
        <v>438.31948991859156</v>
      </c>
      <c r="W27" s="49">
        <f t="shared" si="59"/>
        <v>3.59472739284032E-3</v>
      </c>
      <c r="X27" s="46">
        <v>1464280.6136805678</v>
      </c>
      <c r="Y27" s="50">
        <f t="shared" si="60"/>
        <v>1.7031727303588979</v>
      </c>
      <c r="Z27" s="48">
        <v>4270108.8823603699</v>
      </c>
      <c r="AA27" s="49">
        <f t="shared" si="61"/>
        <v>1.2562335471854809</v>
      </c>
      <c r="AB27" s="46">
        <v>-1547.0213823912775</v>
      </c>
      <c r="AC27" s="49">
        <f t="shared" si="62"/>
        <v>-1.4451282777814621E-3</v>
      </c>
      <c r="AD27" s="46">
        <v>4268561.8609779784</v>
      </c>
      <c r="AE27" s="50">
        <f t="shared" si="63"/>
        <v>0.95501156312888458</v>
      </c>
      <c r="AF27" s="139">
        <f t="shared" si="64"/>
        <v>5733951.1765510188</v>
      </c>
      <c r="AG27" s="140">
        <f t="shared" si="65"/>
        <v>-1108.7018924726858</v>
      </c>
      <c r="AH27" s="141">
        <f t="shared" si="66"/>
        <v>5732842.474658546</v>
      </c>
      <c r="AI27" s="43"/>
      <c r="AJ27" s="45">
        <f>+'All Plans Q4'!AJ27+'All Plans Q3'!AJ27+'All Plans Q2'!AJ27+'All Plans Q1'!AJ27</f>
        <v>164239.89424732185</v>
      </c>
      <c r="AK27" s="49">
        <f t="shared" si="119"/>
        <v>0.65995047253079697</v>
      </c>
      <c r="AL27" s="46">
        <f>+'All Plans Q4'!AL27+'All Plans Q3'!AL27+'All Plans Q2'!AL27+'All Plans Q1'!AL27</f>
        <v>0</v>
      </c>
      <c r="AM27" s="49">
        <f t="shared" si="67"/>
        <v>0</v>
      </c>
      <c r="AN27" s="46">
        <f t="shared" si="68"/>
        <v>164239.89424732185</v>
      </c>
      <c r="AO27" s="50">
        <f t="shared" si="69"/>
        <v>0.56324853819804888</v>
      </c>
      <c r="AP27" s="48">
        <v>1660704.4322536692</v>
      </c>
      <c r="AQ27" s="49">
        <f t="shared" si="70"/>
        <v>3.5680311796443562</v>
      </c>
      <c r="AR27" s="46">
        <v>0</v>
      </c>
      <c r="AS27" s="49">
        <f t="shared" si="71"/>
        <v>0</v>
      </c>
      <c r="AT27" s="46">
        <v>1660704.4322536692</v>
      </c>
      <c r="AU27" s="50">
        <f t="shared" si="72"/>
        <v>1.8665829296446896</v>
      </c>
      <c r="AV27" s="139">
        <f t="shared" si="73"/>
        <v>1824944.3265009911</v>
      </c>
      <c r="AW27" s="140">
        <f t="shared" si="74"/>
        <v>0</v>
      </c>
      <c r="AX27" s="141">
        <f t="shared" si="75"/>
        <v>1824944.3265009911</v>
      </c>
      <c r="AY27" s="43"/>
      <c r="AZ27" s="45">
        <v>966387.32503734552</v>
      </c>
      <c r="BA27" s="49">
        <f t="shared" si="76"/>
        <v>2.2169474019516584</v>
      </c>
      <c r="BB27" s="46">
        <v>0</v>
      </c>
      <c r="BC27" s="49">
        <v>0</v>
      </c>
      <c r="BD27" s="46">
        <v>966387.32503734552</v>
      </c>
      <c r="BE27" s="50">
        <f t="shared" si="78"/>
        <v>1.9145102225515493</v>
      </c>
      <c r="BF27" s="48">
        <v>4703889.5933860801</v>
      </c>
      <c r="BG27" s="49">
        <f t="shared" si="79"/>
        <v>2.2458840455824323</v>
      </c>
      <c r="BH27" s="46">
        <v>285.7992614662594</v>
      </c>
      <c r="BI27" s="49">
        <f t="shared" si="80"/>
        <v>3.544572826602713E-4</v>
      </c>
      <c r="BJ27" s="46">
        <v>4704175.3926475467</v>
      </c>
      <c r="BK27" s="50">
        <f t="shared" si="81"/>
        <v>1.6217100379720923</v>
      </c>
      <c r="BL27" s="139">
        <f t="shared" si="82"/>
        <v>5670276.9184234254</v>
      </c>
      <c r="BM27" s="140">
        <f t="shared" si="83"/>
        <v>285.7992614662594</v>
      </c>
      <c r="BN27" s="141">
        <f t="shared" si="84"/>
        <v>5670562.717684892</v>
      </c>
      <c r="BO27" s="43"/>
      <c r="BP27" s="45">
        <v>204261.55437637051</v>
      </c>
      <c r="BQ27" s="49">
        <f t="shared" si="85"/>
        <v>0.66163160096516793</v>
      </c>
      <c r="BR27" s="46">
        <v>0</v>
      </c>
      <c r="BS27" s="49">
        <f t="shared" si="86"/>
        <v>0</v>
      </c>
      <c r="BT27" s="46">
        <v>204261.55437637051</v>
      </c>
      <c r="BU27" s="50">
        <f t="shared" si="87"/>
        <v>0.58005450748950849</v>
      </c>
      <c r="BV27" s="48">
        <v>2202689.5308878915</v>
      </c>
      <c r="BW27" s="49">
        <f t="shared" si="88"/>
        <v>2.3896354949270222</v>
      </c>
      <c r="BX27" s="46">
        <v>0</v>
      </c>
      <c r="BY27" s="49">
        <f t="shared" si="89"/>
        <v>0</v>
      </c>
      <c r="BZ27" s="46">
        <f t="shared" si="90"/>
        <v>2202689.5308878915</v>
      </c>
      <c r="CA27" s="50">
        <f t="shared" si="91"/>
        <v>1.5613628591980222</v>
      </c>
      <c r="CB27" s="139">
        <f t="shared" si="92"/>
        <v>2406951.0852642618</v>
      </c>
      <c r="CC27" s="140">
        <f t="shared" si="93"/>
        <v>0</v>
      </c>
      <c r="CD27" s="141">
        <f t="shared" si="94"/>
        <v>2406951.0852642618</v>
      </c>
      <c r="CE27" s="43"/>
      <c r="CF27" s="45">
        <v>666135.43574458826</v>
      </c>
      <c r="CG27" s="49">
        <f t="shared" si="95"/>
        <v>1.3308761133224147</v>
      </c>
      <c r="CH27" s="46">
        <v>0</v>
      </c>
      <c r="CI27" s="49">
        <f t="shared" si="96"/>
        <v>0</v>
      </c>
      <c r="CJ27" s="46">
        <v>666135.43574458826</v>
      </c>
      <c r="CK27" s="50">
        <f t="shared" si="97"/>
        <v>1.1574416284022704</v>
      </c>
      <c r="CL27" s="48">
        <v>5113233.7719276957</v>
      </c>
      <c r="CM27" s="49">
        <f t="shared" si="98"/>
        <v>2.4094114820561456</v>
      </c>
      <c r="CN27" s="46">
        <v>327.57133498005959</v>
      </c>
      <c r="CO27" s="49">
        <f t="shared" si="99"/>
        <v>4.8274127751955906E-4</v>
      </c>
      <c r="CP27" s="46">
        <v>5113561.3432626761</v>
      </c>
      <c r="CQ27" s="50">
        <f t="shared" si="100"/>
        <v>1.8257782961044733</v>
      </c>
      <c r="CR27" s="139">
        <f t="shared" si="101"/>
        <v>5779369.207672284</v>
      </c>
      <c r="CS27" s="140">
        <f t="shared" si="102"/>
        <v>327.57133498005959</v>
      </c>
      <c r="CT27" s="141">
        <f t="shared" si="103"/>
        <v>5779696.7790072644</v>
      </c>
      <c r="CU27" s="43"/>
      <c r="CV27" s="48">
        <f t="shared" si="104"/>
        <v>3754030.0635962756</v>
      </c>
      <c r="CW27" s="49">
        <f t="shared" si="105"/>
        <v>1.4263769190187165</v>
      </c>
      <c r="CX27" s="49">
        <f t="shared" si="106"/>
        <v>438.31948991859156</v>
      </c>
      <c r="CY27" s="49">
        <f t="shared" si="107"/>
        <v>1.0683631588765297E-3</v>
      </c>
      <c r="CZ27" s="46">
        <f t="shared" si="108"/>
        <v>3754468.3830861943</v>
      </c>
      <c r="DA27" s="50">
        <f t="shared" si="109"/>
        <v>1.2341553379224972</v>
      </c>
      <c r="DB27" s="48">
        <f t="shared" si="110"/>
        <v>19127667.800815705</v>
      </c>
      <c r="DC27" s="49">
        <f t="shared" si="111"/>
        <v>1.9084785879860953</v>
      </c>
      <c r="DD27" s="46">
        <f t="shared" si="112"/>
        <v>-933.65078594495844</v>
      </c>
      <c r="DE27" s="49">
        <f t="shared" si="113"/>
        <v>-2.1741467263009903E-4</v>
      </c>
      <c r="DF27" s="46">
        <f t="shared" si="114"/>
        <v>19126734.15002976</v>
      </c>
      <c r="DG27" s="50">
        <f t="shared" si="115"/>
        <v>1.3359642233716893</v>
      </c>
      <c r="DH27" s="177"/>
      <c r="DI27" s="190" t="s">
        <v>26</v>
      </c>
      <c r="DJ27" s="48">
        <f t="shared" si="116"/>
        <v>3754468.3830861943</v>
      </c>
      <c r="DK27" s="46">
        <f t="shared" si="117"/>
        <v>19126734.15002976</v>
      </c>
      <c r="DL27" s="47">
        <f t="shared" si="118"/>
        <v>22881202.533115953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f>+'All Plans Q1'!D28+'All Plans Q2'!D28+'All Plans Q3'!D28+'All Plans Q4'!D28</f>
        <v>304695.55000000005</v>
      </c>
      <c r="E28" s="49">
        <f t="shared" si="47"/>
        <v>0.76166842067108809</v>
      </c>
      <c r="F28" s="46">
        <f>+'All Plans Q1'!F28+'All Plans Q2'!F28+'All Plans Q3'!F28+'All Plans Q4'!F28</f>
        <v>41509.5</v>
      </c>
      <c r="G28" s="49">
        <f t="shared" si="48"/>
        <v>0.71160769389014611</v>
      </c>
      <c r="H28" s="46">
        <f t="shared" si="49"/>
        <v>346205.05000000005</v>
      </c>
      <c r="I28" s="50">
        <f t="shared" si="50"/>
        <v>0.75529769683377379</v>
      </c>
      <c r="J28" s="5">
        <f>+'All Plans Q1'!J28+'All Plans Q2'!J28+'All Plans Q3'!J28+'All Plans Q4'!J28</f>
        <v>100094.94000000002</v>
      </c>
      <c r="K28" s="7">
        <f t="shared" si="51"/>
        <v>9.8181962639923737E-2</v>
      </c>
      <c r="L28" s="5">
        <f>+'All Plans Q1'!L28+'All Plans Q2'!L28+'All Plans Q3'!L28+'All Plans Q4'!L28</f>
        <v>247662.2</v>
      </c>
      <c r="M28" s="7">
        <f t="shared" si="52"/>
        <v>0.29993666095444554</v>
      </c>
      <c r="N28" s="5">
        <f t="shared" si="53"/>
        <v>347757.14</v>
      </c>
      <c r="O28" s="7">
        <f t="shared" si="54"/>
        <v>0.18846592698131748</v>
      </c>
      <c r="P28" s="139">
        <f t="shared" si="55"/>
        <v>404790.49000000005</v>
      </c>
      <c r="Q28" s="140">
        <f t="shared" si="56"/>
        <v>289171.7</v>
      </c>
      <c r="R28" s="141">
        <f t="shared" si="57"/>
        <v>693962.19000000006</v>
      </c>
      <c r="S28" s="41"/>
      <c r="T28" s="45">
        <v>873632.53507918934</v>
      </c>
      <c r="U28" s="49">
        <f t="shared" si="58"/>
        <v>1.1841000037668448</v>
      </c>
      <c r="V28" s="46">
        <v>555955.7621532398</v>
      </c>
      <c r="W28" s="49">
        <f t="shared" si="59"/>
        <v>4.5594810483805981</v>
      </c>
      <c r="X28" s="46">
        <v>1429588.297232429</v>
      </c>
      <c r="Y28" s="50">
        <f t="shared" si="60"/>
        <v>1.6628204872332226</v>
      </c>
      <c r="Z28" s="48">
        <v>2273994.2315436946</v>
      </c>
      <c r="AA28" s="49">
        <f t="shared" si="61"/>
        <v>0.66899180289575877</v>
      </c>
      <c r="AB28" s="46">
        <v>1933167.0046270248</v>
      </c>
      <c r="AC28" s="49">
        <f t="shared" si="62"/>
        <v>1.8058407827190686</v>
      </c>
      <c r="AD28" s="46">
        <v>4207161.2361707194</v>
      </c>
      <c r="AE28" s="50">
        <f t="shared" si="63"/>
        <v>0.9412743118990673</v>
      </c>
      <c r="AF28" s="139">
        <f t="shared" si="64"/>
        <v>3147626.7666228842</v>
      </c>
      <c r="AG28" s="140">
        <f t="shared" si="65"/>
        <v>2489122.7667802647</v>
      </c>
      <c r="AH28" s="141">
        <f t="shared" si="66"/>
        <v>5636749.5334031489</v>
      </c>
      <c r="AI28" s="43"/>
      <c r="AJ28" s="45">
        <f>+'All Plans Q4'!AJ28+'All Plans Q3'!AJ28+'All Plans Q2'!AJ28+'All Plans Q1'!AJ28</f>
        <v>176719.95556272368</v>
      </c>
      <c r="AK28" s="49">
        <f t="shared" si="119"/>
        <v>0.71009798632491927</v>
      </c>
      <c r="AL28" s="46">
        <f>+'All Plans Q4'!AL28+'All Plans Q3'!AL28+'All Plans Q2'!AL28+'All Plans Q1'!AL28</f>
        <v>145499.6573424052</v>
      </c>
      <c r="AM28" s="49">
        <f t="shared" si="67"/>
        <v>3.4053328654575608</v>
      </c>
      <c r="AN28" s="46">
        <f t="shared" si="68"/>
        <v>322219.61290512886</v>
      </c>
      <c r="AO28" s="50">
        <f t="shared" si="69"/>
        <v>1.1050282684318911</v>
      </c>
      <c r="AP28" s="48">
        <v>321551.77423861629</v>
      </c>
      <c r="AQ28" s="49">
        <f t="shared" si="70"/>
        <v>0.69085547919950219</v>
      </c>
      <c r="AR28" s="46">
        <v>504727.26991440728</v>
      </c>
      <c r="AS28" s="49">
        <f t="shared" si="71"/>
        <v>1.1896565807397941</v>
      </c>
      <c r="AT28" s="46">
        <v>826279.04415302351</v>
      </c>
      <c r="AU28" s="50">
        <f t="shared" si="72"/>
        <v>0.92871333934248113</v>
      </c>
      <c r="AV28" s="139">
        <f t="shared" si="73"/>
        <v>498271.72980133997</v>
      </c>
      <c r="AW28" s="140">
        <f t="shared" si="74"/>
        <v>650226.92725681246</v>
      </c>
      <c r="AX28" s="141">
        <f t="shared" si="75"/>
        <v>1148498.6570581524</v>
      </c>
      <c r="AY28" s="43"/>
      <c r="AZ28" s="45">
        <v>138889.47235400765</v>
      </c>
      <c r="BA28" s="49">
        <f t="shared" si="76"/>
        <v>0.3186203367079084</v>
      </c>
      <c r="BB28" s="46">
        <v>63685.579794137746</v>
      </c>
      <c r="BC28" s="49">
        <v>0.92484250583258665</v>
      </c>
      <c r="BD28" s="46">
        <v>202575.05214814539</v>
      </c>
      <c r="BE28" s="50">
        <f t="shared" si="78"/>
        <v>0.40132149721287991</v>
      </c>
      <c r="BF28" s="48">
        <v>477606.89901184023</v>
      </c>
      <c r="BG28" s="49">
        <f t="shared" si="79"/>
        <v>0.22803462820619658</v>
      </c>
      <c r="BH28" s="46">
        <v>323919.17986254301</v>
      </c>
      <c r="BI28" s="49">
        <f t="shared" si="80"/>
        <v>0.40173481102285996</v>
      </c>
      <c r="BJ28" s="46">
        <v>801526.07887438324</v>
      </c>
      <c r="BK28" s="50">
        <f t="shared" si="81"/>
        <v>0.27631684180794042</v>
      </c>
      <c r="BL28" s="139">
        <f t="shared" si="82"/>
        <v>616496.37136584788</v>
      </c>
      <c r="BM28" s="140">
        <f t="shared" si="83"/>
        <v>387604.75965668075</v>
      </c>
      <c r="BN28" s="141">
        <f t="shared" si="84"/>
        <v>1004101.1310225286</v>
      </c>
      <c r="BO28" s="43"/>
      <c r="BP28" s="45">
        <v>98737.946389810677</v>
      </c>
      <c r="BQ28" s="49">
        <f t="shared" si="85"/>
        <v>0.31982594935868502</v>
      </c>
      <c r="BR28" s="46">
        <v>55994.972160131612</v>
      </c>
      <c r="BS28" s="49">
        <f t="shared" si="86"/>
        <v>1.2896718448600031</v>
      </c>
      <c r="BT28" s="46">
        <v>154732.91854994229</v>
      </c>
      <c r="BU28" s="50">
        <f t="shared" si="87"/>
        <v>0.439404895042177</v>
      </c>
      <c r="BV28" s="48">
        <v>538380.51628012746</v>
      </c>
      <c r="BW28" s="49">
        <f t="shared" si="88"/>
        <v>0.58407377591772269</v>
      </c>
      <c r="BX28" s="46">
        <v>365868.16875765717</v>
      </c>
      <c r="BY28" s="49">
        <f t="shared" si="89"/>
        <v>0.74822726646827509</v>
      </c>
      <c r="BZ28" s="46">
        <f t="shared" si="90"/>
        <v>904248.68503778463</v>
      </c>
      <c r="CA28" s="50">
        <f t="shared" si="91"/>
        <v>0.64097109124931217</v>
      </c>
      <c r="CB28" s="139">
        <f t="shared" si="92"/>
        <v>637118.4626699381</v>
      </c>
      <c r="CC28" s="140">
        <f t="shared" si="93"/>
        <v>421863.14091778878</v>
      </c>
      <c r="CD28" s="141">
        <f t="shared" si="94"/>
        <v>1058981.6035877268</v>
      </c>
      <c r="CE28" s="43"/>
      <c r="CF28" s="45">
        <v>593176.18975729775</v>
      </c>
      <c r="CG28" s="49">
        <f t="shared" si="95"/>
        <v>1.1851103838323391</v>
      </c>
      <c r="CH28" s="46">
        <v>204451.41656286956</v>
      </c>
      <c r="CI28" s="49">
        <f t="shared" si="96"/>
        <v>2.7260188875049276</v>
      </c>
      <c r="CJ28" s="46">
        <v>797627.60632016731</v>
      </c>
      <c r="CK28" s="50">
        <f t="shared" si="97"/>
        <v>1.3859154549943482</v>
      </c>
      <c r="CL28" s="48">
        <v>2802240.095650353</v>
      </c>
      <c r="CM28" s="49">
        <f t="shared" si="98"/>
        <v>1.3204460744599702</v>
      </c>
      <c r="CN28" s="46">
        <v>1182855.53212268</v>
      </c>
      <c r="CO28" s="49">
        <f t="shared" si="99"/>
        <v>1.7431720352842837</v>
      </c>
      <c r="CP28" s="46">
        <v>3985095.627773033</v>
      </c>
      <c r="CQ28" s="50">
        <f t="shared" si="100"/>
        <v>1.4228637571103215</v>
      </c>
      <c r="CR28" s="139">
        <f t="shared" si="101"/>
        <v>3395416.2854076508</v>
      </c>
      <c r="CS28" s="140">
        <f t="shared" si="102"/>
        <v>1387306.9486855497</v>
      </c>
      <c r="CT28" s="141">
        <f t="shared" si="103"/>
        <v>4782723.2340932004</v>
      </c>
      <c r="CU28" s="43"/>
      <c r="CV28" s="48">
        <f t="shared" si="104"/>
        <v>2185851.649143029</v>
      </c>
      <c r="CW28" s="49">
        <f t="shared" si="105"/>
        <v>0.83053366326794587</v>
      </c>
      <c r="CX28" s="49">
        <f t="shared" si="106"/>
        <v>1067096.8880127841</v>
      </c>
      <c r="CY28" s="49">
        <f t="shared" si="107"/>
        <v>2.6009498284376806</v>
      </c>
      <c r="CZ28" s="46">
        <f t="shared" si="108"/>
        <v>3252948.5371558131</v>
      </c>
      <c r="DA28" s="50">
        <f t="shared" si="109"/>
        <v>1.0692975386885442</v>
      </c>
      <c r="DB28" s="48">
        <f t="shared" si="110"/>
        <v>6513868.4567246307</v>
      </c>
      <c r="DC28" s="49">
        <f t="shared" si="111"/>
        <v>0.64992651503947807</v>
      </c>
      <c r="DD28" s="46">
        <f t="shared" si="112"/>
        <v>4558199.3552843127</v>
      </c>
      <c r="DE28" s="49">
        <f t="shared" si="113"/>
        <v>1.0614454949650638</v>
      </c>
      <c r="DF28" s="46">
        <f t="shared" si="114"/>
        <v>11072067.812008943</v>
      </c>
      <c r="DG28" s="50">
        <f t="shared" si="115"/>
        <v>0.7733618483721223</v>
      </c>
      <c r="DH28" s="177"/>
      <c r="DI28" s="190" t="s">
        <v>27</v>
      </c>
      <c r="DJ28" s="48">
        <f t="shared" si="116"/>
        <v>3252948.5371558131</v>
      </c>
      <c r="DK28" s="46">
        <f t="shared" si="117"/>
        <v>11072067.812008943</v>
      </c>
      <c r="DL28" s="47">
        <f t="shared" si="118"/>
        <v>14325016.349164756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f>+'All Plans Q1'!D29+'All Plans Q2'!D29+'All Plans Q3'!D29+'All Plans Q4'!D29</f>
        <v>293905.25</v>
      </c>
      <c r="E29" s="49">
        <f t="shared" si="47"/>
        <v>0.73469516569717297</v>
      </c>
      <c r="F29" s="46">
        <f>+'All Plans Q1'!F29+'All Plans Q2'!F29+'All Plans Q3'!F29+'All Plans Q4'!F29</f>
        <v>113761.97</v>
      </c>
      <c r="G29" s="49">
        <f t="shared" si="48"/>
        <v>1.9502497771377632</v>
      </c>
      <c r="H29" s="46">
        <f t="shared" si="49"/>
        <v>407667.22</v>
      </c>
      <c r="I29" s="50">
        <f t="shared" si="50"/>
        <v>0.88938654228361858</v>
      </c>
      <c r="J29" s="5">
        <f>+'All Plans Q1'!J29+'All Plans Q2'!J29+'All Plans Q3'!J29+'All Plans Q4'!J29</f>
        <v>24447.14</v>
      </c>
      <c r="K29" s="7">
        <f t="shared" si="51"/>
        <v>2.3979915329715818E-2</v>
      </c>
      <c r="L29" s="5">
        <f>+'All Plans Q1'!L29+'All Plans Q2'!L29+'All Plans Q3'!L29+'All Plans Q4'!L29</f>
        <v>153244.1</v>
      </c>
      <c r="M29" s="7">
        <f t="shared" si="52"/>
        <v>0.18558957993980973</v>
      </c>
      <c r="N29" s="5">
        <f t="shared" si="53"/>
        <v>177691.24</v>
      </c>
      <c r="O29" s="7">
        <f t="shared" si="54"/>
        <v>9.6299228430104286E-2</v>
      </c>
      <c r="P29" s="139">
        <f t="shared" si="55"/>
        <v>318352.39</v>
      </c>
      <c r="Q29" s="140">
        <f t="shared" si="56"/>
        <v>267006.07</v>
      </c>
      <c r="R29" s="141">
        <f t="shared" si="57"/>
        <v>585358.46</v>
      </c>
      <c r="S29" s="41"/>
      <c r="T29" s="45">
        <v>33045560.85345361</v>
      </c>
      <c r="U29" s="49">
        <f t="shared" si="58"/>
        <v>44.789138636537949</v>
      </c>
      <c r="V29" s="46">
        <v>4123603.8906352865</v>
      </c>
      <c r="W29" s="49">
        <f t="shared" si="59"/>
        <v>33.818327050988948</v>
      </c>
      <c r="X29" s="46">
        <v>37169164.744088896</v>
      </c>
      <c r="Y29" s="50">
        <f t="shared" si="60"/>
        <v>43.233180314548399</v>
      </c>
      <c r="Z29" s="48">
        <v>1115719.503099794</v>
      </c>
      <c r="AA29" s="49">
        <f t="shared" si="61"/>
        <v>0.32823618967493812</v>
      </c>
      <c r="AB29" s="46">
        <v>1399437.4739206131</v>
      </c>
      <c r="AC29" s="49">
        <f t="shared" si="62"/>
        <v>1.3072648442801109</v>
      </c>
      <c r="AD29" s="46">
        <v>2515156.9770204071</v>
      </c>
      <c r="AE29" s="50">
        <f t="shared" si="63"/>
        <v>0.56271973427332533</v>
      </c>
      <c r="AF29" s="139">
        <f t="shared" si="64"/>
        <v>34161280.356553406</v>
      </c>
      <c r="AG29" s="140">
        <f t="shared" si="65"/>
        <v>5523041.3645558991</v>
      </c>
      <c r="AH29" s="141">
        <f t="shared" si="66"/>
        <v>39684321.721109301</v>
      </c>
      <c r="AI29" s="43"/>
      <c r="AJ29" s="45">
        <f>+'All Plans Q4'!AJ29+'All Plans Q3'!AJ29+'All Plans Q2'!AJ29+'All Plans Q1'!AJ29</f>
        <v>751693.45737537823</v>
      </c>
      <c r="AK29" s="49">
        <f t="shared" si="119"/>
        <v>3.0204625658499449</v>
      </c>
      <c r="AL29" s="46">
        <f>+'All Plans Q4'!AL29+'All Plans Q3'!AL29+'All Plans Q2'!AL29+'All Plans Q1'!AL29</f>
        <v>556692.96734196309</v>
      </c>
      <c r="AM29" s="49">
        <f t="shared" si="67"/>
        <v>13.029067506306623</v>
      </c>
      <c r="AN29" s="46">
        <f t="shared" si="68"/>
        <v>1308386.4247173413</v>
      </c>
      <c r="AO29" s="50">
        <f t="shared" si="69"/>
        <v>4.4870142208596242</v>
      </c>
      <c r="AP29" s="48">
        <v>213262.42626690661</v>
      </c>
      <c r="AQ29" s="49">
        <f t="shared" si="70"/>
        <v>0.45819531253632395</v>
      </c>
      <c r="AR29" s="46">
        <v>537585.31386863417</v>
      </c>
      <c r="AS29" s="49">
        <f t="shared" si="71"/>
        <v>1.2671039281498366</v>
      </c>
      <c r="AT29" s="46">
        <v>750847.74013554072</v>
      </c>
      <c r="AU29" s="50">
        <f t="shared" si="72"/>
        <v>0.84393077255616844</v>
      </c>
      <c r="AV29" s="139">
        <f t="shared" si="73"/>
        <v>964955.8836422849</v>
      </c>
      <c r="AW29" s="140">
        <f t="shared" si="74"/>
        <v>1094278.2812105971</v>
      </c>
      <c r="AX29" s="141">
        <f t="shared" si="75"/>
        <v>2059234.164852882</v>
      </c>
      <c r="AY29" s="43"/>
      <c r="AZ29" s="45">
        <v>21539467.486156456</v>
      </c>
      <c r="BA29" s="49">
        <f t="shared" si="76"/>
        <v>49.41276157674298</v>
      </c>
      <c r="BB29" s="46">
        <v>3691337.0851372676</v>
      </c>
      <c r="BC29" s="49">
        <v>53.605627062303299</v>
      </c>
      <c r="BD29" s="46">
        <v>25230804.571293723</v>
      </c>
      <c r="BE29" s="50">
        <f t="shared" si="78"/>
        <v>49.984754583857445</v>
      </c>
      <c r="BF29" s="48">
        <v>3722286.4939310378</v>
      </c>
      <c r="BG29" s="49">
        <f t="shared" si="79"/>
        <v>1.7772151501091875</v>
      </c>
      <c r="BH29" s="46">
        <v>2310172.8767503034</v>
      </c>
      <c r="BI29" s="49">
        <f t="shared" si="80"/>
        <v>2.8651494624839899</v>
      </c>
      <c r="BJ29" s="46">
        <v>6032459.3706813417</v>
      </c>
      <c r="BK29" s="50">
        <f t="shared" si="81"/>
        <v>2.0796205707769859</v>
      </c>
      <c r="BL29" s="139">
        <f t="shared" si="82"/>
        <v>25261753.980087493</v>
      </c>
      <c r="BM29" s="140">
        <f t="shared" si="83"/>
        <v>6001509.961887571</v>
      </c>
      <c r="BN29" s="141">
        <f t="shared" si="84"/>
        <v>31263263.941975065</v>
      </c>
      <c r="BO29" s="43"/>
      <c r="BP29" s="45">
        <v>1324949.5842884311</v>
      </c>
      <c r="BQ29" s="49">
        <f t="shared" si="85"/>
        <v>4.2916960919411222</v>
      </c>
      <c r="BR29" s="46">
        <v>1004677.7399839466</v>
      </c>
      <c r="BS29" s="49">
        <f t="shared" si="86"/>
        <v>23.139659587819487</v>
      </c>
      <c r="BT29" s="46">
        <v>2329627.3242723774</v>
      </c>
      <c r="BU29" s="50">
        <f t="shared" si="87"/>
        <v>6.6155906545438414</v>
      </c>
      <c r="BV29" s="48">
        <v>104365.80751198123</v>
      </c>
      <c r="BW29" s="49">
        <f t="shared" si="88"/>
        <v>0.11322350907384637</v>
      </c>
      <c r="BX29" s="46">
        <v>695070.95601863426</v>
      </c>
      <c r="BY29" s="49">
        <f t="shared" si="89"/>
        <v>1.4214711358718848</v>
      </c>
      <c r="BZ29" s="46">
        <f t="shared" si="90"/>
        <v>799436.76353061548</v>
      </c>
      <c r="CA29" s="50">
        <f t="shared" si="91"/>
        <v>0.5666758085289616</v>
      </c>
      <c r="CB29" s="139">
        <f t="shared" si="92"/>
        <v>1429315.3918004124</v>
      </c>
      <c r="CC29" s="140">
        <f t="shared" si="93"/>
        <v>1699748.6960025807</v>
      </c>
      <c r="CD29" s="141">
        <f t="shared" si="94"/>
        <v>3129064.0878029931</v>
      </c>
      <c r="CE29" s="43"/>
      <c r="CF29" s="45">
        <v>5950917.803491788</v>
      </c>
      <c r="CG29" s="49">
        <f t="shared" si="95"/>
        <v>11.889375541416172</v>
      </c>
      <c r="CH29" s="46">
        <v>439520.29095514287</v>
      </c>
      <c r="CI29" s="49">
        <f t="shared" si="96"/>
        <v>5.8602705460685716</v>
      </c>
      <c r="CJ29" s="46">
        <v>6390438.094446931</v>
      </c>
      <c r="CK29" s="50">
        <f t="shared" si="97"/>
        <v>11.103686543822553</v>
      </c>
      <c r="CL29" s="48">
        <v>437296.3863879157</v>
      </c>
      <c r="CM29" s="49">
        <f t="shared" si="98"/>
        <v>0.20605882332414582</v>
      </c>
      <c r="CN29" s="46">
        <v>679315.84564852365</v>
      </c>
      <c r="CO29" s="49">
        <f t="shared" si="99"/>
        <v>1.0011065198595914</v>
      </c>
      <c r="CP29" s="46">
        <v>1116612.2320364392</v>
      </c>
      <c r="CQ29" s="50">
        <f t="shared" si="100"/>
        <v>0.39868229626363133</v>
      </c>
      <c r="CR29" s="139">
        <f t="shared" si="101"/>
        <v>6388214.1898797033</v>
      </c>
      <c r="CS29" s="140">
        <f t="shared" si="102"/>
        <v>1118836.1366036665</v>
      </c>
      <c r="CT29" s="141">
        <f t="shared" si="103"/>
        <v>7507050.3264833698</v>
      </c>
      <c r="CU29" s="43"/>
      <c r="CV29" s="48">
        <f t="shared" si="104"/>
        <v>62906494.434765667</v>
      </c>
      <c r="CW29" s="49">
        <f t="shared" si="105"/>
        <v>23.901878833695687</v>
      </c>
      <c r="CX29" s="49">
        <f t="shared" si="106"/>
        <v>9929593.9440536071</v>
      </c>
      <c r="CY29" s="49">
        <f t="shared" si="107"/>
        <v>24.202465544939958</v>
      </c>
      <c r="CZ29" s="46">
        <f t="shared" si="108"/>
        <v>72836088.378819272</v>
      </c>
      <c r="DA29" s="50">
        <f t="shared" si="109"/>
        <v>23.942416900105474</v>
      </c>
      <c r="DB29" s="48">
        <f t="shared" si="110"/>
        <v>5617377.7571976352</v>
      </c>
      <c r="DC29" s="49">
        <f t="shared" si="111"/>
        <v>0.56047842747372767</v>
      </c>
      <c r="DD29" s="46">
        <f t="shared" si="112"/>
        <v>5774826.5662067086</v>
      </c>
      <c r="DE29" s="49">
        <f t="shared" si="113"/>
        <v>1.3447554977600029</v>
      </c>
      <c r="DF29" s="46">
        <f t="shared" si="114"/>
        <v>11392204.323404344</v>
      </c>
      <c r="DG29" s="50">
        <f t="shared" si="115"/>
        <v>0.7957227450345884</v>
      </c>
      <c r="DH29" s="177"/>
      <c r="DI29" s="190" t="s">
        <v>28</v>
      </c>
      <c r="DJ29" s="48">
        <f t="shared" si="116"/>
        <v>72836088.378819272</v>
      </c>
      <c r="DK29" s="46">
        <f t="shared" si="117"/>
        <v>11392204.323404344</v>
      </c>
      <c r="DL29" s="47">
        <f t="shared" si="118"/>
        <v>84228292.702223614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f>+'All Plans Q1'!D30+'All Plans Q2'!D30+'All Plans Q3'!D30+'All Plans Q4'!D30</f>
        <v>-723658.94000000018</v>
      </c>
      <c r="E30" s="49">
        <f t="shared" si="47"/>
        <v>-1.8089800193482108</v>
      </c>
      <c r="F30" s="46">
        <f>+'All Plans Q1'!F30+'All Plans Q2'!F30+'All Plans Q3'!F30+'All Plans Q4'!F30</f>
        <v>126961.68</v>
      </c>
      <c r="G30" s="49">
        <f t="shared" si="48"/>
        <v>2.1765356922443941</v>
      </c>
      <c r="H30" s="46">
        <f t="shared" si="49"/>
        <v>-596697.26000000024</v>
      </c>
      <c r="I30" s="50">
        <f t="shared" si="50"/>
        <v>-1.301783628474003</v>
      </c>
      <c r="J30" s="5">
        <f>+'All Plans Q1'!J30+'All Plans Q2'!J30+'All Plans Q3'!J30+'All Plans Q4'!J30</f>
        <v>41054.090000000004</v>
      </c>
      <c r="K30" s="7">
        <f t="shared" si="51"/>
        <v>4.0269479462159294E-2</v>
      </c>
      <c r="L30" s="5">
        <f>+'All Plans Q1'!L30+'All Plans Q2'!L30+'All Plans Q3'!L30+'All Plans Q4'!L30</f>
        <v>67527.13</v>
      </c>
      <c r="M30" s="7">
        <f t="shared" si="52"/>
        <v>8.178019050156532E-2</v>
      </c>
      <c r="N30" s="5">
        <f t="shared" si="53"/>
        <v>108581.22</v>
      </c>
      <c r="O30" s="7">
        <f t="shared" si="54"/>
        <v>5.8845262760276802E-2</v>
      </c>
      <c r="P30" s="139">
        <f t="shared" si="55"/>
        <v>-682604.85000000021</v>
      </c>
      <c r="Q30" s="140">
        <f t="shared" si="56"/>
        <v>194488.81</v>
      </c>
      <c r="R30" s="141">
        <f t="shared" si="57"/>
        <v>-488116.04000000021</v>
      </c>
      <c r="S30" s="41"/>
      <c r="T30" s="45">
        <v>12532994.209517846</v>
      </c>
      <c r="U30" s="49">
        <f t="shared" si="58"/>
        <v>16.986911424211947</v>
      </c>
      <c r="V30" s="46">
        <v>601399.74252859782</v>
      </c>
      <c r="W30" s="49">
        <f t="shared" si="59"/>
        <v>4.9321743117473211</v>
      </c>
      <c r="X30" s="46">
        <v>13134393.952046443</v>
      </c>
      <c r="Y30" s="50">
        <f t="shared" si="60"/>
        <v>15.277223095023761</v>
      </c>
      <c r="Z30" s="48">
        <v>81279.108497741399</v>
      </c>
      <c r="AA30" s="49">
        <f t="shared" si="61"/>
        <v>2.3911695367297238E-2</v>
      </c>
      <c r="AB30" s="46">
        <v>40845.392174560271</v>
      </c>
      <c r="AC30" s="49">
        <f t="shared" si="62"/>
        <v>3.8155148933553297E-2</v>
      </c>
      <c r="AD30" s="46">
        <v>122124.50067230167</v>
      </c>
      <c r="AE30" s="50">
        <f t="shared" si="63"/>
        <v>2.7323092432978806E-2</v>
      </c>
      <c r="AF30" s="139">
        <f t="shared" si="64"/>
        <v>12614273.318015587</v>
      </c>
      <c r="AG30" s="140">
        <f t="shared" si="65"/>
        <v>642245.13470315805</v>
      </c>
      <c r="AH30" s="141">
        <f t="shared" si="66"/>
        <v>13256518.452718744</v>
      </c>
      <c r="AI30" s="43"/>
      <c r="AJ30" s="45">
        <f>+'All Plans Q4'!AJ30+'All Plans Q3'!AJ30+'All Plans Q2'!AJ30+'All Plans Q1'!AJ30</f>
        <v>861415.25551463896</v>
      </c>
      <c r="AK30" s="49">
        <f t="shared" si="119"/>
        <v>3.4613478505170994</v>
      </c>
      <c r="AL30" s="46">
        <f>+'All Plans Q4'!AL30+'All Plans Q3'!AL30+'All Plans Q2'!AL30+'All Plans Q1'!AL30</f>
        <v>265292.99670684134</v>
      </c>
      <c r="AM30" s="49">
        <f t="shared" si="67"/>
        <v>6.2090246613813589</v>
      </c>
      <c r="AN30" s="46">
        <f t="shared" si="68"/>
        <v>1126708.2522214802</v>
      </c>
      <c r="AO30" s="50">
        <f t="shared" si="69"/>
        <v>3.8639624005345796</v>
      </c>
      <c r="AP30" s="48">
        <v>16023.460272506027</v>
      </c>
      <c r="AQ30" s="49">
        <f t="shared" si="70"/>
        <v>3.4426478756673311E-2</v>
      </c>
      <c r="AR30" s="46">
        <v>39354.380602579113</v>
      </c>
      <c r="AS30" s="49">
        <f t="shared" si="71"/>
        <v>9.2759398303833035E-2</v>
      </c>
      <c r="AT30" s="46">
        <v>55377.840875085138</v>
      </c>
      <c r="AU30" s="50">
        <f t="shared" si="72"/>
        <v>6.2243064118121597E-2</v>
      </c>
      <c r="AV30" s="139">
        <f t="shared" si="73"/>
        <v>877438.71578714496</v>
      </c>
      <c r="AW30" s="140">
        <f t="shared" si="74"/>
        <v>304647.37730942044</v>
      </c>
      <c r="AX30" s="141">
        <f t="shared" si="75"/>
        <v>1182086.0930965655</v>
      </c>
      <c r="AY30" s="43"/>
      <c r="AZ30" s="45">
        <v>1570457.9917388046</v>
      </c>
      <c r="BA30" s="49">
        <f t="shared" si="76"/>
        <v>3.6027198147751127</v>
      </c>
      <c r="BB30" s="46">
        <v>191092.26177719995</v>
      </c>
      <c r="BC30" s="49">
        <v>2.7750433740027005</v>
      </c>
      <c r="BD30" s="46">
        <v>1761550.2535160047</v>
      </c>
      <c r="BE30" s="50">
        <f t="shared" si="78"/>
        <v>3.4898077411811412</v>
      </c>
      <c r="BF30" s="48">
        <v>16865.053890233568</v>
      </c>
      <c r="BG30" s="49">
        <f t="shared" si="79"/>
        <v>8.052262857789122E-3</v>
      </c>
      <c r="BH30" s="46">
        <v>56446.584194940864</v>
      </c>
      <c r="BI30" s="49">
        <f t="shared" si="80"/>
        <v>7.0006838878955702E-2</v>
      </c>
      <c r="BJ30" s="46">
        <v>73311.638085174432</v>
      </c>
      <c r="BK30" s="50">
        <f t="shared" si="81"/>
        <v>2.5273338993423919E-2</v>
      </c>
      <c r="BL30" s="139">
        <f t="shared" si="82"/>
        <v>1587323.0456290382</v>
      </c>
      <c r="BM30" s="140">
        <f t="shared" si="83"/>
        <v>247538.84597214081</v>
      </c>
      <c r="BN30" s="141">
        <f t="shared" si="84"/>
        <v>1834861.891601179</v>
      </c>
      <c r="BO30" s="43"/>
      <c r="BP30" s="45">
        <v>1110865.9543425359</v>
      </c>
      <c r="BQ30" s="49">
        <f t="shared" si="85"/>
        <v>3.5982494213036107</v>
      </c>
      <c r="BR30" s="46">
        <v>149781.07692622725</v>
      </c>
      <c r="BS30" s="49">
        <f t="shared" si="86"/>
        <v>3.4497461174219737</v>
      </c>
      <c r="BT30" s="46">
        <v>1260647.0312687631</v>
      </c>
      <c r="BU30" s="50">
        <f t="shared" si="87"/>
        <v>3.5799394314474364</v>
      </c>
      <c r="BV30" s="48">
        <v>101582.22898029581</v>
      </c>
      <c r="BW30" s="49">
        <f t="shared" si="88"/>
        <v>0.11020368355193043</v>
      </c>
      <c r="BX30" s="46">
        <v>32584.75568935067</v>
      </c>
      <c r="BY30" s="49">
        <f t="shared" si="89"/>
        <v>6.6638217696737431E-2</v>
      </c>
      <c r="BZ30" s="46">
        <f t="shared" si="90"/>
        <v>134166.98466964648</v>
      </c>
      <c r="CA30" s="50">
        <f t="shared" si="91"/>
        <v>9.5103437800121982E-2</v>
      </c>
      <c r="CB30" s="139">
        <f t="shared" si="92"/>
        <v>1212448.1833228318</v>
      </c>
      <c r="CC30" s="140">
        <f t="shared" si="93"/>
        <v>182365.83261557791</v>
      </c>
      <c r="CD30" s="141">
        <f t="shared" si="94"/>
        <v>1394814.0159384096</v>
      </c>
      <c r="CE30" s="43"/>
      <c r="CF30" s="45">
        <v>1568357.1011577658</v>
      </c>
      <c r="CG30" s="49">
        <f t="shared" si="95"/>
        <v>3.133430367290611</v>
      </c>
      <c r="CH30" s="46">
        <v>268805.31256793783</v>
      </c>
      <c r="CI30" s="49">
        <f t="shared" si="96"/>
        <v>3.5840708342391712</v>
      </c>
      <c r="CJ30" s="46">
        <v>1837162.4137257037</v>
      </c>
      <c r="CK30" s="50">
        <f t="shared" si="97"/>
        <v>3.1921560416693375</v>
      </c>
      <c r="CL30" s="48">
        <v>1316.0791977067945</v>
      </c>
      <c r="CM30" s="49">
        <f t="shared" si="98"/>
        <v>6.2015086180081472E-4</v>
      </c>
      <c r="CN30" s="46">
        <v>13500.497870139749</v>
      </c>
      <c r="CO30" s="49">
        <f t="shared" si="99"/>
        <v>1.9895659030659919E-2</v>
      </c>
      <c r="CP30" s="46">
        <v>14816.577067846543</v>
      </c>
      <c r="CQ30" s="50">
        <f t="shared" si="100"/>
        <v>5.2902044225352444E-3</v>
      </c>
      <c r="CR30" s="139">
        <f t="shared" si="101"/>
        <v>1569673.1803554727</v>
      </c>
      <c r="CS30" s="140">
        <f t="shared" si="102"/>
        <v>282305.81043807755</v>
      </c>
      <c r="CT30" s="141">
        <f t="shared" si="103"/>
        <v>1851978.9907935504</v>
      </c>
      <c r="CU30" s="43"/>
      <c r="CV30" s="48">
        <f t="shared" si="104"/>
        <v>16920431.572271593</v>
      </c>
      <c r="CW30" s="49">
        <f t="shared" si="105"/>
        <v>6.4290676008606802</v>
      </c>
      <c r="CX30" s="49">
        <f t="shared" si="106"/>
        <v>1603333.0705068042</v>
      </c>
      <c r="CY30" s="49">
        <f t="shared" si="107"/>
        <v>3.9079758562777966</v>
      </c>
      <c r="CZ30" s="46">
        <f t="shared" si="108"/>
        <v>18523764.642778397</v>
      </c>
      <c r="DA30" s="50">
        <f t="shared" si="109"/>
        <v>6.0890652629528716</v>
      </c>
      <c r="DB30" s="48">
        <f t="shared" si="110"/>
        <v>258120.02083848362</v>
      </c>
      <c r="DC30" s="49">
        <f t="shared" si="111"/>
        <v>2.5754134692770173E-2</v>
      </c>
      <c r="DD30" s="46">
        <f t="shared" si="112"/>
        <v>250258.74053157066</v>
      </c>
      <c r="DE30" s="49">
        <f t="shared" si="113"/>
        <v>5.8276523690196903E-2</v>
      </c>
      <c r="DF30" s="46">
        <f t="shared" si="114"/>
        <v>508378.76137005427</v>
      </c>
      <c r="DG30" s="50">
        <f t="shared" si="115"/>
        <v>3.5509242288043683E-2</v>
      </c>
      <c r="DH30" s="177"/>
      <c r="DI30" s="190" t="s">
        <v>29</v>
      </c>
      <c r="DJ30" s="48">
        <f t="shared" si="116"/>
        <v>18523764.642778397</v>
      </c>
      <c r="DK30" s="46">
        <f t="shared" si="117"/>
        <v>508378.76137005427</v>
      </c>
      <c r="DL30" s="47">
        <f t="shared" si="118"/>
        <v>19032143.404148452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f>+'All Plans Q1'!D31+'All Plans Q2'!D31+'All Plans Q3'!D31+'All Plans Q4'!D31</f>
        <v>372099.04</v>
      </c>
      <c r="E31" s="49">
        <f t="shared" si="47"/>
        <v>0.93016156005569484</v>
      </c>
      <c r="F31" s="46">
        <f>+'All Plans Q1'!F31+'All Plans Q2'!F31+'All Plans Q3'!F31+'All Plans Q4'!F31</f>
        <v>98977.760000000009</v>
      </c>
      <c r="G31" s="49">
        <f t="shared" si="48"/>
        <v>1.6968003840087775</v>
      </c>
      <c r="H31" s="46">
        <f t="shared" si="49"/>
        <v>471076.8</v>
      </c>
      <c r="I31" s="50">
        <f t="shared" si="50"/>
        <v>1.0277239516633978</v>
      </c>
      <c r="J31" s="5">
        <f>+'All Plans Q1'!J31+'All Plans Q2'!J31+'All Plans Q3'!J31+'All Plans Q4'!J31</f>
        <v>13200325.909999998</v>
      </c>
      <c r="K31" s="7">
        <f t="shared" si="51"/>
        <v>12.948046178262727</v>
      </c>
      <c r="L31" s="5">
        <f>+'All Plans Q1'!L31+'All Plans Q2'!L31+'All Plans Q3'!L31+'All Plans Q4'!L31</f>
        <v>2695706.04</v>
      </c>
      <c r="M31" s="7">
        <f t="shared" si="52"/>
        <v>3.2646930720648166</v>
      </c>
      <c r="N31" s="5">
        <f t="shared" si="53"/>
        <v>15896031.949999999</v>
      </c>
      <c r="O31" s="7">
        <f t="shared" si="54"/>
        <v>8.6148062891861521</v>
      </c>
      <c r="P31" s="139">
        <f t="shared" si="55"/>
        <v>13572424.949999997</v>
      </c>
      <c r="Q31" s="140">
        <f t="shared" si="56"/>
        <v>2794683.8</v>
      </c>
      <c r="R31" s="141">
        <f t="shared" si="57"/>
        <v>16367108.749999996</v>
      </c>
      <c r="S31" s="41"/>
      <c r="T31" s="45">
        <v>462227.54186435754</v>
      </c>
      <c r="U31" s="49">
        <f t="shared" si="58"/>
        <v>0.62649181673747267</v>
      </c>
      <c r="V31" s="46">
        <v>176750.23232358956</v>
      </c>
      <c r="W31" s="49">
        <f t="shared" si="59"/>
        <v>1.4495565824428753</v>
      </c>
      <c r="X31" s="46">
        <v>638977.77418794716</v>
      </c>
      <c r="Y31" s="50">
        <f t="shared" si="60"/>
        <v>0.74322470033038845</v>
      </c>
      <c r="Z31" s="48">
        <v>18789450.733369298</v>
      </c>
      <c r="AA31" s="49">
        <f t="shared" si="61"/>
        <v>5.5277134599434152</v>
      </c>
      <c r="AB31" s="46">
        <v>5283914.2653936697</v>
      </c>
      <c r="AC31" s="49">
        <f t="shared" si="62"/>
        <v>4.9358942346938743</v>
      </c>
      <c r="AD31" s="46">
        <v>24073364.998762969</v>
      </c>
      <c r="AE31" s="50">
        <f t="shared" si="63"/>
        <v>5.3859690186083986</v>
      </c>
      <c r="AF31" s="139">
        <f t="shared" si="64"/>
        <v>19251678.275233656</v>
      </c>
      <c r="AG31" s="140">
        <f t="shared" si="65"/>
        <v>5460664.4977172595</v>
      </c>
      <c r="AH31" s="141">
        <f t="shared" si="66"/>
        <v>24712342.772950917</v>
      </c>
      <c r="AI31" s="43"/>
      <c r="AJ31" s="45">
        <f>+'All Plans Q4'!AJ31+'All Plans Q3'!AJ31+'All Plans Q2'!AJ31+'All Plans Q1'!AJ31</f>
        <v>261449.10459546203</v>
      </c>
      <c r="AK31" s="49">
        <f t="shared" si="119"/>
        <v>1.0505575451765885</v>
      </c>
      <c r="AL31" s="46">
        <f>+'All Plans Q4'!AL31+'All Plans Q3'!AL31+'All Plans Q2'!AL31+'All Plans Q1'!AL31</f>
        <v>43493.48267408133</v>
      </c>
      <c r="AM31" s="49">
        <f t="shared" si="67"/>
        <v>1.01793907070661</v>
      </c>
      <c r="AN31" s="46">
        <f t="shared" si="68"/>
        <v>304942.58726954338</v>
      </c>
      <c r="AO31" s="50">
        <f t="shared" si="69"/>
        <v>1.0457779901834172</v>
      </c>
      <c r="AP31" s="48">
        <v>10184249.577569574</v>
      </c>
      <c r="AQ31" s="49">
        <f t="shared" si="70"/>
        <v>21.880907480168386</v>
      </c>
      <c r="AR31" s="46">
        <v>1362909.3889637613</v>
      </c>
      <c r="AS31" s="49">
        <f t="shared" si="71"/>
        <v>3.2124163289369125</v>
      </c>
      <c r="AT31" s="46">
        <v>11547158.966533335</v>
      </c>
      <c r="AU31" s="50">
        <f t="shared" si="72"/>
        <v>12.978667000710725</v>
      </c>
      <c r="AV31" s="139">
        <f t="shared" si="73"/>
        <v>10445698.682165036</v>
      </c>
      <c r="AW31" s="140">
        <f t="shared" si="74"/>
        <v>1406402.8716378426</v>
      </c>
      <c r="AX31" s="141">
        <f t="shared" si="75"/>
        <v>11852101.553802878</v>
      </c>
      <c r="AY31" s="43"/>
      <c r="AZ31" s="45">
        <v>714068.17551188264</v>
      </c>
      <c r="BA31" s="49">
        <f t="shared" si="76"/>
        <v>1.6381129444720863</v>
      </c>
      <c r="BB31" s="46">
        <v>153582.26155546546</v>
      </c>
      <c r="BC31" s="49">
        <v>2.230322846828618</v>
      </c>
      <c r="BD31" s="46">
        <v>867650.43706734804</v>
      </c>
      <c r="BE31" s="50">
        <f t="shared" si="78"/>
        <v>1.7189025438662124</v>
      </c>
      <c r="BF31" s="48">
        <v>25074898.469454706</v>
      </c>
      <c r="BG31" s="49">
        <f t="shared" si="79"/>
        <v>11.972074024936727</v>
      </c>
      <c r="BH31" s="46">
        <v>4174970.6455090074</v>
      </c>
      <c r="BI31" s="49">
        <f t="shared" si="80"/>
        <v>5.1779306307557693</v>
      </c>
      <c r="BJ31" s="46">
        <v>29249869.114963714</v>
      </c>
      <c r="BK31" s="50">
        <f t="shared" si="81"/>
        <v>10.083553948104358</v>
      </c>
      <c r="BL31" s="139">
        <f t="shared" si="82"/>
        <v>25788966.644966587</v>
      </c>
      <c r="BM31" s="140">
        <f t="shared" si="83"/>
        <v>4328552.9070644733</v>
      </c>
      <c r="BN31" s="141">
        <f t="shared" si="84"/>
        <v>30117519.552031063</v>
      </c>
      <c r="BO31" s="43"/>
      <c r="BP31" s="45">
        <v>289712.12009959528</v>
      </c>
      <c r="BQ31" s="49">
        <f t="shared" si="85"/>
        <v>0.93841787518817865</v>
      </c>
      <c r="BR31" s="46">
        <v>70076.300620306502</v>
      </c>
      <c r="BS31" s="49">
        <f t="shared" si="86"/>
        <v>1.6139919070502211</v>
      </c>
      <c r="BT31" s="46">
        <v>359788.4207199018</v>
      </c>
      <c r="BU31" s="50">
        <f t="shared" si="87"/>
        <v>1.0217140265003941</v>
      </c>
      <c r="BV31" s="48">
        <v>10208682.259338273</v>
      </c>
      <c r="BW31" s="49">
        <f t="shared" si="88"/>
        <v>11.075110287337239</v>
      </c>
      <c r="BX31" s="46">
        <v>1587708.19902661</v>
      </c>
      <c r="BY31" s="49">
        <f t="shared" si="89"/>
        <v>3.246979833585443</v>
      </c>
      <c r="BZ31" s="46">
        <f t="shared" si="90"/>
        <v>11796390.458364883</v>
      </c>
      <c r="CA31" s="50">
        <f t="shared" si="91"/>
        <v>8.3617984632017084</v>
      </c>
      <c r="CB31" s="139">
        <f t="shared" si="92"/>
        <v>10498394.379437868</v>
      </c>
      <c r="CC31" s="140">
        <f t="shared" si="93"/>
        <v>1657784.4996469165</v>
      </c>
      <c r="CD31" s="141">
        <f t="shared" si="94"/>
        <v>12156178.879084785</v>
      </c>
      <c r="CE31" s="43"/>
      <c r="CF31" s="45">
        <v>761635.92362504278</v>
      </c>
      <c r="CG31" s="49">
        <f t="shared" si="95"/>
        <v>1.5216771296182456</v>
      </c>
      <c r="CH31" s="46">
        <v>129827.57881756239</v>
      </c>
      <c r="CI31" s="49">
        <f t="shared" si="96"/>
        <v>1.7310343842341651</v>
      </c>
      <c r="CJ31" s="46">
        <v>891463.50244260521</v>
      </c>
      <c r="CK31" s="50">
        <f t="shared" si="97"/>
        <v>1.5489597348548543</v>
      </c>
      <c r="CL31" s="48">
        <v>25191352.79272636</v>
      </c>
      <c r="CM31" s="49">
        <f t="shared" si="98"/>
        <v>11.870439994461558</v>
      </c>
      <c r="CN31" s="46">
        <v>4892649.9100703094</v>
      </c>
      <c r="CO31" s="49">
        <f t="shared" si="99"/>
        <v>7.2102892281068272</v>
      </c>
      <c r="CP31" s="46">
        <v>30084002.702796668</v>
      </c>
      <c r="CQ31" s="50">
        <f t="shared" si="100"/>
        <v>10.741382670041231</v>
      </c>
      <c r="CR31" s="139">
        <f t="shared" si="101"/>
        <v>25952988.716351405</v>
      </c>
      <c r="CS31" s="140">
        <f t="shared" si="102"/>
        <v>5022477.4888878716</v>
      </c>
      <c r="CT31" s="141">
        <f t="shared" si="103"/>
        <v>30975466.205239277</v>
      </c>
      <c r="CU31" s="43"/>
      <c r="CV31" s="48">
        <f t="shared" si="104"/>
        <v>2861191.9056963399</v>
      </c>
      <c r="CW31" s="49">
        <f t="shared" si="105"/>
        <v>1.0871351656834622</v>
      </c>
      <c r="CX31" s="49">
        <f t="shared" si="106"/>
        <v>672707.61599100532</v>
      </c>
      <c r="CY31" s="49">
        <f t="shared" si="107"/>
        <v>1.639662506802817</v>
      </c>
      <c r="CZ31" s="46">
        <f t="shared" si="108"/>
        <v>3533899.5216873451</v>
      </c>
      <c r="DA31" s="50">
        <f t="shared" si="109"/>
        <v>1.1616507354330461</v>
      </c>
      <c r="DB31" s="48">
        <f t="shared" si="110"/>
        <v>102648959.74245819</v>
      </c>
      <c r="DC31" s="49">
        <f t="shared" si="111"/>
        <v>10.241883317273725</v>
      </c>
      <c r="DD31" s="46">
        <f t="shared" si="112"/>
        <v>19997858.448963359</v>
      </c>
      <c r="DE31" s="49">
        <f t="shared" si="113"/>
        <v>4.6568030718079925</v>
      </c>
      <c r="DF31" s="46">
        <f t="shared" si="114"/>
        <v>122646818.19142155</v>
      </c>
      <c r="DG31" s="50">
        <f t="shared" si="115"/>
        <v>8.566635575569828</v>
      </c>
      <c r="DH31" s="177"/>
      <c r="DI31" s="190" t="s">
        <v>59</v>
      </c>
      <c r="DJ31" s="48">
        <f t="shared" si="116"/>
        <v>3533899.5216873451</v>
      </c>
      <c r="DK31" s="46">
        <f t="shared" si="117"/>
        <v>122646818.19142155</v>
      </c>
      <c r="DL31" s="47">
        <f t="shared" si="118"/>
        <v>126180717.7131089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f>+'All Plans Q1'!D32+'All Plans Q2'!D32+'All Plans Q3'!D32+'All Plans Q4'!D32</f>
        <v>237917302.72</v>
      </c>
      <c r="E32" s="49">
        <f t="shared" si="47"/>
        <v>594.73824351247504</v>
      </c>
      <c r="F32" s="46">
        <f>+'All Plans Q1'!F32+'All Plans Q2'!F32+'All Plans Q3'!F32+'All Plans Q4'!F32</f>
        <v>32129565.640000001</v>
      </c>
      <c r="G32" s="49">
        <f t="shared" si="48"/>
        <v>550.80514366042655</v>
      </c>
      <c r="H32" s="46">
        <f t="shared" si="49"/>
        <v>270046868.36000001</v>
      </c>
      <c r="I32" s="50">
        <f t="shared" si="50"/>
        <v>589.14732095756915</v>
      </c>
      <c r="J32" s="5">
        <f>+'All Plans Q1'!J32+'All Plans Q2'!J32+'All Plans Q3'!J32+'All Plans Q4'!J32</f>
        <v>37430284.919999994</v>
      </c>
      <c r="K32" s="7">
        <f t="shared" si="51"/>
        <v>36.714931200489652</v>
      </c>
      <c r="L32" s="5">
        <f>+'All Plans Q1'!L32+'All Plans Q2'!L32+'All Plans Q3'!L32+'All Plans Q4'!L32</f>
        <v>51156905.600000001</v>
      </c>
      <c r="M32" s="7">
        <f t="shared" si="52"/>
        <v>61.954676371387222</v>
      </c>
      <c r="N32" s="5">
        <f t="shared" si="53"/>
        <v>88587190.519999996</v>
      </c>
      <c r="O32" s="7">
        <f t="shared" si="54"/>
        <v>48.009559142401443</v>
      </c>
      <c r="P32" s="139">
        <f t="shared" si="55"/>
        <v>275347587.63999999</v>
      </c>
      <c r="Q32" s="140">
        <f t="shared" si="56"/>
        <v>83286471.24000001</v>
      </c>
      <c r="R32" s="141">
        <f t="shared" si="57"/>
        <v>358634058.88</v>
      </c>
      <c r="S32" s="41"/>
      <c r="T32" s="45">
        <v>90701760.811851501</v>
      </c>
      <c r="U32" s="49">
        <f t="shared" si="58"/>
        <v>122.93493088514346</v>
      </c>
      <c r="V32" s="46">
        <v>34082650.687787332</v>
      </c>
      <c r="W32" s="49">
        <f t="shared" si="59"/>
        <v>279.51720346898594</v>
      </c>
      <c r="X32" s="46">
        <v>124784411.49963883</v>
      </c>
      <c r="Y32" s="50">
        <f t="shared" si="60"/>
        <v>145.14253952038683</v>
      </c>
      <c r="Z32" s="48">
        <v>62910173.879292801</v>
      </c>
      <c r="AA32" s="49">
        <f t="shared" si="61"/>
        <v>18.507694549173738</v>
      </c>
      <c r="AB32" s="46">
        <v>67479515.916206285</v>
      </c>
      <c r="AC32" s="49">
        <f t="shared" si="62"/>
        <v>63.035041229216674</v>
      </c>
      <c r="AD32" s="46">
        <v>130389689.79549909</v>
      </c>
      <c r="AE32" s="50">
        <f t="shared" si="63"/>
        <v>29.172275235331856</v>
      </c>
      <c r="AF32" s="139">
        <f t="shared" si="64"/>
        <v>153611934.69114429</v>
      </c>
      <c r="AG32" s="140">
        <f t="shared" si="65"/>
        <v>101562166.60399362</v>
      </c>
      <c r="AH32" s="141">
        <f t="shared" si="66"/>
        <v>255174101.29513791</v>
      </c>
      <c r="AI32" s="43"/>
      <c r="AJ32" s="45">
        <f>+'All Plans Q4'!AJ32+'All Plans Q3'!AJ32+'All Plans Q2'!AJ32+'All Plans Q1'!AJ32</f>
        <v>23176055.87051253</v>
      </c>
      <c r="AK32" s="49">
        <f t="shared" si="119"/>
        <v>93.126271745601187</v>
      </c>
      <c r="AL32" s="46">
        <f>+'All Plans Q4'!AL32+'All Plans Q3'!AL32+'All Plans Q2'!AL32+'All Plans Q1'!AL32</f>
        <v>16158273.962686537</v>
      </c>
      <c r="AM32" s="49">
        <f t="shared" si="67"/>
        <v>378.17478322106717</v>
      </c>
      <c r="AN32" s="46">
        <f t="shared" si="68"/>
        <v>39334329.833199069</v>
      </c>
      <c r="AO32" s="50">
        <f t="shared" si="69"/>
        <v>134.89416734637567</v>
      </c>
      <c r="AP32" s="48">
        <v>24669612.530602768</v>
      </c>
      <c r="AQ32" s="49">
        <f t="shared" si="70"/>
        <v>53.002777007998382</v>
      </c>
      <c r="AR32" s="46">
        <v>34098406.663154714</v>
      </c>
      <c r="AS32" s="49">
        <f t="shared" si="71"/>
        <v>80.370917716498283</v>
      </c>
      <c r="AT32" s="46">
        <v>58768019.193757482</v>
      </c>
      <c r="AU32" s="50">
        <f t="shared" si="72"/>
        <v>66.053524820931798</v>
      </c>
      <c r="AV32" s="139">
        <f t="shared" si="73"/>
        <v>47845668.401115298</v>
      </c>
      <c r="AW32" s="140">
        <f t="shared" si="74"/>
        <v>50256680.625841253</v>
      </c>
      <c r="AX32" s="141">
        <f t="shared" si="75"/>
        <v>98102349.026956558</v>
      </c>
      <c r="AY32" s="43"/>
      <c r="AZ32" s="45">
        <v>83245420.413714379</v>
      </c>
      <c r="BA32" s="49">
        <f t="shared" si="76"/>
        <v>190.96972169355158</v>
      </c>
      <c r="BB32" s="46">
        <v>24399382.171895683</v>
      </c>
      <c r="BC32" s="49">
        <v>354.32802561530741</v>
      </c>
      <c r="BD32" s="46">
        <v>107644802.58561006</v>
      </c>
      <c r="BE32" s="50">
        <f t="shared" si="78"/>
        <v>213.25515103039021</v>
      </c>
      <c r="BF32" s="48">
        <v>78681604.992937073</v>
      </c>
      <c r="BG32" s="49">
        <f t="shared" si="79"/>
        <v>37.566732344849207</v>
      </c>
      <c r="BH32" s="46">
        <v>66898135.271938905</v>
      </c>
      <c r="BI32" s="49">
        <f t="shared" si="80"/>
        <v>82.969183061832865</v>
      </c>
      <c r="BJ32" s="46">
        <v>145579740.26487598</v>
      </c>
      <c r="BK32" s="50">
        <f t="shared" si="81"/>
        <v>50.186931057442379</v>
      </c>
      <c r="BL32" s="139">
        <f t="shared" si="82"/>
        <v>161927025.40665144</v>
      </c>
      <c r="BM32" s="140">
        <f t="shared" si="83"/>
        <v>91297517.443834588</v>
      </c>
      <c r="BN32" s="141">
        <f t="shared" si="84"/>
        <v>253224542.85048604</v>
      </c>
      <c r="BO32" s="43"/>
      <c r="BP32" s="45">
        <v>27846594.125225805</v>
      </c>
      <c r="BQ32" s="49">
        <f t="shared" si="85"/>
        <v>90.198993681170904</v>
      </c>
      <c r="BR32" s="46">
        <v>11680331.396320682</v>
      </c>
      <c r="BS32" s="49">
        <f t="shared" si="86"/>
        <v>269.02048450690228</v>
      </c>
      <c r="BT32" s="46">
        <v>39526925.521546483</v>
      </c>
      <c r="BU32" s="50">
        <f t="shared" si="87"/>
        <v>112.24712054099336</v>
      </c>
      <c r="BV32" s="48">
        <v>25526381.221436769</v>
      </c>
      <c r="BW32" s="49">
        <f t="shared" si="88"/>
        <v>27.692848115183832</v>
      </c>
      <c r="BX32" s="46">
        <v>39558273.739093311</v>
      </c>
      <c r="BY32" s="49">
        <f t="shared" si="89"/>
        <v>80.899574091155699</v>
      </c>
      <c r="BZ32" s="46">
        <f t="shared" si="90"/>
        <v>65084654.96053008</v>
      </c>
      <c r="CA32" s="50">
        <f t="shared" si="91"/>
        <v>46.13485538205979</v>
      </c>
      <c r="CB32" s="139">
        <f t="shared" si="92"/>
        <v>53372975.346662574</v>
      </c>
      <c r="CC32" s="140">
        <f t="shared" si="93"/>
        <v>51238605.135413989</v>
      </c>
      <c r="CD32" s="141">
        <f t="shared" si="94"/>
        <v>104611580.48207656</v>
      </c>
      <c r="CE32" s="43"/>
      <c r="CF32" s="45">
        <v>74541143.614682615</v>
      </c>
      <c r="CG32" s="49">
        <f t="shared" si="95"/>
        <v>148.92621255860382</v>
      </c>
      <c r="CH32" s="46">
        <v>20815172.208983384</v>
      </c>
      <c r="CI32" s="49">
        <f t="shared" si="96"/>
        <v>277.53562945311177</v>
      </c>
      <c r="CJ32" s="46">
        <v>95356315.823666006</v>
      </c>
      <c r="CK32" s="50">
        <f t="shared" si="97"/>
        <v>165.68608055209862</v>
      </c>
      <c r="CL32" s="48">
        <v>50291011.353887327</v>
      </c>
      <c r="CM32" s="49">
        <f t="shared" si="98"/>
        <v>23.697672667641442</v>
      </c>
      <c r="CN32" s="46">
        <v>54743329.104338571</v>
      </c>
      <c r="CO32" s="49">
        <f t="shared" si="99"/>
        <v>80.675144023547588</v>
      </c>
      <c r="CP32" s="46">
        <v>105034340.45822591</v>
      </c>
      <c r="CQ32" s="50">
        <f t="shared" si="100"/>
        <v>37.502125481870046</v>
      </c>
      <c r="CR32" s="139">
        <f t="shared" si="101"/>
        <v>124832154.96856993</v>
      </c>
      <c r="CS32" s="140">
        <f t="shared" si="102"/>
        <v>75558501.313321948</v>
      </c>
      <c r="CT32" s="141">
        <f t="shared" si="103"/>
        <v>200390656.28189188</v>
      </c>
      <c r="CU32" s="43"/>
      <c r="CV32" s="48">
        <f t="shared" si="104"/>
        <v>537428277.55598688</v>
      </c>
      <c r="CW32" s="49">
        <f t="shared" si="105"/>
        <v>204.20062645941692</v>
      </c>
      <c r="CX32" s="49">
        <f t="shared" si="106"/>
        <v>139265376.06767362</v>
      </c>
      <c r="CY32" s="49">
        <f t="shared" si="107"/>
        <v>339.4464551996569</v>
      </c>
      <c r="CZ32" s="46">
        <f t="shared" si="108"/>
        <v>676693653.62366056</v>
      </c>
      <c r="DA32" s="50">
        <f t="shared" si="109"/>
        <v>222.44030300540823</v>
      </c>
      <c r="DB32" s="48">
        <f t="shared" si="110"/>
        <v>279509068.89815676</v>
      </c>
      <c r="DC32" s="49">
        <f t="shared" si="111"/>
        <v>27.888244332501106</v>
      </c>
      <c r="DD32" s="46">
        <f t="shared" si="112"/>
        <v>313934566.2947318</v>
      </c>
      <c r="DE32" s="49">
        <f t="shared" si="113"/>
        <v>73.104400473631713</v>
      </c>
      <c r="DF32" s="46">
        <f t="shared" si="114"/>
        <v>593443635.1928885</v>
      </c>
      <c r="DG32" s="50">
        <f t="shared" si="115"/>
        <v>41.450854023822245</v>
      </c>
      <c r="DH32" s="177"/>
      <c r="DI32" s="190" t="s">
        <v>30</v>
      </c>
      <c r="DJ32" s="48">
        <f t="shared" si="116"/>
        <v>676693653.62366056</v>
      </c>
      <c r="DK32" s="46">
        <f t="shared" si="117"/>
        <v>593443635.1928885</v>
      </c>
      <c r="DL32" s="47">
        <f t="shared" si="118"/>
        <v>1270137288.8165491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f>+'All Plans Q1'!D33+'All Plans Q2'!D33+'All Plans Q3'!D33+'All Plans Q4'!D33</f>
        <v>3798122.3099999996</v>
      </c>
      <c r="E33" s="49">
        <f t="shared" si="47"/>
        <v>9.4944275404525076</v>
      </c>
      <c r="F33" s="46">
        <f>+'All Plans Q1'!F33+'All Plans Q2'!F33+'All Plans Q3'!F33+'All Plans Q4'!F33</f>
        <v>1482349.9100000001</v>
      </c>
      <c r="G33" s="49">
        <f t="shared" si="48"/>
        <v>25.412293595282179</v>
      </c>
      <c r="H33" s="46">
        <f t="shared" si="49"/>
        <v>5280472.22</v>
      </c>
      <c r="I33" s="50">
        <f t="shared" si="50"/>
        <v>11.520133822313463</v>
      </c>
      <c r="J33" s="5">
        <f>+'All Plans Q1'!J33+'All Plans Q2'!J33+'All Plans Q3'!J33+'All Plans Q4'!J33</f>
        <v>3844277.77</v>
      </c>
      <c r="K33" s="7">
        <f t="shared" si="51"/>
        <v>3.7708073594092699</v>
      </c>
      <c r="L33" s="5">
        <f>+'All Plans Q1'!L33+'All Plans Q2'!L33+'All Plans Q3'!L33+'All Plans Q4'!L33</f>
        <v>8578794.1799999997</v>
      </c>
      <c r="M33" s="7">
        <f t="shared" si="52"/>
        <v>10.389534137081196</v>
      </c>
      <c r="N33" s="5">
        <f t="shared" si="53"/>
        <v>12423071.949999999</v>
      </c>
      <c r="O33" s="7">
        <f t="shared" si="54"/>
        <v>6.7326461536126994</v>
      </c>
      <c r="P33" s="139">
        <f t="shared" si="55"/>
        <v>7642400.0800000001</v>
      </c>
      <c r="Q33" s="140">
        <f t="shared" si="56"/>
        <v>10061144.09</v>
      </c>
      <c r="R33" s="141">
        <f t="shared" si="57"/>
        <v>17703544.170000002</v>
      </c>
      <c r="S33" s="41"/>
      <c r="T33" s="45">
        <v>8870396.0690922737</v>
      </c>
      <c r="U33" s="49">
        <f t="shared" si="58"/>
        <v>12.022716184526592</v>
      </c>
      <c r="V33" s="46">
        <v>6677994.7579315696</v>
      </c>
      <c r="W33" s="49">
        <f t="shared" si="59"/>
        <v>54.767290156408954</v>
      </c>
      <c r="X33" s="46">
        <v>15548390.827023843</v>
      </c>
      <c r="Y33" s="50">
        <f t="shared" si="60"/>
        <v>18.085054879601369</v>
      </c>
      <c r="Z33" s="48">
        <v>6515016.5580573315</v>
      </c>
      <c r="AA33" s="49">
        <f t="shared" si="61"/>
        <v>1.916668306634949</v>
      </c>
      <c r="AB33" s="46">
        <v>7354099.1880522743</v>
      </c>
      <c r="AC33" s="49">
        <f t="shared" si="62"/>
        <v>6.8697283794724324</v>
      </c>
      <c r="AD33" s="46">
        <v>13869115.746109605</v>
      </c>
      <c r="AE33" s="50">
        <f t="shared" si="63"/>
        <v>3.1029574688822557</v>
      </c>
      <c r="AF33" s="139">
        <f t="shared" si="64"/>
        <v>15385412.627149604</v>
      </c>
      <c r="AG33" s="140">
        <f t="shared" si="65"/>
        <v>14032093.945983844</v>
      </c>
      <c r="AH33" s="141">
        <f t="shared" si="66"/>
        <v>29417506.573133446</v>
      </c>
      <c r="AI33" s="43"/>
      <c r="AJ33" s="45">
        <f>+'All Plans Q4'!AJ33+'All Plans Q3'!AJ33+'All Plans Q2'!AJ33+'All Plans Q1'!AJ33</f>
        <v>3918341.0534607479</v>
      </c>
      <c r="AK33" s="49">
        <f t="shared" si="119"/>
        <v>15.744719281627328</v>
      </c>
      <c r="AL33" s="46">
        <f>+'All Plans Q4'!AL33+'All Plans Q3'!AL33+'All Plans Q2'!AL33+'All Plans Q1'!AL33</f>
        <v>2352240.3170764209</v>
      </c>
      <c r="AM33" s="49">
        <f t="shared" si="67"/>
        <v>55.052784353603599</v>
      </c>
      <c r="AN33" s="46">
        <f t="shared" si="68"/>
        <v>6270581.3705371693</v>
      </c>
      <c r="AO33" s="50">
        <f t="shared" si="69"/>
        <v>21.504493818587381</v>
      </c>
      <c r="AP33" s="48">
        <v>2304405.3628841564</v>
      </c>
      <c r="AQ33" s="49">
        <f t="shared" si="70"/>
        <v>4.9510256163719415</v>
      </c>
      <c r="AR33" s="46">
        <v>4727752.4482749989</v>
      </c>
      <c r="AS33" s="49">
        <f t="shared" si="71"/>
        <v>11.143447456589424</v>
      </c>
      <c r="AT33" s="46">
        <v>7032157.8111591553</v>
      </c>
      <c r="AU33" s="50">
        <f t="shared" si="72"/>
        <v>7.9039385178640007</v>
      </c>
      <c r="AV33" s="139">
        <f t="shared" si="73"/>
        <v>6222746.4163449043</v>
      </c>
      <c r="AW33" s="140">
        <f t="shared" si="74"/>
        <v>7079992.7653514203</v>
      </c>
      <c r="AX33" s="141">
        <f t="shared" si="75"/>
        <v>13302739.181696326</v>
      </c>
      <c r="AY33" s="43"/>
      <c r="AZ33" s="45">
        <v>8004852.3966998085</v>
      </c>
      <c r="BA33" s="49">
        <f t="shared" si="76"/>
        <v>18.363585970236468</v>
      </c>
      <c r="BB33" s="46">
        <v>2655938.0988596105</v>
      </c>
      <c r="BC33" s="49">
        <v>38.569554593450725</v>
      </c>
      <c r="BD33" s="46">
        <v>10660790.495559419</v>
      </c>
      <c r="BE33" s="50">
        <v>21.120095282127341</v>
      </c>
      <c r="BF33" s="48">
        <v>8733644.9879549779</v>
      </c>
      <c r="BG33" s="49">
        <v>4.1699010040134556</v>
      </c>
      <c r="BH33" s="46">
        <v>7456844.5886388691</v>
      </c>
      <c r="BI33" s="49">
        <v>9.2482144864496867</v>
      </c>
      <c r="BJ33" s="46">
        <v>16190489.576593846</v>
      </c>
      <c r="BK33" s="50">
        <f t="shared" si="81"/>
        <v>5.5814839529755567</v>
      </c>
      <c r="BL33" s="139">
        <f t="shared" si="82"/>
        <v>16738497.384654786</v>
      </c>
      <c r="BM33" s="140">
        <f t="shared" si="83"/>
        <v>10112782.68749848</v>
      </c>
      <c r="BN33" s="141">
        <f t="shared" si="84"/>
        <v>26851280.072153267</v>
      </c>
      <c r="BO33" s="43"/>
      <c r="BP33" s="45">
        <v>5132091.1101376768</v>
      </c>
      <c r="BQ33" s="49">
        <v>16.623557320252644</v>
      </c>
      <c r="BR33" s="46">
        <v>2823336.5220280513</v>
      </c>
      <c r="BS33" s="49">
        <v>65.026867244646255</v>
      </c>
      <c r="BT33" s="46">
        <v>7955427.6321657281</v>
      </c>
      <c r="BU33" s="50">
        <f t="shared" si="87"/>
        <v>22.591533052478056</v>
      </c>
      <c r="BV33" s="48">
        <v>5107954.7575772563</v>
      </c>
      <c r="BW33" s="49">
        <f t="shared" si="88"/>
        <v>5.5414754662531749</v>
      </c>
      <c r="BX33" s="46">
        <v>8895797.530187482</v>
      </c>
      <c r="BY33" s="49">
        <f t="shared" si="89"/>
        <v>18.192559062103729</v>
      </c>
      <c r="BZ33" s="46">
        <f t="shared" si="90"/>
        <v>14003752.287764739</v>
      </c>
      <c r="CA33" s="50">
        <f t="shared" si="91"/>
        <v>9.9264732523205694</v>
      </c>
      <c r="CB33" s="139">
        <f t="shared" si="92"/>
        <v>10240045.867714934</v>
      </c>
      <c r="CC33" s="140">
        <f t="shared" si="93"/>
        <v>11719134.052215533</v>
      </c>
      <c r="CD33" s="141">
        <f t="shared" si="94"/>
        <v>21959179.919930466</v>
      </c>
      <c r="CE33" s="43"/>
      <c r="CF33" s="45">
        <v>3593479.91646103</v>
      </c>
      <c r="CG33" s="49">
        <f t="shared" si="95"/>
        <v>7.179435784220197</v>
      </c>
      <c r="CH33" s="46">
        <v>2911192.9224355966</v>
      </c>
      <c r="CI33" s="49">
        <f t="shared" si="96"/>
        <v>38.815905632474625</v>
      </c>
      <c r="CJ33" s="46">
        <v>6504672.8388966266</v>
      </c>
      <c r="CK33" s="50">
        <f t="shared" si="97"/>
        <v>11.302174781410725</v>
      </c>
      <c r="CL33" s="48">
        <v>4737483.5998109449</v>
      </c>
      <c r="CM33" s="49">
        <f t="shared" si="98"/>
        <v>2.232353905683814</v>
      </c>
      <c r="CN33" s="46">
        <v>4290362.1629181895</v>
      </c>
      <c r="CO33" s="49">
        <f t="shared" si="99"/>
        <v>6.3226988761845799</v>
      </c>
      <c r="CP33" s="46">
        <v>9027845.7627291344</v>
      </c>
      <c r="CQ33" s="50">
        <f t="shared" si="100"/>
        <v>3.2233591713701455</v>
      </c>
      <c r="CR33" s="139">
        <f t="shared" si="101"/>
        <v>8330963.5162719749</v>
      </c>
      <c r="CS33" s="140">
        <f t="shared" si="102"/>
        <v>7201555.0853537861</v>
      </c>
      <c r="CT33" s="141">
        <f t="shared" si="103"/>
        <v>15532518.601625761</v>
      </c>
      <c r="CU33" s="43"/>
      <c r="CV33" s="48">
        <f t="shared" si="104"/>
        <v>33317282.855851531</v>
      </c>
      <c r="CW33" s="49">
        <f t="shared" si="105"/>
        <v>12.659196241086747</v>
      </c>
      <c r="CX33" s="49">
        <f t="shared" si="106"/>
        <v>18903052.52833125</v>
      </c>
      <c r="CY33" s="49">
        <f t="shared" si="107"/>
        <v>46.074439709098478</v>
      </c>
      <c r="CZ33" s="46">
        <f t="shared" si="108"/>
        <v>52220335.384182781</v>
      </c>
      <c r="DA33" s="50">
        <f t="shared" si="109"/>
        <v>17.165680753320292</v>
      </c>
      <c r="DB33" s="48">
        <f t="shared" si="110"/>
        <v>31242783.036284663</v>
      </c>
      <c r="DC33" s="49">
        <f t="shared" si="111"/>
        <v>3.1172740490245086</v>
      </c>
      <c r="DD33" s="46">
        <f t="shared" si="112"/>
        <v>41303650.098071814</v>
      </c>
      <c r="DE33" s="49">
        <f t="shared" si="113"/>
        <v>9.6181781236457304</v>
      </c>
      <c r="DF33" s="46">
        <f t="shared" si="114"/>
        <v>72546433.134356469</v>
      </c>
      <c r="DG33" s="50">
        <f t="shared" si="115"/>
        <v>5.0672236274364657</v>
      </c>
      <c r="DH33" s="177"/>
      <c r="DI33" s="190" t="s">
        <v>31</v>
      </c>
      <c r="DJ33" s="48">
        <f t="shared" si="116"/>
        <v>52220335.384182781</v>
      </c>
      <c r="DK33" s="46">
        <f t="shared" si="117"/>
        <v>72546433.134356469</v>
      </c>
      <c r="DL33" s="47">
        <f t="shared" si="118"/>
        <v>124766768.51853925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f>+'All Plans Q1'!D34+'All Plans Q2'!D34+'All Plans Q3'!D34+'All Plans Q4'!D34</f>
        <v>1877756.8800000001</v>
      </c>
      <c r="E34" s="49">
        <f t="shared" si="47"/>
        <v>4.6939580088841781</v>
      </c>
      <c r="F34" s="46">
        <f>+'All Plans Q1'!F34+'All Plans Q2'!F34+'All Plans Q3'!F34+'All Plans Q4'!F34</f>
        <v>565725.58000000007</v>
      </c>
      <c r="G34" s="49">
        <f t="shared" si="48"/>
        <v>9.6983744771309066</v>
      </c>
      <c r="H34" s="46">
        <f t="shared" si="49"/>
        <v>2443482.46</v>
      </c>
      <c r="I34" s="50">
        <f t="shared" si="50"/>
        <v>5.3308196234911174</v>
      </c>
      <c r="J34" s="5">
        <f>+'All Plans Q1'!J34+'All Plans Q2'!J34+'All Plans Q3'!J34+'All Plans Q4'!J34</f>
        <v>4822088.97</v>
      </c>
      <c r="K34" s="7">
        <f t="shared" si="51"/>
        <v>4.7299309945031016</v>
      </c>
      <c r="L34" s="5">
        <f>+'All Plans Q1'!L34+'All Plans Q2'!L34+'All Plans Q3'!L34+'All Plans Q4'!L34</f>
        <v>10103966.140000001</v>
      </c>
      <c r="M34" s="7">
        <f t="shared" si="52"/>
        <v>12.236626608454491</v>
      </c>
      <c r="N34" s="5">
        <f t="shared" si="53"/>
        <v>14926055.109999999</v>
      </c>
      <c r="O34" s="7">
        <f t="shared" si="54"/>
        <v>8.089130283508716</v>
      </c>
      <c r="P34" s="139">
        <f t="shared" si="55"/>
        <v>6699845.8499999996</v>
      </c>
      <c r="Q34" s="140">
        <f t="shared" si="56"/>
        <v>10669691.720000001</v>
      </c>
      <c r="R34" s="141">
        <f t="shared" si="57"/>
        <v>17369537.57</v>
      </c>
      <c r="S34" s="41"/>
      <c r="T34" s="45">
        <v>4005144.8665176244</v>
      </c>
      <c r="U34" s="49">
        <f t="shared" si="58"/>
        <v>5.4284746287526948</v>
      </c>
      <c r="V34" s="46">
        <v>2392098.8262636019</v>
      </c>
      <c r="W34" s="49">
        <f t="shared" si="59"/>
        <v>19.617980434198845</v>
      </c>
      <c r="X34" s="46">
        <v>6397243.6927812267</v>
      </c>
      <c r="Y34" s="50">
        <f t="shared" si="60"/>
        <v>7.4409309972482589</v>
      </c>
      <c r="Z34" s="48">
        <v>11873971.088606287</v>
      </c>
      <c r="AA34" s="49">
        <f t="shared" si="61"/>
        <v>3.4932319598305894</v>
      </c>
      <c r="AB34" s="46">
        <v>10504296.991825894</v>
      </c>
      <c r="AC34" s="49">
        <f t="shared" si="62"/>
        <v>9.8124413753338544</v>
      </c>
      <c r="AD34" s="46">
        <v>22378268.08043218</v>
      </c>
      <c r="AE34" s="50">
        <f t="shared" si="63"/>
        <v>5.0067225158391615</v>
      </c>
      <c r="AF34" s="139">
        <f t="shared" si="64"/>
        <v>15879115.955123911</v>
      </c>
      <c r="AG34" s="140">
        <f t="shared" si="65"/>
        <v>12896395.818089496</v>
      </c>
      <c r="AH34" s="141">
        <f t="shared" si="66"/>
        <v>28775511.773213409</v>
      </c>
      <c r="AI34" s="43"/>
      <c r="AJ34" s="45">
        <f>+'All Plans Q4'!AJ34+'All Plans Q3'!AJ34+'All Plans Q2'!AJ34+'All Plans Q1'!AJ34</f>
        <v>1533476.9579844575</v>
      </c>
      <c r="AK34" s="49">
        <f t="shared" si="119"/>
        <v>6.1618332602733892</v>
      </c>
      <c r="AL34" s="46">
        <f>+'All Plans Q4'!AL34+'All Plans Q3'!AL34+'All Plans Q2'!AL34+'All Plans Q1'!AL34</f>
        <v>987926.3682789359</v>
      </c>
      <c r="AM34" s="49">
        <f t="shared" si="67"/>
        <v>23.121828545859429</v>
      </c>
      <c r="AN34" s="46">
        <f t="shared" si="68"/>
        <v>2521403.3262633933</v>
      </c>
      <c r="AO34" s="50">
        <f t="shared" si="69"/>
        <v>8.6469657340802399</v>
      </c>
      <c r="AP34" s="48">
        <v>2833339.8156160316</v>
      </c>
      <c r="AQ34" s="49">
        <f t="shared" si="70"/>
        <v>6.087443742729528</v>
      </c>
      <c r="AR34" s="46">
        <v>5129802.3837428447</v>
      </c>
      <c r="AS34" s="49">
        <f t="shared" si="71"/>
        <v>12.091090629498318</v>
      </c>
      <c r="AT34" s="46">
        <v>7963142.1993588768</v>
      </c>
      <c r="AU34" s="50">
        <f t="shared" si="72"/>
        <v>8.9503375838441332</v>
      </c>
      <c r="AV34" s="139">
        <f t="shared" si="73"/>
        <v>4366816.7736004889</v>
      </c>
      <c r="AW34" s="140">
        <f t="shared" si="74"/>
        <v>6117728.7520217802</v>
      </c>
      <c r="AX34" s="141">
        <f t="shared" si="75"/>
        <v>10484545.525622269</v>
      </c>
      <c r="AY34" s="43"/>
      <c r="AZ34" s="45">
        <v>4679791.4966823664</v>
      </c>
      <c r="BA34" s="49">
        <f t="shared" si="76"/>
        <v>10.735707445091444</v>
      </c>
      <c r="BB34" s="46">
        <v>1598007.7510860711</v>
      </c>
      <c r="BC34" s="49">
        <v>23.206281510377007</v>
      </c>
      <c r="BD34" s="46">
        <v>6277799.2477684375</v>
      </c>
      <c r="BE34" s="50">
        <v>12.436949992607401</v>
      </c>
      <c r="BF34" s="48">
        <v>11884313.96689803</v>
      </c>
      <c r="BG34" s="49">
        <v>5.6741959183050197</v>
      </c>
      <c r="BH34" s="46">
        <v>10843154.222224012</v>
      </c>
      <c r="BI34" s="49">
        <v>13.448022788293716</v>
      </c>
      <c r="BJ34" s="46">
        <v>22727468.189122044</v>
      </c>
      <c r="BK34" s="50">
        <f t="shared" si="81"/>
        <v>7.8350316949485626</v>
      </c>
      <c r="BL34" s="139">
        <f t="shared" si="82"/>
        <v>16564105.463580396</v>
      </c>
      <c r="BM34" s="140">
        <f t="shared" si="83"/>
        <v>12441161.973310083</v>
      </c>
      <c r="BN34" s="141">
        <f t="shared" si="84"/>
        <v>29005267.436890479</v>
      </c>
      <c r="BO34" s="43"/>
      <c r="BP34" s="45">
        <v>1719271.5848516724</v>
      </c>
      <c r="BQ34" s="49">
        <v>5.568959928128919</v>
      </c>
      <c r="BR34" s="46">
        <v>819912.64617433387</v>
      </c>
      <c r="BS34" s="49">
        <v>18.884164313748535</v>
      </c>
      <c r="BT34" s="46">
        <v>2539184.2310260064</v>
      </c>
      <c r="BU34" s="50">
        <v>7.2106827104577311</v>
      </c>
      <c r="BV34" s="48">
        <v>4469224.008521691</v>
      </c>
      <c r="BW34" s="49">
        <f t="shared" si="88"/>
        <v>4.8485345645777365</v>
      </c>
      <c r="BX34" s="46">
        <v>6109328.5722014681</v>
      </c>
      <c r="BY34" s="49">
        <f t="shared" si="89"/>
        <v>12.494025465666219</v>
      </c>
      <c r="BZ34" s="46">
        <f t="shared" si="90"/>
        <v>10578552.580723159</v>
      </c>
      <c r="CA34" s="50">
        <f t="shared" si="91"/>
        <v>7.4985416110624712</v>
      </c>
      <c r="CB34" s="139">
        <f t="shared" si="92"/>
        <v>6188495.5933733638</v>
      </c>
      <c r="CC34" s="140">
        <f t="shared" si="93"/>
        <v>6929241.218375802</v>
      </c>
      <c r="CD34" s="141">
        <f t="shared" si="94"/>
        <v>13117736.811749166</v>
      </c>
      <c r="CE34" s="43"/>
      <c r="CF34" s="45">
        <v>13184768.483595127</v>
      </c>
      <c r="CG34" s="49">
        <f t="shared" si="95"/>
        <v>26.34193062389641</v>
      </c>
      <c r="CH34" s="46">
        <v>4186894.1179657262</v>
      </c>
      <c r="CI34" s="49">
        <f t="shared" si="96"/>
        <v>55.825254906209679</v>
      </c>
      <c r="CJ34" s="46">
        <v>17371662.601560853</v>
      </c>
      <c r="CK34" s="50">
        <f t="shared" si="97"/>
        <v>30.184080249582735</v>
      </c>
      <c r="CL34" s="48">
        <v>14070178.257940918</v>
      </c>
      <c r="CM34" s="49">
        <f t="shared" si="98"/>
        <v>6.6300213448834588</v>
      </c>
      <c r="CN34" s="46">
        <v>16317185.796731051</v>
      </c>
      <c r="CO34" s="49">
        <f t="shared" si="99"/>
        <v>24.046606878826715</v>
      </c>
      <c r="CP34" s="46">
        <v>30387364.054671969</v>
      </c>
      <c r="CQ34" s="50">
        <f t="shared" si="100"/>
        <v>10.849696726517855</v>
      </c>
      <c r="CR34" s="139">
        <f t="shared" si="101"/>
        <v>27254946.741536044</v>
      </c>
      <c r="CS34" s="140">
        <f t="shared" si="102"/>
        <v>20504079.914696775</v>
      </c>
      <c r="CT34" s="141">
        <f t="shared" si="103"/>
        <v>47759026.656232819</v>
      </c>
      <c r="CU34" s="43"/>
      <c r="CV34" s="48">
        <f t="shared" si="104"/>
        <v>27000210.269631248</v>
      </c>
      <c r="CW34" s="49">
        <f t="shared" si="105"/>
        <v>10.2589686509756</v>
      </c>
      <c r="CX34" s="49">
        <f t="shared" si="106"/>
        <v>10550565.28976867</v>
      </c>
      <c r="CY34" s="49">
        <f t="shared" si="107"/>
        <v>25.71602568483511</v>
      </c>
      <c r="CZ34" s="46">
        <f t="shared" si="108"/>
        <v>37550775.559399918</v>
      </c>
      <c r="DA34" s="50">
        <f t="shared" si="109"/>
        <v>12.343555830311306</v>
      </c>
      <c r="DB34" s="48">
        <f t="shared" si="110"/>
        <v>49953116.107582957</v>
      </c>
      <c r="DC34" s="49">
        <f t="shared" si="111"/>
        <v>4.9841127254646187</v>
      </c>
      <c r="DD34" s="46">
        <f t="shared" si="112"/>
        <v>59007734.106725276</v>
      </c>
      <c r="DE34" s="49">
        <f t="shared" si="113"/>
        <v>13.740841208068048</v>
      </c>
      <c r="DF34" s="46">
        <f t="shared" si="114"/>
        <v>108960850.21430823</v>
      </c>
      <c r="DG34" s="50">
        <f t="shared" si="115"/>
        <v>7.6106980152830106</v>
      </c>
      <c r="DH34" s="177"/>
      <c r="DI34" s="190" t="s">
        <v>32</v>
      </c>
      <c r="DJ34" s="48">
        <f t="shared" si="116"/>
        <v>37550775.559399918</v>
      </c>
      <c r="DK34" s="46">
        <f t="shared" si="117"/>
        <v>108960850.21430823</v>
      </c>
      <c r="DL34" s="47">
        <f t="shared" si="118"/>
        <v>146511625.77370816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f>+'All Plans Q1'!D35+'All Plans Q2'!D35+'All Plans Q3'!D35+'All Plans Q4'!D35</f>
        <v>1507732.3199999998</v>
      </c>
      <c r="E35" s="49">
        <f t="shared" si="47"/>
        <v>3.7689821691493535</v>
      </c>
      <c r="F35" s="46">
        <f>+'All Plans Q1'!F35+'All Plans Q2'!F35+'All Plans Q3'!F35+'All Plans Q4'!F35</f>
        <v>7024.8899999999994</v>
      </c>
      <c r="G35" s="49">
        <f t="shared" si="48"/>
        <v>0.12042943838716312</v>
      </c>
      <c r="H35" s="46">
        <f t="shared" si="49"/>
        <v>1514757.2099999997</v>
      </c>
      <c r="I35" s="50">
        <f t="shared" si="50"/>
        <v>3.3046676585894765</v>
      </c>
      <c r="J35" s="5">
        <f>+'All Plans Q1'!J35+'All Plans Q2'!J35+'All Plans Q3'!J35+'All Plans Q4'!J35</f>
        <v>0</v>
      </c>
      <c r="K35" s="7">
        <f t="shared" si="51"/>
        <v>0</v>
      </c>
      <c r="L35" s="5">
        <f>+'All Plans Q1'!L35+'All Plans Q2'!L35+'All Plans Q3'!L35+'All Plans Q4'!L35</f>
        <v>0</v>
      </c>
      <c r="M35" s="7">
        <f t="shared" si="52"/>
        <v>0</v>
      </c>
      <c r="N35" s="5">
        <f t="shared" si="53"/>
        <v>0</v>
      </c>
      <c r="O35" s="7">
        <f t="shared" si="54"/>
        <v>0</v>
      </c>
      <c r="P35" s="139">
        <f t="shared" si="55"/>
        <v>1507732.3199999998</v>
      </c>
      <c r="Q35" s="140">
        <f t="shared" si="56"/>
        <v>7024.8899999999994</v>
      </c>
      <c r="R35" s="141">
        <f t="shared" si="57"/>
        <v>1514757.2099999997</v>
      </c>
      <c r="S35" s="41"/>
      <c r="T35" s="45">
        <v>7977532.3213493973</v>
      </c>
      <c r="U35" s="49">
        <f t="shared" si="58"/>
        <v>10.812550669147994</v>
      </c>
      <c r="V35" s="46">
        <v>52451.31397073422</v>
      </c>
      <c r="W35" s="49">
        <f t="shared" si="59"/>
        <v>0.43016151336570785</v>
      </c>
      <c r="X35" s="46">
        <v>8029983.6353201317</v>
      </c>
      <c r="Y35" s="50">
        <f t="shared" si="60"/>
        <v>9.3400465902015757</v>
      </c>
      <c r="Z35" s="48">
        <v>4956.702402742254</v>
      </c>
      <c r="AA35" s="49">
        <f t="shared" si="61"/>
        <v>1.4582241374364556E-3</v>
      </c>
      <c r="AB35" s="46">
        <v>4615.9080350116265</v>
      </c>
      <c r="AC35" s="49">
        <f t="shared" si="62"/>
        <v>4.3118856047891525E-3</v>
      </c>
      <c r="AD35" s="46">
        <v>9572.6104377538795</v>
      </c>
      <c r="AE35" s="50">
        <f t="shared" si="63"/>
        <v>2.1416940775666016E-3</v>
      </c>
      <c r="AF35" s="139">
        <f t="shared" si="64"/>
        <v>7982489.0237521399</v>
      </c>
      <c r="AG35" s="140">
        <f t="shared" si="65"/>
        <v>57067.222005745847</v>
      </c>
      <c r="AH35" s="141">
        <f t="shared" si="66"/>
        <v>8039556.2457578853</v>
      </c>
      <c r="AI35" s="43"/>
      <c r="AJ35" s="45">
        <f>+'All Plans Q4'!AJ35+'All Plans Q3'!AJ35+'All Plans Q2'!AJ35+'All Plans Q1'!AJ35</f>
        <v>2217940.8684621449</v>
      </c>
      <c r="AK35" s="49">
        <f t="shared" si="119"/>
        <v>8.9121533528436672</v>
      </c>
      <c r="AL35" s="46">
        <f>+'All Plans Q4'!AL35+'All Plans Q3'!AL35+'All Plans Q2'!AL35+'All Plans Q1'!AL35</f>
        <v>9153.8685028680284</v>
      </c>
      <c r="AM35" s="49">
        <f t="shared" si="67"/>
        <v>0.21424084309378211</v>
      </c>
      <c r="AN35" s="46">
        <f t="shared" si="68"/>
        <v>2227094.7369650127</v>
      </c>
      <c r="AO35" s="50">
        <f t="shared" si="69"/>
        <v>7.6376562513803874</v>
      </c>
      <c r="AP35" s="48">
        <v>0</v>
      </c>
      <c r="AQ35" s="49">
        <f t="shared" si="70"/>
        <v>0</v>
      </c>
      <c r="AR35" s="46">
        <v>0</v>
      </c>
      <c r="AS35" s="49">
        <f t="shared" si="71"/>
        <v>0</v>
      </c>
      <c r="AT35" s="46">
        <v>0</v>
      </c>
      <c r="AU35" s="50">
        <f t="shared" si="72"/>
        <v>0</v>
      </c>
      <c r="AV35" s="139">
        <f t="shared" si="73"/>
        <v>2217940.8684621449</v>
      </c>
      <c r="AW35" s="140">
        <f t="shared" si="74"/>
        <v>9153.8685028680284</v>
      </c>
      <c r="AX35" s="141">
        <f t="shared" si="75"/>
        <v>2227094.7369650127</v>
      </c>
      <c r="AY35" s="43"/>
      <c r="AZ35" s="45">
        <v>4050199.0577100813</v>
      </c>
      <c r="BA35" s="49">
        <f t="shared" si="76"/>
        <v>9.2913866373717475</v>
      </c>
      <c r="BB35" s="46">
        <v>48701.496108896565</v>
      </c>
      <c r="BC35" s="49">
        <v>0.70724352113528066</v>
      </c>
      <c r="BD35" s="46">
        <v>4098900.5538189779</v>
      </c>
      <c r="BE35" s="50">
        <v>8.1203331295817467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f t="shared" si="81"/>
        <v>0</v>
      </c>
      <c r="BL35" s="139">
        <f t="shared" si="82"/>
        <v>4050199.0577100813</v>
      </c>
      <c r="BM35" s="140">
        <f t="shared" si="83"/>
        <v>48701.496108896565</v>
      </c>
      <c r="BN35" s="141">
        <f t="shared" si="84"/>
        <v>4098900.5538189779</v>
      </c>
      <c r="BO35" s="43"/>
      <c r="BP35" s="45">
        <v>4153237.3196022459</v>
      </c>
      <c r="BQ35" s="49">
        <v>13.452913669174556</v>
      </c>
      <c r="BR35" s="46">
        <v>4219.7878486160917</v>
      </c>
      <c r="BS35" s="49">
        <v>9.7189825616474546E-2</v>
      </c>
      <c r="BT35" s="46">
        <v>4157457.1074508619</v>
      </c>
      <c r="BU35" s="50">
        <v>11.806194965243742</v>
      </c>
      <c r="BV35" s="48">
        <v>1427.1959574150239</v>
      </c>
      <c r="BW35" s="49">
        <f t="shared" si="88"/>
        <v>1.5483244779760459E-3</v>
      </c>
      <c r="BX35" s="46">
        <v>4156.9414466861199</v>
      </c>
      <c r="BY35" s="49">
        <f t="shared" si="89"/>
        <v>8.5012504533643913E-3</v>
      </c>
      <c r="BZ35" s="46">
        <f t="shared" si="90"/>
        <v>5584.1374041011441</v>
      </c>
      <c r="CA35" s="50">
        <f t="shared" si="91"/>
        <v>3.9582812834759607E-3</v>
      </c>
      <c r="CB35" s="139">
        <f t="shared" si="92"/>
        <v>4154664.5155596607</v>
      </c>
      <c r="CC35" s="140">
        <f t="shared" si="93"/>
        <v>8376.7292953022115</v>
      </c>
      <c r="CD35" s="141">
        <f t="shared" si="94"/>
        <v>4163041.2448549629</v>
      </c>
      <c r="CE35" s="43"/>
      <c r="CF35" s="45">
        <v>3431234.0386773804</v>
      </c>
      <c r="CG35" s="49">
        <f t="shared" si="95"/>
        <v>6.8552837399952455</v>
      </c>
      <c r="CH35" s="46">
        <v>44004.125614461889</v>
      </c>
      <c r="CI35" s="49">
        <f t="shared" si="96"/>
        <v>0.58672167485949189</v>
      </c>
      <c r="CJ35" s="46">
        <v>3475238.1642918424</v>
      </c>
      <c r="CK35" s="50">
        <f t="shared" si="97"/>
        <v>6.0383896488970787</v>
      </c>
      <c r="CL35" s="48">
        <v>66694.787327597514</v>
      </c>
      <c r="CM35" s="49">
        <f t="shared" si="98"/>
        <v>3.1427310689889285E-2</v>
      </c>
      <c r="CN35" s="46">
        <v>99317.364669323229</v>
      </c>
      <c r="CO35" s="49">
        <f t="shared" si="99"/>
        <v>0.14636381874886448</v>
      </c>
      <c r="CP35" s="46">
        <v>166012.15199692076</v>
      </c>
      <c r="CQ35" s="50">
        <f t="shared" si="100"/>
        <v>5.9274029127454025E-2</v>
      </c>
      <c r="CR35" s="139">
        <f t="shared" si="101"/>
        <v>3497928.8260049778</v>
      </c>
      <c r="CS35" s="140">
        <f t="shared" si="102"/>
        <v>143321.49028378513</v>
      </c>
      <c r="CT35" s="141">
        <f t="shared" si="103"/>
        <v>3641250.3162887627</v>
      </c>
      <c r="CU35" s="43"/>
      <c r="CV35" s="48">
        <f t="shared" si="104"/>
        <v>23337875.925801251</v>
      </c>
      <c r="CW35" s="49">
        <f t="shared" si="105"/>
        <v>8.8674323315343244</v>
      </c>
      <c r="CX35" s="49">
        <f t="shared" si="106"/>
        <v>165555.48204557679</v>
      </c>
      <c r="CY35" s="49">
        <f t="shared" si="107"/>
        <v>0.40352615349226073</v>
      </c>
      <c r="CZ35" s="46">
        <f t="shared" si="108"/>
        <v>23503431.407846827</v>
      </c>
      <c r="DA35" s="50">
        <f t="shared" si="109"/>
        <v>7.7259634046100594</v>
      </c>
      <c r="DB35" s="48">
        <f t="shared" si="110"/>
        <v>73078.685687754798</v>
      </c>
      <c r="DC35" s="49">
        <f t="shared" si="111"/>
        <v>7.2914852100943667E-3</v>
      </c>
      <c r="DD35" s="46">
        <f t="shared" si="112"/>
        <v>108090.21415102098</v>
      </c>
      <c r="DE35" s="49">
        <f t="shared" si="113"/>
        <v>2.5170437253342542E-2</v>
      </c>
      <c r="DF35" s="46">
        <f t="shared" si="114"/>
        <v>181168.89983877577</v>
      </c>
      <c r="DG35" s="50">
        <f t="shared" si="115"/>
        <v>1.265428622961421E-2</v>
      </c>
      <c r="DH35" s="177"/>
      <c r="DI35" s="190" t="s">
        <v>33</v>
      </c>
      <c r="DJ35" s="48">
        <f t="shared" si="116"/>
        <v>23503431.407846827</v>
      </c>
      <c r="DK35" s="46">
        <f t="shared" si="117"/>
        <v>181168.89983877577</v>
      </c>
      <c r="DL35" s="47">
        <f t="shared" si="118"/>
        <v>23684600.307685602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f>+'All Plans Q1'!D36+'All Plans Q2'!D36+'All Plans Q3'!D36+'All Plans Q4'!D36</f>
        <v>541457.16</v>
      </c>
      <c r="E36" s="49">
        <f t="shared" si="47"/>
        <v>1.353517699612786</v>
      </c>
      <c r="F36" s="46">
        <f>+'All Plans Q1'!F36+'All Plans Q2'!F36+'All Plans Q3'!F36+'All Plans Q4'!F36</f>
        <v>0</v>
      </c>
      <c r="G36" s="49">
        <f t="shared" si="48"/>
        <v>0</v>
      </c>
      <c r="H36" s="46">
        <f t="shared" si="49"/>
        <v>541457.16</v>
      </c>
      <c r="I36" s="50">
        <f t="shared" si="50"/>
        <v>1.1812691521459786</v>
      </c>
      <c r="J36" s="5">
        <f>+'All Plans Q1'!J36+'All Plans Q2'!J36+'All Plans Q3'!J36+'All Plans Q4'!J36</f>
        <v>0</v>
      </c>
      <c r="K36" s="7">
        <f t="shared" si="51"/>
        <v>0</v>
      </c>
      <c r="L36" s="5">
        <f>+'All Plans Q1'!L36+'All Plans Q2'!L36+'All Plans Q3'!L36+'All Plans Q4'!L36</f>
        <v>0</v>
      </c>
      <c r="M36" s="7">
        <f t="shared" si="52"/>
        <v>0</v>
      </c>
      <c r="N36" s="5">
        <f t="shared" si="53"/>
        <v>0</v>
      </c>
      <c r="O36" s="7">
        <f t="shared" si="54"/>
        <v>0</v>
      </c>
      <c r="P36" s="139">
        <f t="shared" si="55"/>
        <v>541457.16</v>
      </c>
      <c r="Q36" s="140">
        <f t="shared" si="56"/>
        <v>0</v>
      </c>
      <c r="R36" s="141">
        <f t="shared" si="57"/>
        <v>541457.16</v>
      </c>
      <c r="S36" s="41"/>
      <c r="T36" s="45">
        <v>2076983.2887803148</v>
      </c>
      <c r="U36" s="49">
        <f t="shared" si="58"/>
        <v>2.8150919537875487</v>
      </c>
      <c r="V36" s="46">
        <v>372.70743940892487</v>
      </c>
      <c r="W36" s="49">
        <f t="shared" si="59"/>
        <v>3.0566325996762584E-3</v>
      </c>
      <c r="X36" s="46">
        <v>2077355.9962197237</v>
      </c>
      <c r="Y36" s="50">
        <f t="shared" si="60"/>
        <v>2.4162691569860595</v>
      </c>
      <c r="Z36" s="48">
        <v>0</v>
      </c>
      <c r="AA36" s="49">
        <f t="shared" si="61"/>
        <v>0</v>
      </c>
      <c r="AB36" s="46">
        <v>0</v>
      </c>
      <c r="AC36" s="49">
        <f t="shared" si="62"/>
        <v>0</v>
      </c>
      <c r="AD36" s="46">
        <v>0</v>
      </c>
      <c r="AE36" s="50">
        <f t="shared" si="63"/>
        <v>0</v>
      </c>
      <c r="AF36" s="139">
        <f t="shared" si="64"/>
        <v>2076983.2887803148</v>
      </c>
      <c r="AG36" s="140">
        <f t="shared" si="65"/>
        <v>372.70743940892487</v>
      </c>
      <c r="AH36" s="141">
        <f t="shared" si="66"/>
        <v>2077355.9962197237</v>
      </c>
      <c r="AI36" s="43"/>
      <c r="AJ36" s="45">
        <f>+'All Plans Q4'!AJ36+'All Plans Q3'!AJ36+'All Plans Q2'!AJ36+'All Plans Q1'!AJ36</f>
        <v>1371765.1897812034</v>
      </c>
      <c r="AK36" s="49">
        <f t="shared" si="119"/>
        <v>5.5120413304343421</v>
      </c>
      <c r="AL36" s="46">
        <f>+'All Plans Q4'!AL36+'All Plans Q3'!AL36+'All Plans Q2'!AL36+'All Plans Q1'!AL36</f>
        <v>4140.3945165109153</v>
      </c>
      <c r="AM36" s="49">
        <f t="shared" si="67"/>
        <v>9.6903468919206009E-2</v>
      </c>
      <c r="AN36" s="46">
        <f t="shared" si="68"/>
        <v>1375905.5842977143</v>
      </c>
      <c r="AO36" s="50">
        <f t="shared" si="69"/>
        <v>4.7185661717926788</v>
      </c>
      <c r="AP36" s="48">
        <v>0</v>
      </c>
      <c r="AQ36" s="49">
        <f t="shared" si="70"/>
        <v>0</v>
      </c>
      <c r="AR36" s="46">
        <v>0</v>
      </c>
      <c r="AS36" s="49">
        <f t="shared" si="71"/>
        <v>0</v>
      </c>
      <c r="AT36" s="46">
        <v>0</v>
      </c>
      <c r="AU36" s="50">
        <f t="shared" si="72"/>
        <v>0</v>
      </c>
      <c r="AV36" s="139">
        <f t="shared" si="73"/>
        <v>1371765.1897812034</v>
      </c>
      <c r="AW36" s="140">
        <f t="shared" si="74"/>
        <v>4140.3945165109153</v>
      </c>
      <c r="AX36" s="141">
        <f t="shared" si="75"/>
        <v>1375905.5842977143</v>
      </c>
      <c r="AY36" s="43"/>
      <c r="AZ36" s="45">
        <v>1377609.8173127698</v>
      </c>
      <c r="BA36" s="49">
        <f t="shared" si="76"/>
        <v>3.1603151513567505</v>
      </c>
      <c r="BB36" s="46">
        <v>0</v>
      </c>
      <c r="BC36" s="49">
        <v>0</v>
      </c>
      <c r="BD36" s="46">
        <v>1377609.8173127698</v>
      </c>
      <c r="BE36" s="50">
        <v>2.7291832266433618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f t="shared" si="81"/>
        <v>0</v>
      </c>
      <c r="BL36" s="139">
        <f t="shared" si="82"/>
        <v>1377609.8173127698</v>
      </c>
      <c r="BM36" s="140">
        <f t="shared" si="83"/>
        <v>0</v>
      </c>
      <c r="BN36" s="141">
        <f t="shared" si="84"/>
        <v>1377609.8173127698</v>
      </c>
      <c r="BO36" s="43"/>
      <c r="BP36" s="45">
        <v>1504279.2536133891</v>
      </c>
      <c r="BQ36" s="49">
        <v>4.872569847544697</v>
      </c>
      <c r="BR36" s="46">
        <v>706.78417908447341</v>
      </c>
      <c r="BS36" s="49">
        <v>1.6278598256125879E-2</v>
      </c>
      <c r="BT36" s="46">
        <v>1504986.0377924736</v>
      </c>
      <c r="BU36" s="50">
        <v>4.2738044248981195</v>
      </c>
      <c r="BV36" s="48">
        <v>0</v>
      </c>
      <c r="BW36" s="49">
        <f t="shared" si="88"/>
        <v>0</v>
      </c>
      <c r="BX36" s="46">
        <v>78.543188910180191</v>
      </c>
      <c r="BY36" s="49">
        <f t="shared" si="89"/>
        <v>1.6062658781582109E-4</v>
      </c>
      <c r="BZ36" s="46">
        <f t="shared" si="90"/>
        <v>78.543188910180191</v>
      </c>
      <c r="CA36" s="50">
        <f t="shared" si="91"/>
        <v>5.5674853985389446E-5</v>
      </c>
      <c r="CB36" s="139">
        <f t="shared" si="92"/>
        <v>1504279.2536133891</v>
      </c>
      <c r="CC36" s="140">
        <f t="shared" si="93"/>
        <v>785.32736799465363</v>
      </c>
      <c r="CD36" s="141">
        <f t="shared" si="94"/>
        <v>1505064.5809813838</v>
      </c>
      <c r="CE36" s="43"/>
      <c r="CF36" s="45">
        <v>2536367.1447156104</v>
      </c>
      <c r="CG36" s="49">
        <f t="shared" si="95"/>
        <v>5.0674236294675392</v>
      </c>
      <c r="CH36" s="46">
        <v>1409.888202177108</v>
      </c>
      <c r="CI36" s="49">
        <f t="shared" si="96"/>
        <v>1.8798509362361441E-2</v>
      </c>
      <c r="CJ36" s="46">
        <v>2537777.0329177873</v>
      </c>
      <c r="CK36" s="50">
        <f t="shared" si="97"/>
        <v>4.4095068718555392</v>
      </c>
      <c r="CL36" s="48">
        <v>0</v>
      </c>
      <c r="CM36" s="49">
        <f t="shared" si="98"/>
        <v>0</v>
      </c>
      <c r="CN36" s="46">
        <v>0</v>
      </c>
      <c r="CO36" s="49">
        <f t="shared" si="99"/>
        <v>0</v>
      </c>
      <c r="CP36" s="46">
        <v>0</v>
      </c>
      <c r="CQ36" s="50">
        <f t="shared" si="100"/>
        <v>0</v>
      </c>
      <c r="CR36" s="139">
        <f t="shared" si="101"/>
        <v>2536367.1447156104</v>
      </c>
      <c r="CS36" s="140">
        <f t="shared" si="102"/>
        <v>1409.888202177108</v>
      </c>
      <c r="CT36" s="141">
        <f t="shared" si="103"/>
        <v>2537777.0329177873</v>
      </c>
      <c r="CU36" s="43"/>
      <c r="CV36" s="48">
        <f t="shared" si="104"/>
        <v>9408461.8542032875</v>
      </c>
      <c r="CW36" s="49">
        <f t="shared" si="105"/>
        <v>3.5748282791980466</v>
      </c>
      <c r="CX36" s="49">
        <f t="shared" si="106"/>
        <v>6629.7743371814213</v>
      </c>
      <c r="CY36" s="49">
        <f t="shared" si="107"/>
        <v>1.6159460887365994E-2</v>
      </c>
      <c r="CZ36" s="46">
        <f t="shared" si="108"/>
        <v>9415091.6285404693</v>
      </c>
      <c r="DA36" s="50">
        <f t="shared" si="109"/>
        <v>3.0948950436602667</v>
      </c>
      <c r="DB36" s="48">
        <f t="shared" si="110"/>
        <v>0</v>
      </c>
      <c r="DC36" s="49">
        <f t="shared" si="111"/>
        <v>0</v>
      </c>
      <c r="DD36" s="46">
        <f t="shared" si="112"/>
        <v>78.543188910180191</v>
      </c>
      <c r="DE36" s="49">
        <f t="shared" si="113"/>
        <v>1.8289966614174262E-5</v>
      </c>
      <c r="DF36" s="46">
        <f t="shared" si="114"/>
        <v>78.543188910180191</v>
      </c>
      <c r="DG36" s="50">
        <f t="shared" si="115"/>
        <v>5.4860850551091855E-6</v>
      </c>
      <c r="DH36" s="177"/>
      <c r="DI36" s="190" t="s">
        <v>34</v>
      </c>
      <c r="DJ36" s="48">
        <f t="shared" si="116"/>
        <v>9415091.6285404693</v>
      </c>
      <c r="DK36" s="46">
        <f t="shared" si="117"/>
        <v>78.543188910180191</v>
      </c>
      <c r="DL36" s="47">
        <f t="shared" si="118"/>
        <v>9415170.1717293803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f>+'All Plans Q1'!D37+'All Plans Q2'!D37+'All Plans Q3'!D37+'All Plans Q4'!D37</f>
        <v>140846.93</v>
      </c>
      <c r="E37" s="49">
        <f t="shared" si="47"/>
        <v>0.35208475715996268</v>
      </c>
      <c r="F37" s="46">
        <f>+'All Plans Q1'!F37+'All Plans Q2'!F37+'All Plans Q3'!F37+'All Plans Q4'!F37</f>
        <v>1655</v>
      </c>
      <c r="G37" s="49">
        <f t="shared" si="48"/>
        <v>2.8372077076047452E-2</v>
      </c>
      <c r="H37" s="46">
        <f t="shared" si="49"/>
        <v>142501.93</v>
      </c>
      <c r="I37" s="50">
        <f t="shared" si="50"/>
        <v>0.3108891089929729</v>
      </c>
      <c r="J37" s="5">
        <f>+'All Plans Q1'!J37+'All Plans Q2'!J37+'All Plans Q3'!J37+'All Plans Q4'!J37</f>
        <v>0</v>
      </c>
      <c r="K37" s="7">
        <f t="shared" si="51"/>
        <v>0</v>
      </c>
      <c r="L37" s="5">
        <f>+'All Plans Q1'!L37+'All Plans Q2'!L37+'All Plans Q3'!L37+'All Plans Q4'!L37</f>
        <v>0</v>
      </c>
      <c r="M37" s="7">
        <f t="shared" si="52"/>
        <v>0</v>
      </c>
      <c r="N37" s="5">
        <f t="shared" si="53"/>
        <v>0</v>
      </c>
      <c r="O37" s="7">
        <f t="shared" si="54"/>
        <v>0</v>
      </c>
      <c r="P37" s="139">
        <f t="shared" si="55"/>
        <v>140846.93</v>
      </c>
      <c r="Q37" s="140">
        <f t="shared" si="56"/>
        <v>1655</v>
      </c>
      <c r="R37" s="141">
        <f t="shared" si="57"/>
        <v>142501.93</v>
      </c>
      <c r="S37" s="41"/>
      <c r="T37" s="45">
        <v>8791342.5098867957</v>
      </c>
      <c r="U37" s="49">
        <f t="shared" si="58"/>
        <v>11.915568938980725</v>
      </c>
      <c r="V37" s="46">
        <v>116748.81698863948</v>
      </c>
      <c r="W37" s="49">
        <f t="shared" si="59"/>
        <v>0.95747549484671601</v>
      </c>
      <c r="X37" s="46">
        <v>8908091.3268754352</v>
      </c>
      <c r="Y37" s="50">
        <f t="shared" si="60"/>
        <v>10.361414394024493</v>
      </c>
      <c r="Z37" s="48">
        <v>10961.519271799585</v>
      </c>
      <c r="AA37" s="49">
        <f t="shared" si="61"/>
        <v>3.2247955770493358E-3</v>
      </c>
      <c r="AB37" s="46">
        <v>28711.566012560037</v>
      </c>
      <c r="AC37" s="49">
        <f t="shared" si="62"/>
        <v>2.6820505790297725E-2</v>
      </c>
      <c r="AD37" s="46">
        <v>39673.085284359622</v>
      </c>
      <c r="AE37" s="50">
        <f t="shared" si="63"/>
        <v>8.8761171620647845E-3</v>
      </c>
      <c r="AF37" s="139">
        <f t="shared" si="64"/>
        <v>8802304.0291585959</v>
      </c>
      <c r="AG37" s="140">
        <f t="shared" si="65"/>
        <v>145460.38300119952</v>
      </c>
      <c r="AH37" s="141">
        <f t="shared" si="66"/>
        <v>8947764.4121597949</v>
      </c>
      <c r="AI37" s="43"/>
      <c r="AJ37" s="45">
        <f>+'All Plans Q4'!AJ37+'All Plans Q3'!AJ37+'All Plans Q2'!AJ37+'All Plans Q1'!AJ37</f>
        <v>3975606.221216002</v>
      </c>
      <c r="AK37" s="49">
        <f t="shared" si="119"/>
        <v>15.974822781710721</v>
      </c>
      <c r="AL37" s="46">
        <f>+'All Plans Q4'!AL37+'All Plans Q3'!AL37+'All Plans Q2'!AL37+'All Plans Q1'!AL37</f>
        <v>19130.074590912482</v>
      </c>
      <c r="AM37" s="49">
        <f t="shared" si="67"/>
        <v>0.44772800783842726</v>
      </c>
      <c r="AN37" s="46">
        <f t="shared" si="68"/>
        <v>3994736.2958069146</v>
      </c>
      <c r="AO37" s="50">
        <f t="shared" si="69"/>
        <v>13.699651898896803</v>
      </c>
      <c r="AP37" s="48">
        <v>0</v>
      </c>
      <c r="AQ37" s="49">
        <f t="shared" si="70"/>
        <v>0</v>
      </c>
      <c r="AR37" s="46">
        <v>0</v>
      </c>
      <c r="AS37" s="49">
        <f t="shared" si="71"/>
        <v>0</v>
      </c>
      <c r="AT37" s="46">
        <v>0</v>
      </c>
      <c r="AU37" s="50">
        <f t="shared" si="72"/>
        <v>0</v>
      </c>
      <c r="AV37" s="139">
        <f t="shared" si="73"/>
        <v>3975606.221216002</v>
      </c>
      <c r="AW37" s="140">
        <f t="shared" si="74"/>
        <v>19130.074590912482</v>
      </c>
      <c r="AX37" s="141">
        <f t="shared" si="75"/>
        <v>3994736.2958069146</v>
      </c>
      <c r="AY37" s="43"/>
      <c r="AZ37" s="45">
        <v>5776894.0975159183</v>
      </c>
      <c r="BA37" s="49">
        <f t="shared" si="76"/>
        <v>13.252523112658647</v>
      </c>
      <c r="BB37" s="46">
        <v>35468.281434724806</v>
      </c>
      <c r="BC37" s="49">
        <v>0.51507067040450771</v>
      </c>
      <c r="BD37" s="46">
        <v>5812362.3789506434</v>
      </c>
      <c r="BE37" s="50">
        <v>11.514872870714669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f t="shared" si="81"/>
        <v>0</v>
      </c>
      <c r="BL37" s="139">
        <f t="shared" si="82"/>
        <v>5776894.0975159183</v>
      </c>
      <c r="BM37" s="140">
        <f t="shared" si="83"/>
        <v>35468.281434724806</v>
      </c>
      <c r="BN37" s="141">
        <f t="shared" si="84"/>
        <v>5812362.3789506434</v>
      </c>
      <c r="BO37" s="43"/>
      <c r="BP37" s="45">
        <v>4711917.7525287578</v>
      </c>
      <c r="BQ37" s="49">
        <v>15.262557340954244</v>
      </c>
      <c r="BR37" s="46">
        <v>18129.864208198214</v>
      </c>
      <c r="BS37" s="49">
        <v>0.41756562274167891</v>
      </c>
      <c r="BT37" s="46">
        <v>4730047.6167369559</v>
      </c>
      <c r="BU37" s="50">
        <v>13.432216596534795</v>
      </c>
      <c r="BV37" s="48">
        <v>4853.4916599312191</v>
      </c>
      <c r="BW37" s="49">
        <f t="shared" si="88"/>
        <v>5.2654156576613844E-3</v>
      </c>
      <c r="BX37" s="46">
        <v>21757.785861637607</v>
      </c>
      <c r="BY37" s="49">
        <f t="shared" si="89"/>
        <v>4.4496269503124068E-2</v>
      </c>
      <c r="BZ37" s="46">
        <f t="shared" si="90"/>
        <v>26611.277521568827</v>
      </c>
      <c r="CA37" s="50">
        <f t="shared" si="91"/>
        <v>1.8863239587487507E-2</v>
      </c>
      <c r="CB37" s="139">
        <f t="shared" si="92"/>
        <v>4716771.2441886887</v>
      </c>
      <c r="CC37" s="140">
        <f t="shared" si="93"/>
        <v>39887.650069835821</v>
      </c>
      <c r="CD37" s="141">
        <f t="shared" si="94"/>
        <v>4756658.8942585243</v>
      </c>
      <c r="CE37" s="43"/>
      <c r="CF37" s="45">
        <v>3734591.4904831448</v>
      </c>
      <c r="CG37" s="49">
        <f t="shared" si="95"/>
        <v>7.4613634720475837</v>
      </c>
      <c r="CH37" s="46">
        <v>197426.37344022354</v>
      </c>
      <c r="CI37" s="49">
        <f t="shared" si="96"/>
        <v>2.6323516458696474</v>
      </c>
      <c r="CJ37" s="46">
        <v>3932017.8639233685</v>
      </c>
      <c r="CK37" s="50">
        <f t="shared" si="97"/>
        <v>6.8320658459479855</v>
      </c>
      <c r="CL37" s="48">
        <v>576884.1735962613</v>
      </c>
      <c r="CM37" s="49">
        <f t="shared" si="98"/>
        <v>0.27183411001278929</v>
      </c>
      <c r="CN37" s="46">
        <v>723802.19031260628</v>
      </c>
      <c r="CO37" s="49">
        <f t="shared" si="99"/>
        <v>1.0666659646645587</v>
      </c>
      <c r="CP37" s="46">
        <v>1300686.3639088676</v>
      </c>
      <c r="CQ37" s="50">
        <f t="shared" si="100"/>
        <v>0.46440528896611438</v>
      </c>
      <c r="CR37" s="139">
        <f t="shared" si="101"/>
        <v>4311475.6640794063</v>
      </c>
      <c r="CS37" s="140">
        <f t="shared" si="102"/>
        <v>921228.5637528298</v>
      </c>
      <c r="CT37" s="141">
        <f t="shared" si="103"/>
        <v>5232704.2278322363</v>
      </c>
      <c r="CU37" s="43"/>
      <c r="CV37" s="48">
        <f t="shared" si="104"/>
        <v>27131199.001630619</v>
      </c>
      <c r="CW37" s="49">
        <f t="shared" si="105"/>
        <v>10.308738978013537</v>
      </c>
      <c r="CX37" s="49">
        <f t="shared" si="106"/>
        <v>388558.41066269856</v>
      </c>
      <c r="CY37" s="49">
        <f t="shared" si="107"/>
        <v>0.9470751371351166</v>
      </c>
      <c r="CZ37" s="46">
        <f t="shared" si="108"/>
        <v>27519757.412293319</v>
      </c>
      <c r="DA37" s="50">
        <f t="shared" si="109"/>
        <v>9.0461956376353054</v>
      </c>
      <c r="DB37" s="48">
        <f t="shared" si="110"/>
        <v>592699.18452799215</v>
      </c>
      <c r="DC37" s="49">
        <f t="shared" si="111"/>
        <v>5.9137042454295144E-2</v>
      </c>
      <c r="DD37" s="46">
        <f t="shared" si="112"/>
        <v>774271.54218680388</v>
      </c>
      <c r="DE37" s="49">
        <f t="shared" si="113"/>
        <v>0.18030081097288331</v>
      </c>
      <c r="DF37" s="46">
        <f t="shared" si="114"/>
        <v>1366970.7267147959</v>
      </c>
      <c r="DG37" s="50">
        <f t="shared" si="115"/>
        <v>9.5480178213515066E-2</v>
      </c>
      <c r="DH37" s="177"/>
      <c r="DI37" s="190" t="s">
        <v>35</v>
      </c>
      <c r="DJ37" s="48">
        <f t="shared" si="116"/>
        <v>27519757.412293319</v>
      </c>
      <c r="DK37" s="46">
        <f t="shared" si="117"/>
        <v>1366970.7267147959</v>
      </c>
      <c r="DL37" s="47">
        <f t="shared" si="118"/>
        <v>28886728.139008116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f>+'All Plans Q1'!D38+'All Plans Q2'!D38+'All Plans Q3'!D38+'All Plans Q4'!D38</f>
        <v>635762.29999999993</v>
      </c>
      <c r="E38" s="49">
        <f t="shared" si="47"/>
        <v>1.58925874356622</v>
      </c>
      <c r="F38" s="46">
        <f>+'All Plans Q1'!F38+'All Plans Q2'!F38+'All Plans Q3'!F38+'All Plans Q4'!F38</f>
        <v>11735.289999999999</v>
      </c>
      <c r="G38" s="49">
        <f t="shared" si="48"/>
        <v>0.20118099842282108</v>
      </c>
      <c r="H38" s="46">
        <f t="shared" si="49"/>
        <v>647497.59</v>
      </c>
      <c r="I38" s="50">
        <f t="shared" si="50"/>
        <v>1.4126120876411798</v>
      </c>
      <c r="J38" s="5">
        <f>+'All Plans Q1'!J38+'All Plans Q2'!J38+'All Plans Q3'!J38+'All Plans Q4'!J38</f>
        <v>0</v>
      </c>
      <c r="K38" s="7">
        <f t="shared" si="51"/>
        <v>0</v>
      </c>
      <c r="L38" s="5">
        <f>+'All Plans Q1'!L38+'All Plans Q2'!L38+'All Plans Q3'!L38+'All Plans Q4'!L38</f>
        <v>0</v>
      </c>
      <c r="M38" s="7">
        <f t="shared" si="52"/>
        <v>0</v>
      </c>
      <c r="N38" s="5">
        <f t="shared" si="53"/>
        <v>0</v>
      </c>
      <c r="O38" s="7">
        <f t="shared" si="54"/>
        <v>0</v>
      </c>
      <c r="P38" s="139">
        <f t="shared" si="55"/>
        <v>635762.29999999993</v>
      </c>
      <c r="Q38" s="140">
        <f t="shared" si="56"/>
        <v>11735.289999999999</v>
      </c>
      <c r="R38" s="141">
        <f t="shared" si="57"/>
        <v>647497.59</v>
      </c>
      <c r="S38" s="41"/>
      <c r="T38" s="45">
        <v>4211744.5815373212</v>
      </c>
      <c r="U38" s="49">
        <f t="shared" si="58"/>
        <v>5.7084947899877356</v>
      </c>
      <c r="V38" s="46">
        <v>16291.212170608567</v>
      </c>
      <c r="W38" s="49">
        <f t="shared" si="59"/>
        <v>0.13360680507986752</v>
      </c>
      <c r="X38" s="46">
        <v>4228035.7937079296</v>
      </c>
      <c r="Y38" s="50">
        <f t="shared" si="60"/>
        <v>4.917824629750644</v>
      </c>
      <c r="Z38" s="48">
        <v>703.64854305598681</v>
      </c>
      <c r="AA38" s="49">
        <f t="shared" si="61"/>
        <v>2.0700804817101113E-4</v>
      </c>
      <c r="AB38" s="46">
        <v>7950.0292188835247</v>
      </c>
      <c r="AC38" s="49">
        <f t="shared" si="62"/>
        <v>7.4264080407465656E-3</v>
      </c>
      <c r="AD38" s="46">
        <v>8653.6777619395107</v>
      </c>
      <c r="AE38" s="50">
        <f t="shared" si="63"/>
        <v>1.9360999314064187E-3</v>
      </c>
      <c r="AF38" s="139">
        <f t="shared" si="64"/>
        <v>4212448.2300803773</v>
      </c>
      <c r="AG38" s="140">
        <f t="shared" si="65"/>
        <v>24241.24138949209</v>
      </c>
      <c r="AH38" s="141">
        <f t="shared" si="66"/>
        <v>4236689.4714698698</v>
      </c>
      <c r="AI38" s="43"/>
      <c r="AJ38" s="45">
        <f>+'All Plans Q4'!AJ38+'All Plans Q3'!AJ38+'All Plans Q2'!AJ38+'All Plans Q1'!AJ38</f>
        <v>646520.24979129923</v>
      </c>
      <c r="AK38" s="49">
        <f t="shared" si="119"/>
        <v>2.5978544756488375</v>
      </c>
      <c r="AL38" s="46">
        <f>+'All Plans Q4'!AL38+'All Plans Q3'!AL38+'All Plans Q2'!AL38+'All Plans Q1'!AL38</f>
        <v>1755.3582042289652</v>
      </c>
      <c r="AM38" s="49">
        <f t="shared" si="67"/>
        <v>4.1083113820978893E-2</v>
      </c>
      <c r="AN38" s="46">
        <f t="shared" si="68"/>
        <v>648275.60799552815</v>
      </c>
      <c r="AO38" s="50">
        <f t="shared" si="69"/>
        <v>2.2232131250832601</v>
      </c>
      <c r="AP38" s="48">
        <v>0</v>
      </c>
      <c r="AQ38" s="49">
        <f t="shared" si="70"/>
        <v>0</v>
      </c>
      <c r="AR38" s="46">
        <v>0</v>
      </c>
      <c r="AS38" s="49">
        <f t="shared" si="71"/>
        <v>0</v>
      </c>
      <c r="AT38" s="46">
        <v>0</v>
      </c>
      <c r="AU38" s="50">
        <f t="shared" si="72"/>
        <v>0</v>
      </c>
      <c r="AV38" s="139">
        <f t="shared" si="73"/>
        <v>646520.24979129923</v>
      </c>
      <c r="AW38" s="140">
        <f t="shared" si="74"/>
        <v>1755.3582042289652</v>
      </c>
      <c r="AX38" s="141">
        <f t="shared" si="75"/>
        <v>648275.60799552815</v>
      </c>
      <c r="AY38" s="43"/>
      <c r="AZ38" s="45">
        <v>4996493.1699641217</v>
      </c>
      <c r="BA38" s="49">
        <f t="shared" si="76"/>
        <v>11.462239068163589</v>
      </c>
      <c r="BB38" s="46">
        <v>24825.728570510168</v>
      </c>
      <c r="BC38" s="49">
        <v>0.36051943147079141</v>
      </c>
      <c r="BD38" s="46">
        <v>5021318.8985346314</v>
      </c>
      <c r="BE38" s="50">
        <v>9.9477363918906256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f t="shared" si="81"/>
        <v>0</v>
      </c>
      <c r="BL38" s="139">
        <f t="shared" si="82"/>
        <v>4996493.1699641217</v>
      </c>
      <c r="BM38" s="140">
        <f t="shared" si="83"/>
        <v>24825.728570510168</v>
      </c>
      <c r="BN38" s="141">
        <f t="shared" si="84"/>
        <v>5021318.8985346314</v>
      </c>
      <c r="BO38" s="43"/>
      <c r="BP38" s="45">
        <v>963391.79893378075</v>
      </c>
      <c r="BQ38" s="49">
        <v>3.1205601084910173</v>
      </c>
      <c r="BR38" s="46">
        <v>2770.4370994727506</v>
      </c>
      <c r="BS38" s="49">
        <v>6.3808491857587885E-2</v>
      </c>
      <c r="BT38" s="46">
        <v>966162.23603325349</v>
      </c>
      <c r="BU38" s="50">
        <v>2.7436722573088512</v>
      </c>
      <c r="BV38" s="48">
        <v>155.60052780164429</v>
      </c>
      <c r="BW38" s="49">
        <f t="shared" si="88"/>
        <v>1.6880660621940041E-4</v>
      </c>
      <c r="BX38" s="46">
        <v>2901.9019607182827</v>
      </c>
      <c r="BY38" s="49">
        <f t="shared" si="89"/>
        <v>5.9346025619008607E-3</v>
      </c>
      <c r="BZ38" s="46">
        <f t="shared" si="90"/>
        <v>3057.5024885199268</v>
      </c>
      <c r="CA38" s="50">
        <f t="shared" si="91"/>
        <v>2.1672917406368301E-3</v>
      </c>
      <c r="CB38" s="139">
        <f t="shared" si="92"/>
        <v>963547.39946158242</v>
      </c>
      <c r="CC38" s="140">
        <f t="shared" si="93"/>
        <v>5672.3390601910332</v>
      </c>
      <c r="CD38" s="141">
        <f t="shared" si="94"/>
        <v>969219.73852177348</v>
      </c>
      <c r="CE38" s="43"/>
      <c r="CF38" s="45">
        <v>3621849.5632740683</v>
      </c>
      <c r="CG38" s="49">
        <f t="shared" si="95"/>
        <v>7.2361156773183071</v>
      </c>
      <c r="CH38" s="46">
        <v>252071.93830419407</v>
      </c>
      <c r="CI38" s="49">
        <f t="shared" si="96"/>
        <v>3.3609591773892542</v>
      </c>
      <c r="CJ38" s="46">
        <v>3873921.5015782625</v>
      </c>
      <c r="CK38" s="50">
        <f t="shared" si="97"/>
        <v>6.7311206858067818</v>
      </c>
      <c r="CL38" s="48">
        <v>748757.71224303008</v>
      </c>
      <c r="CM38" s="49">
        <f t="shared" si="98"/>
        <v>0.35282279465902711</v>
      </c>
      <c r="CN38" s="46">
        <v>773918.95516287512</v>
      </c>
      <c r="CO38" s="49">
        <f t="shared" si="99"/>
        <v>1.1405229494048104</v>
      </c>
      <c r="CP38" s="46">
        <v>1522676.6674059052</v>
      </c>
      <c r="CQ38" s="50">
        <f t="shared" si="100"/>
        <v>0.54366611148553956</v>
      </c>
      <c r="CR38" s="139">
        <f t="shared" si="101"/>
        <v>4370607.2755170986</v>
      </c>
      <c r="CS38" s="140">
        <f t="shared" si="102"/>
        <v>1025990.8934670691</v>
      </c>
      <c r="CT38" s="141">
        <f t="shared" si="103"/>
        <v>5396598.1689841673</v>
      </c>
      <c r="CU38" s="43"/>
      <c r="CV38" s="48">
        <f t="shared" si="104"/>
        <v>15075761.66350059</v>
      </c>
      <c r="CW38" s="49">
        <f t="shared" si="105"/>
        <v>5.7281689568688163</v>
      </c>
      <c r="CX38" s="49">
        <f t="shared" si="106"/>
        <v>309449.96434901451</v>
      </c>
      <c r="CY38" s="49">
        <f t="shared" si="107"/>
        <v>0.75425562638692012</v>
      </c>
      <c r="CZ38" s="46">
        <f t="shared" si="108"/>
        <v>15385211.627849605</v>
      </c>
      <c r="DA38" s="50">
        <f t="shared" si="109"/>
        <v>5.0573714087238724</v>
      </c>
      <c r="DB38" s="48">
        <f t="shared" si="110"/>
        <v>749616.96131388773</v>
      </c>
      <c r="DC38" s="49">
        <f t="shared" si="111"/>
        <v>7.4793641062594493E-2</v>
      </c>
      <c r="DD38" s="46">
        <f t="shared" si="112"/>
        <v>784770.88634247694</v>
      </c>
      <c r="DE38" s="49">
        <f t="shared" si="113"/>
        <v>0.18274574167588276</v>
      </c>
      <c r="DF38" s="46">
        <f t="shared" si="114"/>
        <v>1534387.8476563646</v>
      </c>
      <c r="DG38" s="50">
        <f t="shared" si="115"/>
        <v>0.10717393012136385</v>
      </c>
      <c r="DH38" s="177"/>
      <c r="DI38" s="190" t="s">
        <v>36</v>
      </c>
      <c r="DJ38" s="48">
        <f t="shared" si="116"/>
        <v>15385211.627849605</v>
      </c>
      <c r="DK38" s="46">
        <f t="shared" si="117"/>
        <v>1534387.8476563646</v>
      </c>
      <c r="DL38" s="47">
        <f t="shared" si="118"/>
        <v>16919599.47550597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f>+'All Plans Q1'!D39+'All Plans Q2'!D39+'All Plans Q3'!D39+'All Plans Q4'!D39</f>
        <v>1207036.3599999999</v>
      </c>
      <c r="E39" s="49">
        <f t="shared" si="47"/>
        <v>3.0173117986586235</v>
      </c>
      <c r="F39" s="46">
        <f>+'All Plans Q1'!F39+'All Plans Q2'!F39+'All Plans Q3'!F39+'All Plans Q4'!F39</f>
        <v>14694.59</v>
      </c>
      <c r="G39" s="49">
        <f t="shared" si="48"/>
        <v>0.2519130151546321</v>
      </c>
      <c r="H39" s="46">
        <f t="shared" si="49"/>
        <v>1221730.95</v>
      </c>
      <c r="I39" s="50">
        <f t="shared" si="50"/>
        <v>2.6653873843999047</v>
      </c>
      <c r="J39" s="5">
        <f>+'All Plans Q1'!J39+'All Plans Q2'!J39+'All Plans Q3'!J39+'All Plans Q4'!J39</f>
        <v>0</v>
      </c>
      <c r="K39" s="7">
        <f t="shared" si="51"/>
        <v>0</v>
      </c>
      <c r="L39" s="5">
        <f>+'All Plans Q1'!L39+'All Plans Q2'!L39+'All Plans Q3'!L39+'All Plans Q4'!L39</f>
        <v>0</v>
      </c>
      <c r="M39" s="7">
        <f t="shared" si="52"/>
        <v>0</v>
      </c>
      <c r="N39" s="5">
        <f t="shared" si="53"/>
        <v>0</v>
      </c>
      <c r="O39" s="7">
        <f t="shared" si="54"/>
        <v>0</v>
      </c>
      <c r="P39" s="139">
        <f t="shared" si="55"/>
        <v>1207036.3599999999</v>
      </c>
      <c r="Q39" s="140">
        <f t="shared" si="56"/>
        <v>14694.59</v>
      </c>
      <c r="R39" s="141">
        <f t="shared" si="57"/>
        <v>1221730.95</v>
      </c>
      <c r="S39" s="41"/>
      <c r="T39" s="45">
        <v>5869353.8067064844</v>
      </c>
      <c r="U39" s="49">
        <f t="shared" si="58"/>
        <v>7.9551774751613697</v>
      </c>
      <c r="V39" s="46">
        <v>71467.078014576196</v>
      </c>
      <c r="W39" s="49">
        <f t="shared" si="59"/>
        <v>0.58611279884672196</v>
      </c>
      <c r="X39" s="46">
        <v>5940820.8847210603</v>
      </c>
      <c r="Y39" s="50">
        <f t="shared" si="60"/>
        <v>6.9100444493153841</v>
      </c>
      <c r="Z39" s="48">
        <v>5475.0572884643116</v>
      </c>
      <c r="AA39" s="49">
        <f t="shared" si="61"/>
        <v>1.6107202012912954E-3</v>
      </c>
      <c r="AB39" s="46">
        <v>4648.7453117759524</v>
      </c>
      <c r="AC39" s="49">
        <f t="shared" si="62"/>
        <v>4.3425600852828308E-3</v>
      </c>
      <c r="AD39" s="46">
        <v>10123.802600240264</v>
      </c>
      <c r="AE39" s="50">
        <f t="shared" si="63"/>
        <v>2.2650131029959084E-3</v>
      </c>
      <c r="AF39" s="139">
        <f t="shared" si="64"/>
        <v>5874828.8639949486</v>
      </c>
      <c r="AG39" s="140">
        <f t="shared" si="65"/>
        <v>76115.823326352154</v>
      </c>
      <c r="AH39" s="141">
        <f t="shared" si="66"/>
        <v>5950944.6873213006</v>
      </c>
      <c r="AI39" s="43"/>
      <c r="AJ39" s="45">
        <f>+'All Plans Q4'!AJ39+'All Plans Q3'!AJ39+'All Plans Q2'!AJ39+'All Plans Q1'!AJ39</f>
        <v>1115848.0277501754</v>
      </c>
      <c r="AK39" s="49">
        <f t="shared" si="119"/>
        <v>4.4837122951221957</v>
      </c>
      <c r="AL39" s="46">
        <f>+'All Plans Q4'!AL39+'All Plans Q3'!AL39+'All Plans Q2'!AL39+'All Plans Q1'!AL39</f>
        <v>4343.0988258357793</v>
      </c>
      <c r="AM39" s="49">
        <f t="shared" si="67"/>
        <v>0.10164764261089661</v>
      </c>
      <c r="AN39" s="46">
        <f t="shared" si="68"/>
        <v>1120191.1265760113</v>
      </c>
      <c r="AO39" s="50">
        <f t="shared" si="69"/>
        <v>3.8416124014074753</v>
      </c>
      <c r="AP39" s="48">
        <v>0</v>
      </c>
      <c r="AQ39" s="49">
        <f t="shared" si="70"/>
        <v>0</v>
      </c>
      <c r="AR39" s="46">
        <v>0</v>
      </c>
      <c r="AS39" s="49">
        <f t="shared" si="71"/>
        <v>0</v>
      </c>
      <c r="AT39" s="46">
        <v>0</v>
      </c>
      <c r="AU39" s="50">
        <f t="shared" si="72"/>
        <v>0</v>
      </c>
      <c r="AV39" s="139">
        <f t="shared" si="73"/>
        <v>1115848.0277501754</v>
      </c>
      <c r="AW39" s="140">
        <f t="shared" si="74"/>
        <v>4343.0988258357793</v>
      </c>
      <c r="AX39" s="141">
        <f t="shared" si="75"/>
        <v>1120191.1265760113</v>
      </c>
      <c r="AY39" s="43"/>
      <c r="AZ39" s="45">
        <v>5552404.8949718149</v>
      </c>
      <c r="BA39" s="49">
        <f t="shared" si="76"/>
        <v>12.737532133935787</v>
      </c>
      <c r="BB39" s="46">
        <v>23601.035710126453</v>
      </c>
      <c r="BC39" s="49">
        <v>0.34273443182826929</v>
      </c>
      <c r="BD39" s="46">
        <v>5576005.9306819411</v>
      </c>
      <c r="BE39" s="50">
        <v>11.04662703940793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f t="shared" si="81"/>
        <v>0</v>
      </c>
      <c r="BL39" s="139">
        <f t="shared" si="82"/>
        <v>5552404.8949718149</v>
      </c>
      <c r="BM39" s="140">
        <f t="shared" si="83"/>
        <v>23601.035710126453</v>
      </c>
      <c r="BN39" s="141">
        <f t="shared" si="84"/>
        <v>5576005.9306819411</v>
      </c>
      <c r="BO39" s="43"/>
      <c r="BP39" s="45">
        <v>2672673.0498904716</v>
      </c>
      <c r="BQ39" s="49">
        <v>8.6571599548155369</v>
      </c>
      <c r="BR39" s="46">
        <v>9073.6449185502297</v>
      </c>
      <c r="BS39" s="49">
        <v>0.20898348423580612</v>
      </c>
      <c r="BT39" s="46">
        <v>2681746.6948090219</v>
      </c>
      <c r="BU39" s="50">
        <v>7.6155263922196781</v>
      </c>
      <c r="BV39" s="48">
        <v>79.227511736417256</v>
      </c>
      <c r="BW39" s="49">
        <f t="shared" si="88"/>
        <v>8.5951683868844709E-5</v>
      </c>
      <c r="BX39" s="46">
        <v>1665.2606118702047</v>
      </c>
      <c r="BY39" s="49">
        <f t="shared" si="89"/>
        <v>3.4055802116041652E-3</v>
      </c>
      <c r="BZ39" s="46">
        <f t="shared" si="90"/>
        <v>1744.4881236066219</v>
      </c>
      <c r="CA39" s="50">
        <f t="shared" si="91"/>
        <v>1.2365696237787486E-3</v>
      </c>
      <c r="CB39" s="139">
        <f t="shared" si="92"/>
        <v>2672752.2774022082</v>
      </c>
      <c r="CC39" s="140">
        <f t="shared" si="93"/>
        <v>10738.905530420434</v>
      </c>
      <c r="CD39" s="141">
        <f t="shared" si="94"/>
        <v>2683491.1829326288</v>
      </c>
      <c r="CE39" s="43"/>
      <c r="CF39" s="45">
        <v>1610258.2796463338</v>
      </c>
      <c r="CG39" s="49">
        <f t="shared" si="95"/>
        <v>3.2171449913417414</v>
      </c>
      <c r="CH39" s="46">
        <v>6575.4125109262313</v>
      </c>
      <c r="CI39" s="49">
        <f t="shared" si="96"/>
        <v>8.7672166812349753E-2</v>
      </c>
      <c r="CJ39" s="46">
        <v>1616833.6921572599</v>
      </c>
      <c r="CK39" s="50">
        <f t="shared" si="97"/>
        <v>2.8093245323518392</v>
      </c>
      <c r="CL39" s="48">
        <v>983.49213289414308</v>
      </c>
      <c r="CM39" s="49">
        <f t="shared" si="98"/>
        <v>4.6343221202141139E-4</v>
      </c>
      <c r="CN39" s="46">
        <v>13740.70771811025</v>
      </c>
      <c r="CO39" s="49">
        <f t="shared" si="99"/>
        <v>2.0249655844481001E-2</v>
      </c>
      <c r="CP39" s="46">
        <v>14724.199851004394</v>
      </c>
      <c r="CQ39" s="50">
        <f t="shared" si="100"/>
        <v>5.2572214765523725E-3</v>
      </c>
      <c r="CR39" s="139">
        <f t="shared" si="101"/>
        <v>1611241.771779228</v>
      </c>
      <c r="CS39" s="140">
        <f t="shared" si="102"/>
        <v>20316.120229036482</v>
      </c>
      <c r="CT39" s="141">
        <f t="shared" si="103"/>
        <v>1631557.8920082645</v>
      </c>
      <c r="CU39" s="43"/>
      <c r="CV39" s="48">
        <f t="shared" si="104"/>
        <v>18027574.41896528</v>
      </c>
      <c r="CW39" s="49">
        <f t="shared" si="105"/>
        <v>6.849736315769082</v>
      </c>
      <c r="CX39" s="49">
        <f t="shared" si="106"/>
        <v>129754.85998001488</v>
      </c>
      <c r="CY39" s="49">
        <f t="shared" si="107"/>
        <v>0.31626545311406795</v>
      </c>
      <c r="CZ39" s="46">
        <f t="shared" si="108"/>
        <v>18157329.278945293</v>
      </c>
      <c r="DA39" s="50">
        <f t="shared" si="109"/>
        <v>5.9686119486259965</v>
      </c>
      <c r="DB39" s="48">
        <f t="shared" si="110"/>
        <v>6537.7769330948713</v>
      </c>
      <c r="DC39" s="49">
        <f t="shared" si="111"/>
        <v>6.5231200268486844E-4</v>
      </c>
      <c r="DD39" s="46">
        <f t="shared" si="112"/>
        <v>20054.713641756407</v>
      </c>
      <c r="DE39" s="49">
        <f t="shared" si="113"/>
        <v>4.670042661293167E-3</v>
      </c>
      <c r="DF39" s="46">
        <f t="shared" si="114"/>
        <v>26592.490574851279</v>
      </c>
      <c r="DG39" s="50">
        <f t="shared" si="115"/>
        <v>1.8574324157841072E-3</v>
      </c>
      <c r="DH39" s="177"/>
      <c r="DI39" s="190" t="s">
        <v>37</v>
      </c>
      <c r="DJ39" s="48">
        <f t="shared" si="116"/>
        <v>18157329.278945293</v>
      </c>
      <c r="DK39" s="46">
        <f t="shared" si="117"/>
        <v>26592.490574851279</v>
      </c>
      <c r="DL39" s="47">
        <f t="shared" si="118"/>
        <v>18183921.769520145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f>+'All Plans Q1'!D40+'All Plans Q2'!D40+'All Plans Q3'!D40+'All Plans Q4'!D40</f>
        <v>78779400.199999988</v>
      </c>
      <c r="E40" s="49">
        <f t="shared" si="47"/>
        <v>196.93028444868847</v>
      </c>
      <c r="F40" s="46">
        <f>+'All Plans Q1'!F40+'All Plans Q2'!F40+'All Plans Q3'!F40+'All Plans Q4'!F40</f>
        <v>222638.74000000002</v>
      </c>
      <c r="G40" s="49">
        <f t="shared" si="48"/>
        <v>3.8167513543166702</v>
      </c>
      <c r="H40" s="46">
        <f t="shared" si="49"/>
        <v>79002038.939999983</v>
      </c>
      <c r="I40" s="50">
        <f t="shared" si="50"/>
        <v>172.35467263274782</v>
      </c>
      <c r="J40" s="5">
        <f>+'All Plans Q1'!J40+'All Plans Q2'!J40+'All Plans Q3'!J40+'All Plans Q4'!J40</f>
        <v>0</v>
      </c>
      <c r="K40" s="7">
        <f t="shared" si="51"/>
        <v>0</v>
      </c>
      <c r="L40" s="5">
        <f>+'All Plans Q1'!L40+'All Plans Q2'!L40+'All Plans Q3'!L40+'All Plans Q4'!L40</f>
        <v>6507.87</v>
      </c>
      <c r="M40" s="7">
        <f t="shared" si="52"/>
        <v>7.8814966423039427E-3</v>
      </c>
      <c r="N40" s="5">
        <f t="shared" si="53"/>
        <v>6507.87</v>
      </c>
      <c r="O40" s="7">
        <f t="shared" si="54"/>
        <v>3.5269204026232401E-3</v>
      </c>
      <c r="P40" s="139">
        <f t="shared" si="55"/>
        <v>78779400.199999988</v>
      </c>
      <c r="Q40" s="140">
        <f t="shared" si="56"/>
        <v>229146.61000000002</v>
      </c>
      <c r="R40" s="141">
        <f t="shared" si="57"/>
        <v>79008546.809999987</v>
      </c>
      <c r="S40" s="41"/>
      <c r="T40" s="45">
        <v>250595522.48741582</v>
      </c>
      <c r="U40" s="49">
        <f t="shared" si="58"/>
        <v>339.65099421853233</v>
      </c>
      <c r="V40" s="46">
        <v>-117734.14539385168</v>
      </c>
      <c r="W40" s="49">
        <f t="shared" si="59"/>
        <v>-0.96555632878320796</v>
      </c>
      <c r="X40" s="46">
        <v>250477788.34202197</v>
      </c>
      <c r="Y40" s="50">
        <f t="shared" si="60"/>
        <v>291.34233881061533</v>
      </c>
      <c r="Z40" s="48">
        <v>-259.25491438325025</v>
      </c>
      <c r="AA40" s="49">
        <f t="shared" si="61"/>
        <v>-7.6270823459871891E-5</v>
      </c>
      <c r="AB40" s="46">
        <v>178601.10276157458</v>
      </c>
      <c r="AC40" s="49">
        <f t="shared" si="62"/>
        <v>0.16683770953750424</v>
      </c>
      <c r="AD40" s="46">
        <v>178341.84784719133</v>
      </c>
      <c r="AE40" s="50">
        <f t="shared" si="63"/>
        <v>3.9900681407676233E-2</v>
      </c>
      <c r="AF40" s="139">
        <f t="shared" si="64"/>
        <v>250595263.23250145</v>
      </c>
      <c r="AG40" s="140">
        <f t="shared" si="65"/>
        <v>60866.957367722905</v>
      </c>
      <c r="AH40" s="141">
        <f t="shared" si="66"/>
        <v>250656130.18986917</v>
      </c>
      <c r="AI40" s="43"/>
      <c r="AJ40" s="45">
        <f>+'All Plans Q4'!AJ40+'All Plans Q3'!AJ40+'All Plans Q2'!AJ40+'All Plans Q1'!AJ40</f>
        <v>175928031.96293545</v>
      </c>
      <c r="AK40" s="49">
        <f t="shared" si="119"/>
        <v>706.91587057719767</v>
      </c>
      <c r="AL40" s="46">
        <f>+'All Plans Q4'!AL40+'All Plans Q3'!AL40+'All Plans Q2'!AL40+'All Plans Q1'!AL40</f>
        <v>6304248.4313590126</v>
      </c>
      <c r="AM40" s="49">
        <f t="shared" si="67"/>
        <v>147.54718167339183</v>
      </c>
      <c r="AN40" s="46">
        <f t="shared" si="68"/>
        <v>182232280.39429447</v>
      </c>
      <c r="AO40" s="50">
        <f t="shared" si="69"/>
        <v>624.95209227314172</v>
      </c>
      <c r="AP40" s="48">
        <v>606.21448831868929</v>
      </c>
      <c r="AQ40" s="49">
        <f t="shared" si="70"/>
        <v>1.3024546414547296E-3</v>
      </c>
      <c r="AR40" s="46">
        <v>1104.094248526294</v>
      </c>
      <c r="AS40" s="49">
        <f t="shared" si="71"/>
        <v>2.6023816560159477E-3</v>
      </c>
      <c r="AT40" s="46">
        <v>1710.3087368449833</v>
      </c>
      <c r="AU40" s="50">
        <f t="shared" si="72"/>
        <v>1.9223367088174181E-3</v>
      </c>
      <c r="AV40" s="139">
        <f t="shared" si="73"/>
        <v>175928638.17742378</v>
      </c>
      <c r="AW40" s="140">
        <f t="shared" si="74"/>
        <v>6305352.5256075393</v>
      </c>
      <c r="AX40" s="141">
        <f t="shared" si="75"/>
        <v>182233990.7030313</v>
      </c>
      <c r="AY40" s="43"/>
      <c r="AZ40" s="45">
        <v>144976944.96420559</v>
      </c>
      <c r="BA40" s="49">
        <f t="shared" si="76"/>
        <v>332.585344565507</v>
      </c>
      <c r="BB40" s="46">
        <v>5658218.6466269456</v>
      </c>
      <c r="BC40" s="49">
        <v>82.168697036449444</v>
      </c>
      <c r="BD40" s="46">
        <v>150635163.61083254</v>
      </c>
      <c r="BE40" s="50">
        <v>298.42336828819572</v>
      </c>
      <c r="BF40" s="48">
        <v>568652.26154560724</v>
      </c>
      <c r="BG40" s="49">
        <v>0.2715044680226672</v>
      </c>
      <c r="BH40" s="46">
        <v>1062268.3583326587</v>
      </c>
      <c r="BI40" s="49">
        <v>1.3174588129404015</v>
      </c>
      <c r="BJ40" s="46">
        <v>1630920.619878266</v>
      </c>
      <c r="BK40" s="50">
        <f t="shared" si="81"/>
        <v>0.56224101348901701</v>
      </c>
      <c r="BL40" s="139">
        <f t="shared" si="82"/>
        <v>145545597.22575119</v>
      </c>
      <c r="BM40" s="140">
        <f t="shared" si="83"/>
        <v>6720487.0049596038</v>
      </c>
      <c r="BN40" s="141">
        <f t="shared" si="84"/>
        <v>152266084.2307108</v>
      </c>
      <c r="BO40" s="43"/>
      <c r="BP40" s="45">
        <v>186780303.55215096</v>
      </c>
      <c r="BQ40" s="49">
        <v>605.00739674321062</v>
      </c>
      <c r="BR40" s="46">
        <v>4988735.9193978598</v>
      </c>
      <c r="BS40" s="49">
        <v>114.90017779257128</v>
      </c>
      <c r="BT40" s="46">
        <v>191769039.47154883</v>
      </c>
      <c r="BU40" s="50">
        <v>544.57871958343173</v>
      </c>
      <c r="BV40" s="48">
        <v>77747.839377630546</v>
      </c>
      <c r="BW40" s="49">
        <f t="shared" si="88"/>
        <v>8.4346429229079922E-2</v>
      </c>
      <c r="BX40" s="46">
        <v>404122.39884699474</v>
      </c>
      <c r="BY40" s="49">
        <f t="shared" si="89"/>
        <v>0.82645997555522666</v>
      </c>
      <c r="BZ40" s="46">
        <f t="shared" si="90"/>
        <v>481870.2382246253</v>
      </c>
      <c r="CA40" s="50">
        <f t="shared" si="91"/>
        <v>0.34157073993698756</v>
      </c>
      <c r="CB40" s="139">
        <f t="shared" si="92"/>
        <v>186858051.39152861</v>
      </c>
      <c r="CC40" s="140">
        <f t="shared" si="93"/>
        <v>5392858.3182448549</v>
      </c>
      <c r="CD40" s="141">
        <f t="shared" si="94"/>
        <v>192250909.70977345</v>
      </c>
      <c r="CE40" s="43"/>
      <c r="CF40" s="45">
        <v>174096864.87456298</v>
      </c>
      <c r="CG40" s="49">
        <f t="shared" si="95"/>
        <v>347.82920474255576</v>
      </c>
      <c r="CH40" s="46">
        <v>229357.97390594811</v>
      </c>
      <c r="CI40" s="49">
        <f t="shared" si="96"/>
        <v>3.0581063187459749</v>
      </c>
      <c r="CJ40" s="46">
        <v>174326222.84846893</v>
      </c>
      <c r="CK40" s="50">
        <f t="shared" si="97"/>
        <v>302.90000564436747</v>
      </c>
      <c r="CL40" s="48">
        <v>953.93044578500349</v>
      </c>
      <c r="CM40" s="49">
        <f t="shared" si="98"/>
        <v>4.4950242286513354E-4</v>
      </c>
      <c r="CN40" s="46">
        <v>102023.12045844049</v>
      </c>
      <c r="CO40" s="49">
        <f t="shared" si="99"/>
        <v>0.15035128610883333</v>
      </c>
      <c r="CP40" s="46">
        <v>102977.0509042255</v>
      </c>
      <c r="CQ40" s="50">
        <f t="shared" si="100"/>
        <v>3.6767577802795992E-2</v>
      </c>
      <c r="CR40" s="139">
        <f t="shared" si="101"/>
        <v>174097818.80500877</v>
      </c>
      <c r="CS40" s="140">
        <f t="shared" si="102"/>
        <v>331381.09436438861</v>
      </c>
      <c r="CT40" s="141">
        <f t="shared" si="103"/>
        <v>174429199.89937314</v>
      </c>
      <c r="CU40" s="43"/>
      <c r="CV40" s="48">
        <f t="shared" si="104"/>
        <v>1011157068.0412709</v>
      </c>
      <c r="CW40" s="49">
        <f t="shared" si="105"/>
        <v>384.19806952079244</v>
      </c>
      <c r="CX40" s="49">
        <f t="shared" si="106"/>
        <v>17285465.565895915</v>
      </c>
      <c r="CY40" s="49">
        <f t="shared" si="107"/>
        <v>42.131721311461455</v>
      </c>
      <c r="CZ40" s="46">
        <f t="shared" si="108"/>
        <v>1028442533.6071668</v>
      </c>
      <c r="DA40" s="50">
        <f t="shared" si="109"/>
        <v>338.06592920473207</v>
      </c>
      <c r="DB40" s="48">
        <f t="shared" si="110"/>
        <v>647700.99094295828</v>
      </c>
      <c r="DC40" s="49">
        <f t="shared" si="111"/>
        <v>6.4624892355109639E-2</v>
      </c>
      <c r="DD40" s="46">
        <f t="shared" si="112"/>
        <v>1754626.9446481946</v>
      </c>
      <c r="DE40" s="49">
        <f t="shared" si="113"/>
        <v>0.40859135824808018</v>
      </c>
      <c r="DF40" s="46">
        <f t="shared" si="114"/>
        <v>2402327.9355911529</v>
      </c>
      <c r="DG40" s="50">
        <f t="shared" si="115"/>
        <v>0.16779781376064951</v>
      </c>
      <c r="DH40" s="177"/>
      <c r="DI40" s="190" t="s">
        <v>38</v>
      </c>
      <c r="DJ40" s="48">
        <f t="shared" si="116"/>
        <v>1028442533.6071668</v>
      </c>
      <c r="DK40" s="46">
        <f t="shared" si="117"/>
        <v>2402327.9355911529</v>
      </c>
      <c r="DL40" s="47">
        <f t="shared" si="118"/>
        <v>1030844861.5427579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f>+'All Plans Q1'!D41+'All Plans Q2'!D41+'All Plans Q3'!D41+'All Plans Q4'!D41</f>
        <v>1744072.92</v>
      </c>
      <c r="E41" s="49">
        <f t="shared" si="47"/>
        <v>4.3597790204406088</v>
      </c>
      <c r="F41" s="46">
        <f>+'All Plans Q1'!F41+'All Plans Q2'!F41+'All Plans Q3'!F41+'All Plans Q4'!F41</f>
        <v>54607.26</v>
      </c>
      <c r="G41" s="49">
        <f t="shared" si="48"/>
        <v>0.93614585476239465</v>
      </c>
      <c r="H41" s="46">
        <f t="shared" si="49"/>
        <v>1798680.18</v>
      </c>
      <c r="I41" s="50">
        <f t="shared" si="50"/>
        <v>3.9240877546256399</v>
      </c>
      <c r="J41" s="5">
        <f>+'All Plans Q1'!J41+'All Plans Q2'!J41+'All Plans Q3'!J41+'All Plans Q4'!J41</f>
        <v>201383.49000000002</v>
      </c>
      <c r="K41" s="7">
        <f t="shared" si="51"/>
        <v>0.1975347234483327</v>
      </c>
      <c r="L41" s="5">
        <f>+'All Plans Q1'!L41+'All Plans Q2'!L41+'All Plans Q3'!L41+'All Plans Q4'!L41</f>
        <v>289978.32</v>
      </c>
      <c r="M41" s="7">
        <f t="shared" si="52"/>
        <v>0.35118451281616542</v>
      </c>
      <c r="N41" s="5">
        <f t="shared" si="53"/>
        <v>491361.81000000006</v>
      </c>
      <c r="O41" s="7">
        <f t="shared" si="54"/>
        <v>0.26629204221333314</v>
      </c>
      <c r="P41" s="139">
        <f t="shared" si="55"/>
        <v>1945456.41</v>
      </c>
      <c r="Q41" s="140">
        <f t="shared" si="56"/>
        <v>344585.58</v>
      </c>
      <c r="R41" s="141">
        <f t="shared" si="57"/>
        <v>2290041.9899999998</v>
      </c>
      <c r="S41" s="41"/>
      <c r="T41" s="45">
        <v>5181839.9355081553</v>
      </c>
      <c r="U41" s="49">
        <f t="shared" si="58"/>
        <v>7.0233381207560219</v>
      </c>
      <c r="V41" s="46">
        <v>230083.80815534768</v>
      </c>
      <c r="W41" s="49">
        <f t="shared" si="59"/>
        <v>1.886953664731311</v>
      </c>
      <c r="X41" s="46">
        <v>5411923.7436635029</v>
      </c>
      <c r="Y41" s="50">
        <f t="shared" si="60"/>
        <v>6.2948596415688787</v>
      </c>
      <c r="Z41" s="48">
        <v>691414.18170866347</v>
      </c>
      <c r="AA41" s="49">
        <f t="shared" si="61"/>
        <v>0.20340879213883206</v>
      </c>
      <c r="AB41" s="46">
        <v>355182.84942154749</v>
      </c>
      <c r="AC41" s="49">
        <f t="shared" si="62"/>
        <v>0.33178906595891622</v>
      </c>
      <c r="AD41" s="46">
        <v>1046597.031130211</v>
      </c>
      <c r="AE41" s="50">
        <f t="shared" si="63"/>
        <v>0.23415667834241308</v>
      </c>
      <c r="AF41" s="139">
        <f t="shared" si="64"/>
        <v>5873254.117216819</v>
      </c>
      <c r="AG41" s="140">
        <f t="shared" si="65"/>
        <v>585266.6575768952</v>
      </c>
      <c r="AH41" s="141">
        <f t="shared" si="66"/>
        <v>6458520.7747937143</v>
      </c>
      <c r="AI41" s="43"/>
      <c r="AJ41" s="45">
        <f>+'All Plans Q4'!AJ41+'All Plans Q3'!AJ41+'All Plans Q2'!AJ41+'All Plans Q1'!AJ41</f>
        <v>2925982.4653834067</v>
      </c>
      <c r="AK41" s="49">
        <f t="shared" si="119"/>
        <v>11.757213553357444</v>
      </c>
      <c r="AL41" s="46">
        <f>+'All Plans Q4'!AL41+'All Plans Q3'!AL41+'All Plans Q2'!AL41+'All Plans Q1'!AL41</f>
        <v>107804.59298722495</v>
      </c>
      <c r="AM41" s="49">
        <f t="shared" si="67"/>
        <v>2.5231023237583954</v>
      </c>
      <c r="AN41" s="46">
        <f t="shared" si="68"/>
        <v>3033787.0583706317</v>
      </c>
      <c r="AO41" s="50">
        <f t="shared" si="69"/>
        <v>10.404147747795331</v>
      </c>
      <c r="AP41" s="48">
        <v>137348.24460893817</v>
      </c>
      <c r="AQ41" s="49">
        <f t="shared" si="70"/>
        <v>0.29509334094392009</v>
      </c>
      <c r="AR41" s="46">
        <v>113157.42396874233</v>
      </c>
      <c r="AS41" s="49">
        <f t="shared" si="71"/>
        <v>0.26671527794962635</v>
      </c>
      <c r="AT41" s="46">
        <v>250505.66857768048</v>
      </c>
      <c r="AU41" s="50">
        <f t="shared" si="72"/>
        <v>0.2815610024667563</v>
      </c>
      <c r="AV41" s="139">
        <f t="shared" si="73"/>
        <v>3063330.709992345</v>
      </c>
      <c r="AW41" s="140">
        <f t="shared" si="74"/>
        <v>220962.01695596729</v>
      </c>
      <c r="AX41" s="141">
        <f t="shared" si="75"/>
        <v>3284292.7269483125</v>
      </c>
      <c r="AY41" s="43"/>
      <c r="AZ41" s="45">
        <v>2199044.978817272</v>
      </c>
      <c r="BA41" s="49">
        <f t="shared" si="76"/>
        <v>5.0447340587537122</v>
      </c>
      <c r="BB41" s="46">
        <v>65572.052157763668</v>
      </c>
      <c r="BC41" s="49">
        <v>0.95223787278377703</v>
      </c>
      <c r="BD41" s="46">
        <v>2264617.0309750359</v>
      </c>
      <c r="BE41" s="50">
        <v>4.4864334864889672</v>
      </c>
      <c r="BF41" s="48">
        <v>1427908.3042359338</v>
      </c>
      <c r="BG41" s="49">
        <v>0.6817584501871059</v>
      </c>
      <c r="BH41" s="46">
        <v>272497.42099352484</v>
      </c>
      <c r="BI41" s="49">
        <v>0.33795991942652287</v>
      </c>
      <c r="BJ41" s="46">
        <v>1700405.7252294587</v>
      </c>
      <c r="BK41" s="50">
        <f t="shared" si="81"/>
        <v>0.58619519959646937</v>
      </c>
      <c r="BL41" s="139">
        <f t="shared" si="82"/>
        <v>3626953.2830532058</v>
      </c>
      <c r="BM41" s="140">
        <f t="shared" si="83"/>
        <v>338069.47315128852</v>
      </c>
      <c r="BN41" s="141">
        <f t="shared" si="84"/>
        <v>3965022.7562044943</v>
      </c>
      <c r="BO41" s="43"/>
      <c r="BP41" s="45">
        <v>2074598.9080195774</v>
      </c>
      <c r="BQ41" s="49">
        <v>6.7199145774853184</v>
      </c>
      <c r="BR41" s="46">
        <v>57691.283855735754</v>
      </c>
      <c r="BS41" s="49">
        <v>1.3287411639351365</v>
      </c>
      <c r="BT41" s="46">
        <v>2132290.1918753129</v>
      </c>
      <c r="BU41" s="50">
        <v>6.0551998678808916</v>
      </c>
      <c r="BV41" s="48">
        <v>285191.76742062671</v>
      </c>
      <c r="BW41" s="49">
        <f t="shared" si="88"/>
        <v>0.30939647223664385</v>
      </c>
      <c r="BX41" s="46">
        <v>164535.76260548551</v>
      </c>
      <c r="BY41" s="49">
        <f t="shared" si="89"/>
        <v>0.33648771443716613</v>
      </c>
      <c r="BZ41" s="46">
        <f t="shared" si="90"/>
        <v>449727.53002611222</v>
      </c>
      <c r="CA41" s="50">
        <f t="shared" si="91"/>
        <v>0.31878657990379022</v>
      </c>
      <c r="CB41" s="139">
        <f t="shared" si="92"/>
        <v>2359790.6754402043</v>
      </c>
      <c r="CC41" s="140">
        <f t="shared" si="93"/>
        <v>222227.04646122127</v>
      </c>
      <c r="CD41" s="141">
        <f t="shared" si="94"/>
        <v>2582017.7219014256</v>
      </c>
      <c r="CE41" s="43"/>
      <c r="CF41" s="45">
        <v>1821677.9338425156</v>
      </c>
      <c r="CG41" s="49">
        <f t="shared" si="95"/>
        <v>3.6395416280588253</v>
      </c>
      <c r="CH41" s="46">
        <v>38060.435927208055</v>
      </c>
      <c r="CI41" s="49">
        <f t="shared" si="96"/>
        <v>0.5074724790294407</v>
      </c>
      <c r="CJ41" s="46">
        <v>1859738.3697697236</v>
      </c>
      <c r="CK41" s="50">
        <f t="shared" si="97"/>
        <v>3.2313828263803486</v>
      </c>
      <c r="CL41" s="48">
        <v>628090.68607463874</v>
      </c>
      <c r="CM41" s="49">
        <f t="shared" si="98"/>
        <v>0.29596317678826362</v>
      </c>
      <c r="CN41" s="46">
        <v>171668.52078761539</v>
      </c>
      <c r="CO41" s="49">
        <f t="shared" si="99"/>
        <v>0.25298758525360932</v>
      </c>
      <c r="CP41" s="46">
        <v>799759.20686225407</v>
      </c>
      <c r="CQ41" s="50">
        <f t="shared" si="100"/>
        <v>0.28555108738896451</v>
      </c>
      <c r="CR41" s="139">
        <f t="shared" si="101"/>
        <v>2449768.6199171543</v>
      </c>
      <c r="CS41" s="140">
        <f t="shared" si="102"/>
        <v>209728.95671482343</v>
      </c>
      <c r="CT41" s="141">
        <f t="shared" si="103"/>
        <v>2659497.5766319777</v>
      </c>
      <c r="CU41" s="43"/>
      <c r="CV41" s="48">
        <f t="shared" si="104"/>
        <v>15947217.141570929</v>
      </c>
      <c r="CW41" s="49">
        <f t="shared" si="105"/>
        <v>6.0592861719188109</v>
      </c>
      <c r="CX41" s="49">
        <f t="shared" si="106"/>
        <v>553819.43308328011</v>
      </c>
      <c r="CY41" s="49">
        <f t="shared" si="107"/>
        <v>1.3498835725647378</v>
      </c>
      <c r="CZ41" s="46">
        <f t="shared" si="108"/>
        <v>16501036.57465421</v>
      </c>
      <c r="DA41" s="50">
        <f t="shared" si="109"/>
        <v>5.4241613703839047</v>
      </c>
      <c r="DB41" s="48">
        <f t="shared" si="110"/>
        <v>3371336.674048801</v>
      </c>
      <c r="DC41" s="49">
        <f t="shared" si="111"/>
        <v>0.33637785444182638</v>
      </c>
      <c r="DD41" s="46">
        <f t="shared" si="112"/>
        <v>1367020.2977769156</v>
      </c>
      <c r="DE41" s="49">
        <f t="shared" si="113"/>
        <v>0.31833130223208539</v>
      </c>
      <c r="DF41" s="46">
        <f t="shared" si="114"/>
        <v>4738356.971825717</v>
      </c>
      <c r="DG41" s="50">
        <f t="shared" si="115"/>
        <v>0.33096478166467974</v>
      </c>
      <c r="DH41" s="177"/>
      <c r="DI41" s="190" t="s">
        <v>39</v>
      </c>
      <c r="DJ41" s="48">
        <f t="shared" si="116"/>
        <v>16501036.57465421</v>
      </c>
      <c r="DK41" s="46">
        <f t="shared" si="117"/>
        <v>4738356.971825717</v>
      </c>
      <c r="DL41" s="47">
        <f t="shared" si="118"/>
        <v>21239393.546479926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f>+'All Plans Q1'!D42+'All Plans Q2'!D42+'All Plans Q3'!D42+'All Plans Q4'!D42</f>
        <v>2152061.7599999998</v>
      </c>
      <c r="E42" s="49">
        <f t="shared" si="47"/>
        <v>5.3796567817476877</v>
      </c>
      <c r="F42" s="46">
        <f>+'All Plans Q1'!F42+'All Plans Q2'!F42+'All Plans Q3'!F42+'All Plans Q4'!F42</f>
        <v>730183.09000000008</v>
      </c>
      <c r="G42" s="49">
        <f t="shared" si="48"/>
        <v>12.51771051909758</v>
      </c>
      <c r="H42" s="46">
        <f t="shared" si="49"/>
        <v>2882244.8499999996</v>
      </c>
      <c r="I42" s="50">
        <f t="shared" si="50"/>
        <v>6.2880448939609783</v>
      </c>
      <c r="J42" s="5">
        <f>+'All Plans Q1'!J42+'All Plans Q2'!J42+'All Plans Q3'!J42+'All Plans Q4'!J42</f>
        <v>7867882.3799999999</v>
      </c>
      <c r="K42" s="7">
        <f t="shared" si="51"/>
        <v>7.7175143307790997</v>
      </c>
      <c r="L42" s="5">
        <f>+'All Plans Q1'!L42+'All Plans Q2'!L42+'All Plans Q3'!L42+'All Plans Q4'!L42</f>
        <v>11043742.390000001</v>
      </c>
      <c r="M42" s="7">
        <f t="shared" si="52"/>
        <v>13.374762950897102</v>
      </c>
      <c r="N42" s="5">
        <f t="shared" si="53"/>
        <v>18911624.77</v>
      </c>
      <c r="O42" s="7">
        <f t="shared" si="54"/>
        <v>10.249097669140292</v>
      </c>
      <c r="P42" s="139">
        <f t="shared" si="55"/>
        <v>10019944.140000001</v>
      </c>
      <c r="Q42" s="140">
        <f t="shared" si="56"/>
        <v>11773925.48</v>
      </c>
      <c r="R42" s="141">
        <f t="shared" si="57"/>
        <v>21793869.620000001</v>
      </c>
      <c r="S42" s="41"/>
      <c r="T42" s="45">
        <v>7284244.4760992136</v>
      </c>
      <c r="U42" s="49">
        <f t="shared" si="58"/>
        <v>9.8728854126361831</v>
      </c>
      <c r="V42" s="46">
        <v>4396616.9977153754</v>
      </c>
      <c r="W42" s="49">
        <f t="shared" si="59"/>
        <v>36.05735067918198</v>
      </c>
      <c r="X42" s="46">
        <v>11680861.473814588</v>
      </c>
      <c r="Y42" s="50">
        <f t="shared" si="60"/>
        <v>13.586552019762541</v>
      </c>
      <c r="Z42" s="48">
        <v>17478212.462640643</v>
      </c>
      <c r="AA42" s="49">
        <f t="shared" si="61"/>
        <v>5.1419571362938212</v>
      </c>
      <c r="AB42" s="46">
        <v>16348157.613017768</v>
      </c>
      <c r="AC42" s="49">
        <f t="shared" si="62"/>
        <v>15.271401627094583</v>
      </c>
      <c r="AD42" s="46">
        <v>33826370.075658411</v>
      </c>
      <c r="AE42" s="50">
        <f t="shared" si="63"/>
        <v>7.5680230515692468</v>
      </c>
      <c r="AF42" s="139">
        <f t="shared" si="64"/>
        <v>24762456.938739859</v>
      </c>
      <c r="AG42" s="140">
        <f t="shared" si="65"/>
        <v>20744774.610733144</v>
      </c>
      <c r="AH42" s="141">
        <f t="shared" si="66"/>
        <v>45507231.549473003</v>
      </c>
      <c r="AI42" s="43"/>
      <c r="AJ42" s="45">
        <f>+'All Plans Q4'!AJ42+'All Plans Q3'!AJ42+'All Plans Q2'!AJ42+'All Plans Q1'!AJ42</f>
        <v>4539407.9518077858</v>
      </c>
      <c r="AK42" s="49">
        <f t="shared" si="119"/>
        <v>18.240296832475924</v>
      </c>
      <c r="AL42" s="46">
        <f>+'All Plans Q4'!AL42+'All Plans Q3'!AL42+'All Plans Q2'!AL42+'All Plans Q1'!AL42</f>
        <v>2504233.2798591619</v>
      </c>
      <c r="AM42" s="49">
        <f t="shared" si="67"/>
        <v>58.610089167485711</v>
      </c>
      <c r="AN42" s="46">
        <f t="shared" si="68"/>
        <v>7043641.2316669477</v>
      </c>
      <c r="AO42" s="50">
        <f t="shared" si="69"/>
        <v>24.155645286483768</v>
      </c>
      <c r="AP42" s="48">
        <v>6828191.4828352332</v>
      </c>
      <c r="AQ42" s="49">
        <f t="shared" si="70"/>
        <v>14.670401088937851</v>
      </c>
      <c r="AR42" s="46">
        <v>12486493.622585991</v>
      </c>
      <c r="AS42" s="49">
        <f t="shared" si="71"/>
        <v>29.431021848678746</v>
      </c>
      <c r="AT42" s="46">
        <v>19314685.105421223</v>
      </c>
      <c r="AU42" s="50">
        <f t="shared" si="72"/>
        <v>21.709137886936677</v>
      </c>
      <c r="AV42" s="139">
        <f t="shared" si="73"/>
        <v>11367599.434643019</v>
      </c>
      <c r="AW42" s="140">
        <f t="shared" si="74"/>
        <v>14990726.902445152</v>
      </c>
      <c r="AX42" s="141">
        <f t="shared" si="75"/>
        <v>26358326.337088171</v>
      </c>
      <c r="AY42" s="43"/>
      <c r="AZ42" s="45">
        <v>6862902.2463910859</v>
      </c>
      <c r="BA42" s="49">
        <f t="shared" si="76"/>
        <v>15.743887477411766</v>
      </c>
      <c r="BB42" s="46">
        <v>2066836.666940056</v>
      </c>
      <c r="BC42" s="49">
        <v>30.014618825460797</v>
      </c>
      <c r="BD42" s="46">
        <v>8929738.9133311417</v>
      </c>
      <c r="BE42" s="50">
        <v>17.690708467878721</v>
      </c>
      <c r="BF42" s="48">
        <v>21331078.867029496</v>
      </c>
      <c r="BG42" s="49">
        <v>10.184577837430988</v>
      </c>
      <c r="BH42" s="46">
        <v>13715995.835517695</v>
      </c>
      <c r="BI42" s="49">
        <v>17.011011812608064</v>
      </c>
      <c r="BJ42" s="46">
        <v>35047074.702547193</v>
      </c>
      <c r="BK42" s="50">
        <f t="shared" si="81"/>
        <v>12.082073499111331</v>
      </c>
      <c r="BL42" s="139">
        <f t="shared" si="82"/>
        <v>28193981.113420583</v>
      </c>
      <c r="BM42" s="140">
        <f t="shared" si="83"/>
        <v>15782832.502457751</v>
      </c>
      <c r="BN42" s="141">
        <f t="shared" si="84"/>
        <v>43976813.615878336</v>
      </c>
      <c r="BO42" s="43"/>
      <c r="BP42" s="45">
        <v>3872036.3749281652</v>
      </c>
      <c r="BQ42" s="49">
        <v>12.542064675659052</v>
      </c>
      <c r="BR42" s="46">
        <v>1900532.1181837125</v>
      </c>
      <c r="BS42" s="49">
        <v>43.772907968669962</v>
      </c>
      <c r="BT42" s="46">
        <v>5772568.4931118777</v>
      </c>
      <c r="BU42" s="50">
        <v>16.392729333938803</v>
      </c>
      <c r="BV42" s="48">
        <v>8894391.8432746977</v>
      </c>
      <c r="BW42" s="49">
        <f t="shared" si="88"/>
        <v>9.6492738338439796</v>
      </c>
      <c r="BX42" s="46">
        <v>11741774.262681622</v>
      </c>
      <c r="BY42" s="49">
        <f t="shared" si="89"/>
        <v>24.012790426360223</v>
      </c>
      <c r="BZ42" s="46">
        <f t="shared" si="90"/>
        <v>20636166.10595632</v>
      </c>
      <c r="CA42" s="50">
        <f t="shared" si="91"/>
        <v>14.62781879255283</v>
      </c>
      <c r="CB42" s="139">
        <f t="shared" si="92"/>
        <v>12766428.218202863</v>
      </c>
      <c r="CC42" s="140">
        <f t="shared" si="93"/>
        <v>13642306.380865335</v>
      </c>
      <c r="CD42" s="141">
        <f t="shared" si="94"/>
        <v>26408734.599068198</v>
      </c>
      <c r="CE42" s="43"/>
      <c r="CF42" s="45">
        <v>11466827.290247424</v>
      </c>
      <c r="CG42" s="49">
        <f t="shared" si="95"/>
        <v>22.909645272249531</v>
      </c>
      <c r="CH42" s="46">
        <v>4148142.5053572338</v>
      </c>
      <c r="CI42" s="49">
        <f t="shared" si="96"/>
        <v>55.308566738096452</v>
      </c>
      <c r="CJ42" s="46">
        <v>15614969.795604657</v>
      </c>
      <c r="CK42" s="50">
        <f t="shared" si="97"/>
        <v>27.131743933536494</v>
      </c>
      <c r="CL42" s="48">
        <v>28969101.044159837</v>
      </c>
      <c r="CM42" s="49">
        <f t="shared" si="98"/>
        <v>13.650556143911501</v>
      </c>
      <c r="CN42" s="46">
        <v>19472617.53100922</v>
      </c>
      <c r="CO42" s="49">
        <f t="shared" si="99"/>
        <v>28.696760857116445</v>
      </c>
      <c r="CP42" s="46">
        <v>48441718.575169057</v>
      </c>
      <c r="CQ42" s="50">
        <f t="shared" si="100"/>
        <v>17.295937696547419</v>
      </c>
      <c r="CR42" s="139">
        <f t="shared" si="101"/>
        <v>40435928.334407263</v>
      </c>
      <c r="CS42" s="140">
        <f t="shared" si="102"/>
        <v>23620760.036366455</v>
      </c>
      <c r="CT42" s="141">
        <f t="shared" si="103"/>
        <v>64056688.370773718</v>
      </c>
      <c r="CU42" s="43"/>
      <c r="CV42" s="48">
        <f t="shared" si="104"/>
        <v>36177480.09947367</v>
      </c>
      <c r="CW42" s="49">
        <f t="shared" si="105"/>
        <v>13.745953476119462</v>
      </c>
      <c r="CX42" s="49">
        <f t="shared" si="106"/>
        <v>15746544.658055538</v>
      </c>
      <c r="CY42" s="49">
        <f t="shared" si="107"/>
        <v>38.380744135733217</v>
      </c>
      <c r="CZ42" s="46">
        <f t="shared" si="108"/>
        <v>51924024.757529207</v>
      </c>
      <c r="DA42" s="50">
        <f t="shared" si="109"/>
        <v>17.068278590283015</v>
      </c>
      <c r="DB42" s="48">
        <f t="shared" si="110"/>
        <v>91368858.079939902</v>
      </c>
      <c r="DC42" s="49">
        <f t="shared" si="111"/>
        <v>9.1164020135726815</v>
      </c>
      <c r="DD42" s="46">
        <f t="shared" si="112"/>
        <v>84808781.2548123</v>
      </c>
      <c r="DE42" s="49">
        <f t="shared" si="113"/>
        <v>19.749004328219687</v>
      </c>
      <c r="DF42" s="46">
        <f t="shared" si="114"/>
        <v>176177639.3347522</v>
      </c>
      <c r="DG42" s="50">
        <f t="shared" si="115"/>
        <v>12.305656640757126</v>
      </c>
      <c r="DH42" s="177"/>
      <c r="DI42" s="190" t="s">
        <v>55</v>
      </c>
      <c r="DJ42" s="48">
        <f t="shared" si="116"/>
        <v>51924024.757529207</v>
      </c>
      <c r="DK42" s="46">
        <f t="shared" si="117"/>
        <v>176177639.3347522</v>
      </c>
      <c r="DL42" s="47">
        <f t="shared" si="118"/>
        <v>228101664.0922814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f>+'All Plans Q1'!D43+'All Plans Q2'!D43+'All Plans Q3'!D43+'All Plans Q4'!D43</f>
        <v>662.81999999999994</v>
      </c>
      <c r="E43" s="49">
        <f t="shared" si="47"/>
        <v>1.6568967370518225E-3</v>
      </c>
      <c r="F43" s="46">
        <f>+'All Plans Q1'!F43+'All Plans Q2'!F43+'All Plans Q3'!F43+'All Plans Q4'!F43</f>
        <v>1356.9</v>
      </c>
      <c r="G43" s="49">
        <f t="shared" si="48"/>
        <v>2.3261674552561205E-2</v>
      </c>
      <c r="H43" s="46">
        <f t="shared" si="49"/>
        <v>2019.72</v>
      </c>
      <c r="I43" s="50">
        <f t="shared" si="50"/>
        <v>4.4063189264544507E-3</v>
      </c>
      <c r="J43" s="5">
        <f>+'All Plans Q1'!J43+'All Plans Q2'!J43+'All Plans Q3'!J43+'All Plans Q4'!J43</f>
        <v>28888.839999999997</v>
      </c>
      <c r="K43" s="7">
        <f t="shared" si="51"/>
        <v>2.8336727207096919E-2</v>
      </c>
      <c r="L43" s="5">
        <f>+'All Plans Q1'!L43+'All Plans Q2'!L43+'All Plans Q3'!L43+'All Plans Q4'!L43</f>
        <v>9172.2899999999991</v>
      </c>
      <c r="M43" s="7">
        <f t="shared" si="52"/>
        <v>1.110830007932519E-2</v>
      </c>
      <c r="N43" s="5">
        <f t="shared" si="53"/>
        <v>38061.129999999997</v>
      </c>
      <c r="O43" s="7">
        <f t="shared" si="54"/>
        <v>2.0627113931884853E-2</v>
      </c>
      <c r="P43" s="139">
        <f t="shared" si="55"/>
        <v>29551.659999999996</v>
      </c>
      <c r="Q43" s="140">
        <f t="shared" si="56"/>
        <v>10529.189999999999</v>
      </c>
      <c r="R43" s="141">
        <f t="shared" si="57"/>
        <v>40080.849999999991</v>
      </c>
      <c r="S43" s="41"/>
      <c r="T43" s="45">
        <v>114597.03319753343</v>
      </c>
      <c r="U43" s="49">
        <f t="shared" si="58"/>
        <v>0.15532199407908809</v>
      </c>
      <c r="V43" s="46">
        <v>100805.95446087104</v>
      </c>
      <c r="W43" s="49">
        <f t="shared" si="59"/>
        <v>0.82672556022824673</v>
      </c>
      <c r="X43" s="46">
        <v>215402.98765840445</v>
      </c>
      <c r="Y43" s="50">
        <f t="shared" si="60"/>
        <v>0.25054521052182754</v>
      </c>
      <c r="Z43" s="48">
        <v>2575019.0492512905</v>
      </c>
      <c r="AA43" s="49">
        <f t="shared" si="61"/>
        <v>0.75755101413784853</v>
      </c>
      <c r="AB43" s="46">
        <v>1487749.1895718691</v>
      </c>
      <c r="AC43" s="49">
        <f t="shared" si="62"/>
        <v>1.3897599920522492</v>
      </c>
      <c r="AD43" s="46">
        <v>4062768.2388231596</v>
      </c>
      <c r="AE43" s="50">
        <f t="shared" si="63"/>
        <v>0.90896905626663183</v>
      </c>
      <c r="AF43" s="139">
        <f t="shared" si="64"/>
        <v>2689616.0824488238</v>
      </c>
      <c r="AG43" s="140">
        <f t="shared" si="65"/>
        <v>1588555.14403274</v>
      </c>
      <c r="AH43" s="141">
        <f t="shared" si="66"/>
        <v>4278171.2264815643</v>
      </c>
      <c r="AI43" s="43"/>
      <c r="AJ43" s="45">
        <f>+'All Plans Q4'!AJ43+'All Plans Q3'!AJ43+'All Plans Q2'!AJ43+'All Plans Q1'!AJ43</f>
        <v>71719.177691723744</v>
      </c>
      <c r="AK43" s="49">
        <f t="shared" si="119"/>
        <v>0.28818275501261215</v>
      </c>
      <c r="AL43" s="46">
        <f>+'All Plans Q4'!AL43+'All Plans Q3'!AL43+'All Plans Q2'!AL43+'All Plans Q1'!AL43</f>
        <v>16357.390898614925</v>
      </c>
      <c r="AM43" s="49">
        <f t="shared" si="67"/>
        <v>0.38283499657394449</v>
      </c>
      <c r="AN43" s="46">
        <f t="shared" si="68"/>
        <v>88076.568590338662</v>
      </c>
      <c r="AO43" s="50">
        <f t="shared" si="69"/>
        <v>0.30205206070885776</v>
      </c>
      <c r="AP43" s="48">
        <v>832333.5351373154</v>
      </c>
      <c r="AQ43" s="49">
        <f t="shared" si="70"/>
        <v>1.788272462911042</v>
      </c>
      <c r="AR43" s="46">
        <v>206907.48707328481</v>
      </c>
      <c r="AS43" s="49">
        <f t="shared" si="71"/>
        <v>0.48768685243182841</v>
      </c>
      <c r="AT43" s="46">
        <v>1039241.0222106002</v>
      </c>
      <c r="AU43" s="50">
        <f t="shared" si="72"/>
        <v>1.1680763380707946</v>
      </c>
      <c r="AV43" s="139">
        <f t="shared" si="73"/>
        <v>904052.7128290392</v>
      </c>
      <c r="AW43" s="140">
        <f t="shared" si="74"/>
        <v>223264.87797189972</v>
      </c>
      <c r="AX43" s="141">
        <f t="shared" si="75"/>
        <v>1127317.5908009389</v>
      </c>
      <c r="AY43" s="43"/>
      <c r="AZ43" s="45">
        <v>178989.74391051987</v>
      </c>
      <c r="BA43" s="49">
        <f t="shared" si="76"/>
        <v>0.41061263683594484</v>
      </c>
      <c r="BB43" s="46">
        <v>48833.758729363304</v>
      </c>
      <c r="BC43" s="49">
        <v>0.70916423998145983</v>
      </c>
      <c r="BD43" s="46">
        <v>227823.50263988317</v>
      </c>
      <c r="BE43" s="50">
        <v>0.45134121013507772</v>
      </c>
      <c r="BF43" s="48">
        <v>3522671.5365090631</v>
      </c>
      <c r="BG43" s="49">
        <v>1.6819084811848191</v>
      </c>
      <c r="BH43" s="46">
        <v>1201534.2196731484</v>
      </c>
      <c r="BI43" s="49">
        <v>1.4901807385494354</v>
      </c>
      <c r="BJ43" s="46">
        <v>4724205.7561822115</v>
      </c>
      <c r="BK43" s="50">
        <v>1.6286152740436823</v>
      </c>
      <c r="BL43" s="139">
        <f t="shared" si="82"/>
        <v>3701661.280419583</v>
      </c>
      <c r="BM43" s="140">
        <f t="shared" si="83"/>
        <v>1250367.9784025117</v>
      </c>
      <c r="BN43" s="141">
        <f t="shared" si="84"/>
        <v>4952029.2588220946</v>
      </c>
      <c r="BO43" s="43"/>
      <c r="BP43" s="45">
        <v>103604.95854997635</v>
      </c>
      <c r="BQ43" s="49">
        <v>0.33559087906990176</v>
      </c>
      <c r="BR43" s="46">
        <v>20461.286899372357</v>
      </c>
      <c r="BS43" s="49">
        <v>0.47126276888323637</v>
      </c>
      <c r="BT43" s="46">
        <v>124066.2454493487</v>
      </c>
      <c r="BU43" s="50">
        <v>0.3523187959668222</v>
      </c>
      <c r="BV43" s="48">
        <v>1270174.1973350164</v>
      </c>
      <c r="BW43" s="49">
        <f t="shared" si="88"/>
        <v>1.3779760171051896</v>
      </c>
      <c r="BX43" s="46">
        <v>439194.33018470666</v>
      </c>
      <c r="BY43" s="49">
        <f t="shared" si="89"/>
        <v>0.89818465005666215</v>
      </c>
      <c r="BZ43" s="46">
        <f t="shared" si="90"/>
        <v>1709368.5275197232</v>
      </c>
      <c r="CA43" s="50">
        <f t="shared" si="91"/>
        <v>1.2116753151659425</v>
      </c>
      <c r="CB43" s="139">
        <f t="shared" si="92"/>
        <v>1373779.1558849928</v>
      </c>
      <c r="CC43" s="140">
        <f t="shared" si="93"/>
        <v>459655.61708407901</v>
      </c>
      <c r="CD43" s="141">
        <f t="shared" si="94"/>
        <v>1833434.7729690718</v>
      </c>
      <c r="CE43" s="43"/>
      <c r="CF43" s="45">
        <v>64710.398649682385</v>
      </c>
      <c r="CG43" s="49">
        <f t="shared" si="95"/>
        <v>0.12928530629836407</v>
      </c>
      <c r="CH43" s="46">
        <v>14231.078327944064</v>
      </c>
      <c r="CI43" s="49">
        <f t="shared" si="96"/>
        <v>0.1897477110392542</v>
      </c>
      <c r="CJ43" s="46">
        <v>78941.476977626444</v>
      </c>
      <c r="CK43" s="50">
        <f t="shared" si="97"/>
        <v>0.1371645265490691</v>
      </c>
      <c r="CL43" s="48">
        <v>1761230.9367212995</v>
      </c>
      <c r="CM43" s="49">
        <f t="shared" si="98"/>
        <v>0.82991121289746617</v>
      </c>
      <c r="CN43" s="46">
        <v>562795.81150609651</v>
      </c>
      <c r="CO43" s="49">
        <f t="shared" si="99"/>
        <v>0.82939115855680223</v>
      </c>
      <c r="CP43" s="46">
        <v>2324026.748227396</v>
      </c>
      <c r="CQ43" s="50">
        <f t="shared" si="100"/>
        <v>0.82978521457855714</v>
      </c>
      <c r="CR43" s="139">
        <f t="shared" si="101"/>
        <v>1825941.3353709818</v>
      </c>
      <c r="CS43" s="140">
        <f t="shared" si="102"/>
        <v>577026.88983404054</v>
      </c>
      <c r="CT43" s="141">
        <f t="shared" si="103"/>
        <v>2402968.2252050224</v>
      </c>
      <c r="CU43" s="43"/>
      <c r="CV43" s="48">
        <f t="shared" si="104"/>
        <v>534284.13199943583</v>
      </c>
      <c r="CW43" s="49">
        <f t="shared" si="105"/>
        <v>0.20300598055197222</v>
      </c>
      <c r="CX43" s="49">
        <f t="shared" si="106"/>
        <v>202046.36931616568</v>
      </c>
      <c r="CY43" s="49">
        <f t="shared" si="107"/>
        <v>0.49246931137432165</v>
      </c>
      <c r="CZ43" s="46">
        <f t="shared" si="108"/>
        <v>736330.50131560152</v>
      </c>
      <c r="DA43" s="50">
        <f t="shared" si="109"/>
        <v>0.24204391299915637</v>
      </c>
      <c r="DB43" s="48">
        <f t="shared" si="110"/>
        <v>9990318.094953984</v>
      </c>
      <c r="DC43" s="49">
        <f t="shared" si="111"/>
        <v>0.99679210084235303</v>
      </c>
      <c r="DD43" s="46">
        <f t="shared" si="112"/>
        <v>3907353.3280091053</v>
      </c>
      <c r="DE43" s="49">
        <f t="shared" si="113"/>
        <v>0.90988617740992206</v>
      </c>
      <c r="DF43" s="46">
        <f t="shared" si="114"/>
        <v>13897671.42296309</v>
      </c>
      <c r="DG43" s="50">
        <f t="shared" si="115"/>
        <v>0.97072462364020029</v>
      </c>
      <c r="DH43" s="177"/>
      <c r="DI43" s="190" t="s">
        <v>56</v>
      </c>
      <c r="DJ43" s="48">
        <f t="shared" si="116"/>
        <v>736330.50131560152</v>
      </c>
      <c r="DK43" s="46">
        <f t="shared" si="117"/>
        <v>13897671.42296309</v>
      </c>
      <c r="DL43" s="47">
        <f t="shared" si="118"/>
        <v>14634001.924278691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f>+'All Plans Q1'!D44+'All Plans Q2'!D44+'All Plans Q3'!D44+'All Plans Q4'!D44</f>
        <v>23012009.130000003</v>
      </c>
      <c r="E44" s="49">
        <f t="shared" si="47"/>
        <v>57.524701790084421</v>
      </c>
      <c r="F44" s="46">
        <f>+'All Plans Q1'!F44+'All Plans Q2'!F44+'All Plans Q3'!F44+'All Plans Q4'!F44</f>
        <v>5964614.8899999997</v>
      </c>
      <c r="G44" s="49">
        <f t="shared" si="48"/>
        <v>102.25287818007268</v>
      </c>
      <c r="H44" s="46">
        <f t="shared" si="49"/>
        <v>28976624.020000003</v>
      </c>
      <c r="I44" s="50">
        <f t="shared" si="50"/>
        <v>63.216805717664158</v>
      </c>
      <c r="J44" s="5">
        <f>+'All Plans Q1'!J44+'All Plans Q2'!J44+'All Plans Q3'!J44+'All Plans Q4'!J44</f>
        <v>15556158.689999999</v>
      </c>
      <c r="K44" s="7">
        <f t="shared" si="51"/>
        <v>15.258855156137811</v>
      </c>
      <c r="L44" s="5">
        <f>+'All Plans Q1'!L44+'All Plans Q2'!L44+'All Plans Q3'!L44+'All Plans Q4'!L44</f>
        <v>55830049.870000005</v>
      </c>
      <c r="M44" s="7">
        <f t="shared" si="52"/>
        <v>67.614188757622188</v>
      </c>
      <c r="N44" s="5">
        <f t="shared" si="53"/>
        <v>71386208.560000002</v>
      </c>
      <c r="O44" s="7">
        <f t="shared" si="54"/>
        <v>38.687539154313441</v>
      </c>
      <c r="P44" s="139">
        <f t="shared" si="55"/>
        <v>38568167.82</v>
      </c>
      <c r="Q44" s="140">
        <f t="shared" si="56"/>
        <v>61794664.760000005</v>
      </c>
      <c r="R44" s="141">
        <f t="shared" si="57"/>
        <v>100362832.58000001</v>
      </c>
      <c r="S44" s="41"/>
      <c r="T44" s="45">
        <v>55276046.298432089</v>
      </c>
      <c r="U44" s="49">
        <f t="shared" si="58"/>
        <v>74.919790646598202</v>
      </c>
      <c r="V44" s="46">
        <v>23860448.891923435</v>
      </c>
      <c r="W44" s="49">
        <f t="shared" si="59"/>
        <v>195.68331139734147</v>
      </c>
      <c r="X44" s="46">
        <v>79136495.190355524</v>
      </c>
      <c r="Y44" s="50">
        <f t="shared" si="60"/>
        <v>92.047329811739544</v>
      </c>
      <c r="Z44" s="48">
        <v>35683789.305834688</v>
      </c>
      <c r="AA44" s="49">
        <f t="shared" si="61"/>
        <v>10.497899339725763</v>
      </c>
      <c r="AB44" s="46">
        <v>64024558.92951268</v>
      </c>
      <c r="AC44" s="49">
        <f t="shared" si="62"/>
        <v>59.80764172665004</v>
      </c>
      <c r="AD44" s="46">
        <v>99708348.23534736</v>
      </c>
      <c r="AE44" s="50">
        <f t="shared" si="63"/>
        <v>22.307893994869175</v>
      </c>
      <c r="AF44" s="139">
        <f t="shared" si="64"/>
        <v>90959835.604266778</v>
      </c>
      <c r="AG44" s="140">
        <f t="shared" si="65"/>
        <v>87885007.821436107</v>
      </c>
      <c r="AH44" s="141">
        <f t="shared" si="66"/>
        <v>178844843.42570287</v>
      </c>
      <c r="AI44" s="43"/>
      <c r="AJ44" s="45">
        <f>+'All Plans Q4'!AJ44+'All Plans Q3'!AJ44+'All Plans Q2'!AJ44+'All Plans Q1'!AJ44</f>
        <v>10729182.151247188</v>
      </c>
      <c r="AK44" s="49">
        <f t="shared" si="119"/>
        <v>43.112112699743996</v>
      </c>
      <c r="AL44" s="46">
        <f>+'All Plans Q4'!AL44+'All Plans Q3'!AL44+'All Plans Q2'!AL44+'All Plans Q1'!AL44</f>
        <v>7046163.3988688644</v>
      </c>
      <c r="AM44" s="49">
        <f t="shared" si="67"/>
        <v>164.91125983263194</v>
      </c>
      <c r="AN44" s="46">
        <f t="shared" si="68"/>
        <v>17775345.550116055</v>
      </c>
      <c r="AO44" s="50">
        <f t="shared" si="69"/>
        <v>60.959229442704768</v>
      </c>
      <c r="AP44" s="48">
        <v>6659970.9039430395</v>
      </c>
      <c r="AQ44" s="49">
        <f t="shared" si="70"/>
        <v>14.308978394514952</v>
      </c>
      <c r="AR44" s="46">
        <v>22260351.061976597</v>
      </c>
      <c r="AS44" s="49">
        <f t="shared" si="71"/>
        <v>52.468282791515158</v>
      </c>
      <c r="AT44" s="46">
        <v>28920321.965919636</v>
      </c>
      <c r="AU44" s="50">
        <f t="shared" si="72"/>
        <v>32.505591153362005</v>
      </c>
      <c r="AV44" s="139">
        <f t="shared" si="73"/>
        <v>17389153.055190228</v>
      </c>
      <c r="AW44" s="140">
        <f t="shared" si="74"/>
        <v>29306514.460845463</v>
      </c>
      <c r="AX44" s="141">
        <f t="shared" si="75"/>
        <v>46695667.516035691</v>
      </c>
      <c r="AY44" s="43"/>
      <c r="AZ44" s="45">
        <v>44520715.035892911</v>
      </c>
      <c r="BA44" s="49">
        <f t="shared" si="76"/>
        <v>102.13304849382075</v>
      </c>
      <c r="BB44" s="46">
        <v>11339617.635344308</v>
      </c>
      <c r="BC44" s="49">
        <v>164.67401918857274</v>
      </c>
      <c r="BD44" s="46">
        <v>55860332.671237215</v>
      </c>
      <c r="BE44" s="50">
        <v>110.66492198672111</v>
      </c>
      <c r="BF44" s="48">
        <v>52138653.345458493</v>
      </c>
      <c r="BG44" s="49">
        <v>24.893732597670553</v>
      </c>
      <c r="BH44" s="46">
        <v>51297329.038794428</v>
      </c>
      <c r="BI44" s="49">
        <v>63.620569785718274</v>
      </c>
      <c r="BJ44" s="46">
        <v>103435982.38425292</v>
      </c>
      <c r="BK44" s="50">
        <v>35.658358143326012</v>
      </c>
      <c r="BL44" s="139">
        <f t="shared" si="82"/>
        <v>96659368.381351411</v>
      </c>
      <c r="BM44" s="140">
        <f t="shared" si="83"/>
        <v>62636946.67413874</v>
      </c>
      <c r="BN44" s="141">
        <f t="shared" si="84"/>
        <v>159296315.05549014</v>
      </c>
      <c r="BO44" s="43"/>
      <c r="BP44" s="45">
        <v>12848520.021327918</v>
      </c>
      <c r="BQ44" s="49">
        <v>41.618144431038466</v>
      </c>
      <c r="BR44" s="46">
        <v>6649270.9894301947</v>
      </c>
      <c r="BS44" s="49">
        <v>153.14549240937387</v>
      </c>
      <c r="BT44" s="46">
        <v>19497791.010758113</v>
      </c>
      <c r="BU44" s="50">
        <v>55.369115330628304</v>
      </c>
      <c r="BV44" s="48">
        <v>12311824.052235642</v>
      </c>
      <c r="BW44" s="49">
        <f t="shared" si="88"/>
        <v>13.356749260373155</v>
      </c>
      <c r="BX44" s="46">
        <v>28267583.776401483</v>
      </c>
      <c r="BY44" s="49">
        <f t="shared" si="89"/>
        <v>57.809284176042951</v>
      </c>
      <c r="BZ44" s="46">
        <f t="shared" si="90"/>
        <v>40579407.828637123</v>
      </c>
      <c r="CA44" s="50">
        <f t="shared" si="91"/>
        <v>28.764462418970023</v>
      </c>
      <c r="CB44" s="139">
        <f t="shared" si="92"/>
        <v>25160344.073563561</v>
      </c>
      <c r="CC44" s="140">
        <f t="shared" si="93"/>
        <v>34916854.765831679</v>
      </c>
      <c r="CD44" s="141">
        <f t="shared" si="94"/>
        <v>60077198.83939524</v>
      </c>
      <c r="CE44" s="43"/>
      <c r="CF44" s="45">
        <v>31550562.376519851</v>
      </c>
      <c r="CG44" s="49">
        <f t="shared" si="95"/>
        <v>63.035064005961452</v>
      </c>
      <c r="CH44" s="46">
        <v>6635722.4742709175</v>
      </c>
      <c r="CI44" s="49">
        <f t="shared" si="96"/>
        <v>88.476299656945571</v>
      </c>
      <c r="CJ44" s="46">
        <v>38186284.850790769</v>
      </c>
      <c r="CK44" s="50">
        <f t="shared" si="97"/>
        <v>66.350464708319322</v>
      </c>
      <c r="CL44" s="48">
        <v>30876522.250727877</v>
      </c>
      <c r="CM44" s="49">
        <f t="shared" si="98"/>
        <v>14.54935380527675</v>
      </c>
      <c r="CN44" s="46">
        <v>28413290.762697767</v>
      </c>
      <c r="CO44" s="49">
        <f t="shared" si="99"/>
        <v>41.872614654009219</v>
      </c>
      <c r="CP44" s="46">
        <v>59289813.013425648</v>
      </c>
      <c r="CQ44" s="50">
        <f t="shared" si="100"/>
        <v>21.169209971956029</v>
      </c>
      <c r="CR44" s="139">
        <f t="shared" si="101"/>
        <v>62427084.627247728</v>
      </c>
      <c r="CS44" s="140">
        <f t="shared" si="102"/>
        <v>35049013.236968681</v>
      </c>
      <c r="CT44" s="141">
        <f t="shared" si="103"/>
        <v>97476097.864216417</v>
      </c>
      <c r="CU44" s="43"/>
      <c r="CV44" s="48">
        <f t="shared" si="104"/>
        <v>177937035.01341996</v>
      </c>
      <c r="CW44" s="49">
        <f t="shared" si="105"/>
        <v>67.608749925307677</v>
      </c>
      <c r="CX44" s="49">
        <f t="shared" si="106"/>
        <v>61495838.279837728</v>
      </c>
      <c r="CY44" s="49">
        <f t="shared" si="107"/>
        <v>149.89040997152554</v>
      </c>
      <c r="CZ44" s="46">
        <f t="shared" si="108"/>
        <v>239432873.29325768</v>
      </c>
      <c r="DA44" s="50">
        <f t="shared" si="109"/>
        <v>78.705512604715139</v>
      </c>
      <c r="DB44" s="48">
        <f t="shared" si="110"/>
        <v>153226918.54819974</v>
      </c>
      <c r="DC44" s="49">
        <f t="shared" si="111"/>
        <v>15.288340230368174</v>
      </c>
      <c r="DD44" s="46">
        <f t="shared" si="112"/>
        <v>250093163.43938297</v>
      </c>
      <c r="DE44" s="49">
        <f t="shared" si="113"/>
        <v>58.237966566018407</v>
      </c>
      <c r="DF44" s="46">
        <f t="shared" si="114"/>
        <v>403320081.98758268</v>
      </c>
      <c r="DG44" s="50">
        <f t="shared" si="115"/>
        <v>28.17110312070232</v>
      </c>
      <c r="DH44" s="177"/>
      <c r="DI44" s="190" t="s">
        <v>60</v>
      </c>
      <c r="DJ44" s="48">
        <f t="shared" si="116"/>
        <v>239432873.29325768</v>
      </c>
      <c r="DK44" s="46">
        <f t="shared" si="117"/>
        <v>403320081.98758268</v>
      </c>
      <c r="DL44" s="47">
        <f t="shared" si="118"/>
        <v>642752955.2808404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f>+'All Plans Q1'!D45+'All Plans Q2'!D45+'All Plans Q3'!D45+'All Plans Q4'!D45</f>
        <v>827058.56</v>
      </c>
      <c r="E45" s="49">
        <f t="shared" si="47"/>
        <v>2.0674551603976634</v>
      </c>
      <c r="F45" s="46">
        <f>+'All Plans Q1'!F45+'All Plans Q2'!F45+'All Plans Q3'!F45+'All Plans Q4'!F45</f>
        <v>269056.42</v>
      </c>
      <c r="G45" s="49">
        <f t="shared" si="48"/>
        <v>4.6125012000274292</v>
      </c>
      <c r="H45" s="46">
        <f t="shared" si="49"/>
        <v>1096114.98</v>
      </c>
      <c r="I45" s="50">
        <f t="shared" si="50"/>
        <v>2.3913375031906607</v>
      </c>
      <c r="J45" s="5">
        <f>+'All Plans Q1'!J45+'All Plans Q2'!J45+'All Plans Q3'!J45+'All Plans Q4'!J45</f>
        <v>599895.56000000006</v>
      </c>
      <c r="K45" s="7">
        <f t="shared" si="51"/>
        <v>0.58843057860643233</v>
      </c>
      <c r="L45" s="5">
        <f>+'All Plans Q1'!L45+'All Plans Q2'!L45+'All Plans Q3'!L45+'All Plans Q4'!L45</f>
        <v>779231.97</v>
      </c>
      <c r="M45" s="7">
        <f t="shared" si="52"/>
        <v>0.94370572170785316</v>
      </c>
      <c r="N45" s="5">
        <f t="shared" si="53"/>
        <v>1379127.53</v>
      </c>
      <c r="O45" s="7">
        <f t="shared" si="54"/>
        <v>0.74741398082266464</v>
      </c>
      <c r="P45" s="139">
        <f t="shared" si="55"/>
        <v>1426954.12</v>
      </c>
      <c r="Q45" s="140">
        <f t="shared" si="56"/>
        <v>1048288.3899999999</v>
      </c>
      <c r="R45" s="141">
        <f t="shared" si="57"/>
        <v>2475242.5099999998</v>
      </c>
      <c r="S45" s="41"/>
      <c r="T45" s="45">
        <v>1348027.5154440401</v>
      </c>
      <c r="U45" s="49">
        <f t="shared" si="58"/>
        <v>1.8270832667311465</v>
      </c>
      <c r="V45" s="46">
        <v>597140.66455638676</v>
      </c>
      <c r="W45" s="49">
        <f t="shared" si="59"/>
        <v>4.8972449403479485</v>
      </c>
      <c r="X45" s="46">
        <v>1945168.1800004267</v>
      </c>
      <c r="Y45" s="50">
        <f t="shared" si="60"/>
        <v>2.2625153738880921</v>
      </c>
      <c r="Z45" s="48">
        <v>1560638.1038605475</v>
      </c>
      <c r="AA45" s="49">
        <f t="shared" si="61"/>
        <v>0.45912785718050519</v>
      </c>
      <c r="AB45" s="46">
        <v>726093.44947025296</v>
      </c>
      <c r="AC45" s="49">
        <f t="shared" si="62"/>
        <v>0.6782699890801871</v>
      </c>
      <c r="AD45" s="46">
        <v>2286731.5533308005</v>
      </c>
      <c r="AE45" s="50">
        <f t="shared" si="63"/>
        <v>0.51161378148617076</v>
      </c>
      <c r="AF45" s="139">
        <f t="shared" si="64"/>
        <v>2908665.6193045876</v>
      </c>
      <c r="AG45" s="140">
        <f t="shared" si="65"/>
        <v>1323234.1140266396</v>
      </c>
      <c r="AH45" s="141">
        <f t="shared" si="66"/>
        <v>4231899.7333312277</v>
      </c>
      <c r="AI45" s="43"/>
      <c r="AJ45" s="45">
        <f>+'All Plans Q4'!AJ45+'All Plans Q3'!AJ45+'All Plans Q2'!AJ45+'All Plans Q1'!AJ45</f>
        <v>154326.16994261966</v>
      </c>
      <c r="AK45" s="49">
        <f t="shared" si="119"/>
        <v>0.62011504113691107</v>
      </c>
      <c r="AL45" s="46">
        <f>+'All Plans Q4'!AL45+'All Plans Q3'!AL45+'All Plans Q2'!AL45+'All Plans Q1'!AL45</f>
        <v>108830.23255113697</v>
      </c>
      <c r="AM45" s="49">
        <f t="shared" si="67"/>
        <v>2.5471068071977196</v>
      </c>
      <c r="AN45" s="46">
        <f t="shared" si="68"/>
        <v>263156.40249375661</v>
      </c>
      <c r="AO45" s="50">
        <f t="shared" si="69"/>
        <v>0.90247536812745333</v>
      </c>
      <c r="AP45" s="48">
        <v>213457.10967882621</v>
      </c>
      <c r="AQ45" s="49">
        <f t="shared" si="70"/>
        <v>0.4586135907503141</v>
      </c>
      <c r="AR45" s="46">
        <v>242501.6232634284</v>
      </c>
      <c r="AS45" s="49">
        <f t="shared" si="71"/>
        <v>0.57158324733344268</v>
      </c>
      <c r="AT45" s="46">
        <v>455958.73294225463</v>
      </c>
      <c r="AU45" s="50">
        <f t="shared" si="72"/>
        <v>0.51248420309053089</v>
      </c>
      <c r="AV45" s="139">
        <f t="shared" si="73"/>
        <v>367783.27962144586</v>
      </c>
      <c r="AW45" s="140">
        <f t="shared" si="74"/>
        <v>351331.85581456538</v>
      </c>
      <c r="AX45" s="141">
        <f t="shared" si="75"/>
        <v>719115.13543601125</v>
      </c>
      <c r="AY45" s="43"/>
      <c r="AZ45" s="45">
        <v>1787929.9865279924</v>
      </c>
      <c r="BA45" s="49">
        <f t="shared" si="76"/>
        <v>4.1016129204214469</v>
      </c>
      <c r="BB45" s="46">
        <v>1558614.7276981263</v>
      </c>
      <c r="BC45" s="49">
        <v>22.634215705524554</v>
      </c>
      <c r="BD45" s="46">
        <v>3346544.7142261188</v>
      </c>
      <c r="BE45" s="50">
        <v>6.6298407477189985</v>
      </c>
      <c r="BF45" s="48">
        <v>3402943.7104142844</v>
      </c>
      <c r="BG45" s="49">
        <v>1.6247441262185349</v>
      </c>
      <c r="BH45" s="46">
        <v>5422572.1985593364</v>
      </c>
      <c r="BI45" s="49">
        <v>6.7252455330693328</v>
      </c>
      <c r="BJ45" s="46">
        <v>8825515.9089736212</v>
      </c>
      <c r="BK45" s="50">
        <v>3.0424944958971372</v>
      </c>
      <c r="BL45" s="139">
        <f t="shared" si="82"/>
        <v>5190873.6969422773</v>
      </c>
      <c r="BM45" s="140">
        <f t="shared" si="83"/>
        <v>6981186.9262574632</v>
      </c>
      <c r="BN45" s="141">
        <f t="shared" si="84"/>
        <v>12172060.62319974</v>
      </c>
      <c r="BO45" s="43"/>
      <c r="BP45" s="45">
        <v>157494.17097557505</v>
      </c>
      <c r="BQ45" s="49">
        <v>0.5101455376827686</v>
      </c>
      <c r="BR45" s="46">
        <v>109713.2450793531</v>
      </c>
      <c r="BS45" s="49">
        <v>2.5269069298298654</v>
      </c>
      <c r="BT45" s="46">
        <v>267207.41605492815</v>
      </c>
      <c r="BU45" s="50">
        <v>0.75880586824328866</v>
      </c>
      <c r="BV45" s="48">
        <v>386148.16568743822</v>
      </c>
      <c r="BW45" s="49">
        <f t="shared" si="88"/>
        <v>0.41892120977017883</v>
      </c>
      <c r="BX45" s="46">
        <v>313659.64210424805</v>
      </c>
      <c r="BY45" s="49">
        <f t="shared" si="89"/>
        <v>0.64145699640935838</v>
      </c>
      <c r="BZ45" s="46">
        <f t="shared" si="90"/>
        <v>699807.80779168627</v>
      </c>
      <c r="CA45" s="50">
        <f t="shared" si="91"/>
        <v>0.49605443905763913</v>
      </c>
      <c r="CB45" s="139">
        <f t="shared" si="92"/>
        <v>543642.33666301332</v>
      </c>
      <c r="CC45" s="140">
        <f t="shared" si="93"/>
        <v>423372.88718360115</v>
      </c>
      <c r="CD45" s="141">
        <f t="shared" si="94"/>
        <v>967015.22384661448</v>
      </c>
      <c r="CE45" s="43"/>
      <c r="CF45" s="45">
        <v>559640.30523395108</v>
      </c>
      <c r="CG45" s="49">
        <f t="shared" si="95"/>
        <v>1.1181088324115349</v>
      </c>
      <c r="CH45" s="46">
        <v>94324.789669866746</v>
      </c>
      <c r="CI45" s="49">
        <f t="shared" si="96"/>
        <v>1.2576638622648899</v>
      </c>
      <c r="CJ45" s="46">
        <v>653965.09490381787</v>
      </c>
      <c r="CK45" s="50">
        <f t="shared" si="97"/>
        <v>1.1362950891775458</v>
      </c>
      <c r="CL45" s="48">
        <v>504084.28688424511</v>
      </c>
      <c r="CM45" s="49">
        <f t="shared" si="98"/>
        <v>0.23753000995397452</v>
      </c>
      <c r="CN45" s="46">
        <v>197984.31980178354</v>
      </c>
      <c r="CO45" s="49">
        <f t="shared" si="99"/>
        <v>0.29176913015228245</v>
      </c>
      <c r="CP45" s="46">
        <v>702068.60668602865</v>
      </c>
      <c r="CQ45" s="50">
        <f t="shared" si="100"/>
        <v>0.25067101740209119</v>
      </c>
      <c r="CR45" s="139">
        <f t="shared" si="101"/>
        <v>1063724.5921181962</v>
      </c>
      <c r="CS45" s="140">
        <f t="shared" si="102"/>
        <v>292309.10947165027</v>
      </c>
      <c r="CT45" s="141">
        <f t="shared" si="103"/>
        <v>1356033.7015898465</v>
      </c>
      <c r="CU45" s="43"/>
      <c r="CV45" s="48">
        <f t="shared" si="104"/>
        <v>4834476.7081241775</v>
      </c>
      <c r="CW45" s="49">
        <f t="shared" si="105"/>
        <v>1.8369021758435</v>
      </c>
      <c r="CX45" s="49">
        <f t="shared" si="106"/>
        <v>2737680.0795548698</v>
      </c>
      <c r="CY45" s="49">
        <f t="shared" si="107"/>
        <v>6.6728416259332093</v>
      </c>
      <c r="CZ45" s="46">
        <f t="shared" si="108"/>
        <v>7572156.7876790473</v>
      </c>
      <c r="DA45" s="50">
        <f t="shared" si="109"/>
        <v>2.4890921338424867</v>
      </c>
      <c r="DB45" s="48">
        <f t="shared" si="110"/>
        <v>6667166.9365253421</v>
      </c>
      <c r="DC45" s="49">
        <f t="shared" si="111"/>
        <v>0.66522199535192894</v>
      </c>
      <c r="DD45" s="46">
        <f t="shared" si="112"/>
        <v>7682043.2031990495</v>
      </c>
      <c r="DE45" s="49">
        <f t="shared" si="113"/>
        <v>1.7888796681763426</v>
      </c>
      <c r="DF45" s="46">
        <f t="shared" si="114"/>
        <v>14349210.139724392</v>
      </c>
      <c r="DG45" s="50">
        <f t="shared" si="115"/>
        <v>1.0022637022057548</v>
      </c>
      <c r="DH45" s="177"/>
      <c r="DI45" s="190" t="s">
        <v>61</v>
      </c>
      <c r="DJ45" s="48">
        <f t="shared" si="116"/>
        <v>7572156.7876790473</v>
      </c>
      <c r="DK45" s="46">
        <f t="shared" si="117"/>
        <v>14349210.139724392</v>
      </c>
      <c r="DL45" s="47">
        <f t="shared" si="118"/>
        <v>21921366.927403439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f>+'All Plans Q1'!D46+'All Plans Q2'!D46+'All Plans Q3'!D46+'All Plans Q4'!D46</f>
        <v>28237595.309999999</v>
      </c>
      <c r="E46" s="49">
        <f t="shared" si="47"/>
        <v>70.587458935048502</v>
      </c>
      <c r="F46" s="46">
        <f>+'All Plans Q1'!F46+'All Plans Q2'!F46+'All Plans Q3'!F46+'All Plans Q4'!F46</f>
        <v>0</v>
      </c>
      <c r="G46" s="49">
        <f t="shared" si="48"/>
        <v>0</v>
      </c>
      <c r="H46" s="46">
        <f t="shared" si="49"/>
        <v>28237595.309999999</v>
      </c>
      <c r="I46" s="50">
        <f t="shared" si="50"/>
        <v>61.604504907618093</v>
      </c>
      <c r="J46" s="5">
        <f>+'All Plans Q1'!J46+'All Plans Q2'!J46+'All Plans Q3'!J46+'All Plans Q4'!J46</f>
        <v>0</v>
      </c>
      <c r="K46" s="7">
        <f t="shared" si="51"/>
        <v>0</v>
      </c>
      <c r="L46" s="5">
        <f>+'All Plans Q1'!L46+'All Plans Q2'!L46+'All Plans Q3'!L46+'All Plans Q4'!L46</f>
        <v>0</v>
      </c>
      <c r="M46" s="7">
        <f t="shared" si="52"/>
        <v>0</v>
      </c>
      <c r="N46" s="5">
        <f t="shared" si="53"/>
        <v>0</v>
      </c>
      <c r="O46" s="7">
        <f t="shared" si="54"/>
        <v>0</v>
      </c>
      <c r="P46" s="139">
        <f t="shared" si="55"/>
        <v>28237595.309999999</v>
      </c>
      <c r="Q46" s="140">
        <f t="shared" si="56"/>
        <v>0</v>
      </c>
      <c r="R46" s="141">
        <f t="shared" si="57"/>
        <v>28237595.309999999</v>
      </c>
      <c r="S46" s="41"/>
      <c r="T46" s="45">
        <v>165682735.98257741</v>
      </c>
      <c r="U46" s="49">
        <f t="shared" si="58"/>
        <v>224.56229641595036</v>
      </c>
      <c r="V46" s="46">
        <v>3459708.9010555493</v>
      </c>
      <c r="W46" s="49">
        <f t="shared" si="59"/>
        <v>28.373619343706835</v>
      </c>
      <c r="X46" s="46">
        <v>169142444.88363296</v>
      </c>
      <c r="Y46" s="50">
        <f t="shared" si="60"/>
        <v>196.73742654280665</v>
      </c>
      <c r="Z46" s="48">
        <v>0</v>
      </c>
      <c r="AA46" s="49">
        <f t="shared" si="61"/>
        <v>0</v>
      </c>
      <c r="AB46" s="46">
        <v>0</v>
      </c>
      <c r="AC46" s="49">
        <f t="shared" si="62"/>
        <v>0</v>
      </c>
      <c r="AD46" s="46">
        <v>0</v>
      </c>
      <c r="AE46" s="50">
        <f t="shared" si="63"/>
        <v>0</v>
      </c>
      <c r="AF46" s="139">
        <f t="shared" si="64"/>
        <v>165682735.98257741</v>
      </c>
      <c r="AG46" s="140">
        <f t="shared" si="65"/>
        <v>3459708.9010555493</v>
      </c>
      <c r="AH46" s="141">
        <f t="shared" si="66"/>
        <v>169142444.88363296</v>
      </c>
      <c r="AI46" s="43"/>
      <c r="AJ46" s="45">
        <f>+'All Plans Q4'!AJ46+'All Plans Q3'!AJ46+'All Plans Q2'!AJ46+'All Plans Q1'!AJ46</f>
        <v>30685978.089799628</v>
      </c>
      <c r="AK46" s="49">
        <f t="shared" si="119"/>
        <v>123.30272028754165</v>
      </c>
      <c r="AL46" s="46">
        <f>+'All Plans Q4'!AL46+'All Plans Q3'!AL46+'All Plans Q2'!AL46+'All Plans Q1'!AL46</f>
        <v>881096.60611713119</v>
      </c>
      <c r="AM46" s="49">
        <f t="shared" si="67"/>
        <v>20.621541557261946</v>
      </c>
      <c r="AN46" s="46">
        <f t="shared" si="68"/>
        <v>31567074.695916757</v>
      </c>
      <c r="AO46" s="50">
        <f t="shared" si="69"/>
        <v>108.25694182979333</v>
      </c>
      <c r="AP46" s="48">
        <v>0</v>
      </c>
      <c r="AQ46" s="49">
        <f t="shared" si="70"/>
        <v>0</v>
      </c>
      <c r="AR46" s="46">
        <v>0</v>
      </c>
      <c r="AS46" s="49">
        <f t="shared" si="71"/>
        <v>0</v>
      </c>
      <c r="AT46" s="46">
        <v>0</v>
      </c>
      <c r="AU46" s="50">
        <f t="shared" si="72"/>
        <v>0</v>
      </c>
      <c r="AV46" s="139">
        <f t="shared" si="73"/>
        <v>30685978.089799628</v>
      </c>
      <c r="AW46" s="140">
        <f t="shared" si="74"/>
        <v>881096.60611713119</v>
      </c>
      <c r="AX46" s="141">
        <f t="shared" si="75"/>
        <v>31567074.695916757</v>
      </c>
      <c r="AY46" s="43"/>
      <c r="AZ46" s="45">
        <v>61614339.28304825</v>
      </c>
      <c r="BA46" s="49">
        <f t="shared" si="76"/>
        <v>141.34679321383189</v>
      </c>
      <c r="BB46" s="46">
        <v>0</v>
      </c>
      <c r="BC46" s="49">
        <v>0</v>
      </c>
      <c r="BD46" s="46">
        <v>61614339.28304825</v>
      </c>
      <c r="BE46" s="50">
        <v>122.06418622946738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f t="shared" si="82"/>
        <v>61614339.28304825</v>
      </c>
      <c r="BM46" s="140">
        <f t="shared" si="83"/>
        <v>0</v>
      </c>
      <c r="BN46" s="141">
        <f t="shared" si="84"/>
        <v>61614339.28304825</v>
      </c>
      <c r="BO46" s="43"/>
      <c r="BP46" s="45">
        <v>47703606.942127258</v>
      </c>
      <c r="BQ46" s="49">
        <v>154.51862162360962</v>
      </c>
      <c r="BR46" s="46">
        <v>0</v>
      </c>
      <c r="BS46" s="49">
        <v>0</v>
      </c>
      <c r="BT46" s="46">
        <v>47703606.942127258</v>
      </c>
      <c r="BU46" s="50">
        <v>135.46696202704379</v>
      </c>
      <c r="BV46" s="48">
        <v>0</v>
      </c>
      <c r="BW46" s="49">
        <f t="shared" si="88"/>
        <v>0</v>
      </c>
      <c r="BX46" s="46">
        <v>0</v>
      </c>
      <c r="BY46" s="49">
        <f t="shared" si="89"/>
        <v>0</v>
      </c>
      <c r="BZ46" s="46">
        <f t="shared" si="90"/>
        <v>0</v>
      </c>
      <c r="CA46" s="50">
        <f t="shared" si="91"/>
        <v>0</v>
      </c>
      <c r="CB46" s="139">
        <f t="shared" si="92"/>
        <v>47703606.942127258</v>
      </c>
      <c r="CC46" s="140">
        <f t="shared" si="93"/>
        <v>0</v>
      </c>
      <c r="CD46" s="141">
        <f t="shared" si="94"/>
        <v>47703606.942127258</v>
      </c>
      <c r="CE46" s="43"/>
      <c r="CF46" s="45">
        <v>61200616.441512056</v>
      </c>
      <c r="CG46" s="49">
        <f t="shared" si="95"/>
        <v>122.27309068398729</v>
      </c>
      <c r="CH46" s="46">
        <v>73884.686121709077</v>
      </c>
      <c r="CI46" s="49">
        <f t="shared" si="96"/>
        <v>0.98512914828945441</v>
      </c>
      <c r="CJ46" s="46">
        <v>61274501.127633765</v>
      </c>
      <c r="CK46" s="50">
        <f t="shared" si="97"/>
        <v>106.46732565042251</v>
      </c>
      <c r="CL46" s="48">
        <v>479696.82667260856</v>
      </c>
      <c r="CM46" s="49">
        <f t="shared" si="98"/>
        <v>0.22603837290528311</v>
      </c>
      <c r="CN46" s="46">
        <v>16725.018916785695</v>
      </c>
      <c r="CO46" s="49">
        <f t="shared" si="99"/>
        <v>2.4647629802282311E-2</v>
      </c>
      <c r="CP46" s="46">
        <v>496421.84558939427</v>
      </c>
      <c r="CQ46" s="50">
        <f t="shared" si="100"/>
        <v>0.17724559666882714</v>
      </c>
      <c r="CR46" s="139">
        <f t="shared" si="101"/>
        <v>61680313.268184662</v>
      </c>
      <c r="CS46" s="140">
        <f t="shared" si="102"/>
        <v>90609.70503849478</v>
      </c>
      <c r="CT46" s="141">
        <f t="shared" si="103"/>
        <v>61770922.973223157</v>
      </c>
      <c r="CU46" s="43"/>
      <c r="CV46" s="48">
        <f t="shared" si="104"/>
        <v>395124872.04906458</v>
      </c>
      <c r="CW46" s="49">
        <f t="shared" si="105"/>
        <v>150.13118916823385</v>
      </c>
      <c r="CX46" s="49">
        <f t="shared" si="106"/>
        <v>4414690.1932943892</v>
      </c>
      <c r="CY46" s="49">
        <f t="shared" si="107"/>
        <v>10.760398451013936</v>
      </c>
      <c r="CZ46" s="46">
        <f t="shared" si="108"/>
        <v>399539562.24235898</v>
      </c>
      <c r="DA46" s="50">
        <f t="shared" si="109"/>
        <v>131.33520731563578</v>
      </c>
      <c r="DB46" s="48">
        <f t="shared" si="110"/>
        <v>479696.82667260856</v>
      </c>
      <c r="DC46" s="49">
        <f t="shared" si="111"/>
        <v>4.786214043253665E-2</v>
      </c>
      <c r="DD46" s="46">
        <f t="shared" si="112"/>
        <v>16725.018916785695</v>
      </c>
      <c r="DE46" s="49">
        <f t="shared" si="113"/>
        <v>3.8946730054373289E-3</v>
      </c>
      <c r="DF46" s="46">
        <f t="shared" si="114"/>
        <v>496421.84558939427</v>
      </c>
      <c r="DG46" s="50">
        <f t="shared" si="115"/>
        <v>3.4674075574294735E-2</v>
      </c>
      <c r="DH46" s="177"/>
      <c r="DI46" s="190" t="s">
        <v>47</v>
      </c>
      <c r="DJ46" s="48">
        <f t="shared" si="116"/>
        <v>399539562.24235898</v>
      </c>
      <c r="DK46" s="46">
        <f t="shared" si="117"/>
        <v>496421.84558939427</v>
      </c>
      <c r="DL46" s="47">
        <f t="shared" si="118"/>
        <v>400035984.08794838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f>+'All Plans Q1'!D47+'All Plans Q2'!D47+'All Plans Q3'!D47+'All Plans Q4'!D47</f>
        <v>3326907.9699999997</v>
      </c>
      <c r="E47" s="49">
        <f t="shared" si="47"/>
        <v>8.3165006486899955</v>
      </c>
      <c r="F47" s="46">
        <f>+'All Plans Q1'!F47+'All Plans Q2'!F47+'All Plans Q3'!F47+'All Plans Q4'!F47</f>
        <v>0</v>
      </c>
      <c r="G47" s="49">
        <f t="shared" si="48"/>
        <v>0</v>
      </c>
      <c r="H47" s="46">
        <f t="shared" si="49"/>
        <v>3326907.9699999997</v>
      </c>
      <c r="I47" s="50">
        <f t="shared" si="50"/>
        <v>7.2581434826526223</v>
      </c>
      <c r="J47" s="5">
        <f>+'All Plans Q1'!J47+'All Plans Q2'!J47+'All Plans Q3'!J47+'All Plans Q4'!J47</f>
        <v>0</v>
      </c>
      <c r="K47" s="7">
        <f t="shared" si="51"/>
        <v>0</v>
      </c>
      <c r="L47" s="5">
        <f>+'All Plans Q1'!L47+'All Plans Q2'!L47+'All Plans Q3'!L47+'All Plans Q4'!L47</f>
        <v>0</v>
      </c>
      <c r="M47" s="7">
        <f t="shared" si="52"/>
        <v>0</v>
      </c>
      <c r="N47" s="5">
        <f t="shared" si="53"/>
        <v>0</v>
      </c>
      <c r="O47" s="7">
        <f t="shared" si="54"/>
        <v>0</v>
      </c>
      <c r="P47" s="139">
        <f t="shared" si="55"/>
        <v>3326907.9699999997</v>
      </c>
      <c r="Q47" s="140">
        <f t="shared" si="56"/>
        <v>0</v>
      </c>
      <c r="R47" s="141">
        <f t="shared" si="57"/>
        <v>3326907.9699999997</v>
      </c>
      <c r="S47" s="41"/>
      <c r="T47" s="45">
        <v>21585957.543932874</v>
      </c>
      <c r="U47" s="49">
        <f t="shared" si="58"/>
        <v>29.257074780033253</v>
      </c>
      <c r="V47" s="46">
        <v>0</v>
      </c>
      <c r="W47" s="49">
        <f t="shared" si="59"/>
        <v>0</v>
      </c>
      <c r="X47" s="46">
        <v>21585957.543932874</v>
      </c>
      <c r="Y47" s="50">
        <f t="shared" si="60"/>
        <v>25.107628895735409</v>
      </c>
      <c r="Z47" s="48">
        <v>0</v>
      </c>
      <c r="AA47" s="49">
        <f t="shared" si="61"/>
        <v>0</v>
      </c>
      <c r="AB47" s="46">
        <v>0</v>
      </c>
      <c r="AC47" s="49">
        <f t="shared" si="62"/>
        <v>0</v>
      </c>
      <c r="AD47" s="46">
        <v>0</v>
      </c>
      <c r="AE47" s="50">
        <f t="shared" si="63"/>
        <v>0</v>
      </c>
      <c r="AF47" s="139">
        <f t="shared" si="64"/>
        <v>21585957.543932874</v>
      </c>
      <c r="AG47" s="140">
        <f t="shared" si="65"/>
        <v>0</v>
      </c>
      <c r="AH47" s="141">
        <f t="shared" si="66"/>
        <v>21585957.543932874</v>
      </c>
      <c r="AI47" s="43"/>
      <c r="AJ47" s="45">
        <f>+'All Plans Q4'!AJ47+'All Plans Q3'!AJ47+'All Plans Q2'!AJ47+'All Plans Q1'!AJ47</f>
        <v>3383760.5238569295</v>
      </c>
      <c r="AK47" s="49">
        <f t="shared" si="119"/>
        <v>13.596662168374792</v>
      </c>
      <c r="AL47" s="46">
        <f>+'All Plans Q4'!AL47+'All Plans Q3'!AL47+'All Plans Q2'!AL47+'All Plans Q1'!AL47</f>
        <v>169745.49409320447</v>
      </c>
      <c r="AM47" s="49">
        <f t="shared" si="67"/>
        <v>3.9727922412807937</v>
      </c>
      <c r="AN47" s="46">
        <f t="shared" si="68"/>
        <v>3553506.0179501339</v>
      </c>
      <c r="AO47" s="50">
        <f t="shared" si="69"/>
        <v>12.186485380186609</v>
      </c>
      <c r="AP47" s="48">
        <v>0</v>
      </c>
      <c r="AQ47" s="49">
        <f t="shared" si="70"/>
        <v>0</v>
      </c>
      <c r="AR47" s="46">
        <v>0</v>
      </c>
      <c r="AS47" s="49">
        <f t="shared" si="71"/>
        <v>0</v>
      </c>
      <c r="AT47" s="46">
        <v>0</v>
      </c>
      <c r="AU47" s="50">
        <f t="shared" si="72"/>
        <v>0</v>
      </c>
      <c r="AV47" s="139">
        <f t="shared" si="73"/>
        <v>3383760.5238569295</v>
      </c>
      <c r="AW47" s="140">
        <f t="shared" si="74"/>
        <v>169745.49409320447</v>
      </c>
      <c r="AX47" s="141">
        <f t="shared" si="75"/>
        <v>3553506.0179501339</v>
      </c>
      <c r="AY47" s="43"/>
      <c r="AZ47" s="45">
        <v>6201207.7908126703</v>
      </c>
      <c r="BA47" s="49">
        <f t="shared" si="76"/>
        <v>14.225922820617766</v>
      </c>
      <c r="BB47" s="46">
        <v>0</v>
      </c>
      <c r="BC47" s="49">
        <v>0</v>
      </c>
      <c r="BD47" s="46">
        <v>6201207.7908126703</v>
      </c>
      <c r="BE47" s="50">
        <v>12.285214634016819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f t="shared" si="82"/>
        <v>6201207.7908126703</v>
      </c>
      <c r="BM47" s="140">
        <f t="shared" si="83"/>
        <v>0</v>
      </c>
      <c r="BN47" s="141">
        <f t="shared" si="84"/>
        <v>6201207.7908126703</v>
      </c>
      <c r="BO47" s="43"/>
      <c r="BP47" s="45">
        <v>6521664.6946750544</v>
      </c>
      <c r="BQ47" s="49">
        <v>21.124579542487965</v>
      </c>
      <c r="BR47" s="46">
        <v>0</v>
      </c>
      <c r="BS47" s="49">
        <v>0</v>
      </c>
      <c r="BT47" s="46">
        <v>6521664.6946750544</v>
      </c>
      <c r="BU47" s="50">
        <v>18.519985388494</v>
      </c>
      <c r="BV47" s="48">
        <v>0</v>
      </c>
      <c r="BW47" s="49">
        <f t="shared" si="88"/>
        <v>0</v>
      </c>
      <c r="BX47" s="46">
        <v>0</v>
      </c>
      <c r="BY47" s="49">
        <f t="shared" si="89"/>
        <v>0</v>
      </c>
      <c r="BZ47" s="46">
        <f t="shared" si="90"/>
        <v>0</v>
      </c>
      <c r="CA47" s="50">
        <f t="shared" si="91"/>
        <v>0</v>
      </c>
      <c r="CB47" s="139">
        <f t="shared" si="92"/>
        <v>6521664.6946750544</v>
      </c>
      <c r="CC47" s="140">
        <f t="shared" si="93"/>
        <v>0</v>
      </c>
      <c r="CD47" s="141">
        <f t="shared" si="94"/>
        <v>6521664.6946750544</v>
      </c>
      <c r="CE47" s="43"/>
      <c r="CF47" s="45">
        <v>6234598.0511864135</v>
      </c>
      <c r="CG47" s="49">
        <f t="shared" si="95"/>
        <v>12.456142065488196</v>
      </c>
      <c r="CH47" s="46">
        <v>10081.74872163386</v>
      </c>
      <c r="CI47" s="49">
        <f t="shared" si="96"/>
        <v>0.13442331628845147</v>
      </c>
      <c r="CJ47" s="46">
        <v>6244679.7999080475</v>
      </c>
      <c r="CK47" s="50">
        <f t="shared" si="97"/>
        <v>10.850424656327187</v>
      </c>
      <c r="CL47" s="48">
        <v>0</v>
      </c>
      <c r="CM47" s="49">
        <f t="shared" si="98"/>
        <v>0</v>
      </c>
      <c r="CN47" s="46">
        <v>0</v>
      </c>
      <c r="CO47" s="49">
        <f t="shared" si="99"/>
        <v>0</v>
      </c>
      <c r="CP47" s="46">
        <v>0</v>
      </c>
      <c r="CQ47" s="50">
        <f t="shared" si="100"/>
        <v>0</v>
      </c>
      <c r="CR47" s="139">
        <f t="shared" si="101"/>
        <v>6234598.0511864135</v>
      </c>
      <c r="CS47" s="140">
        <f t="shared" si="102"/>
        <v>10081.74872163386</v>
      </c>
      <c r="CT47" s="141">
        <f t="shared" si="103"/>
        <v>6244679.7999080475</v>
      </c>
      <c r="CU47" s="43"/>
      <c r="CV47" s="48">
        <f t="shared" si="104"/>
        <v>47254096.574463934</v>
      </c>
      <c r="CW47" s="49">
        <f t="shared" si="105"/>
        <v>17.95461185474019</v>
      </c>
      <c r="CX47" s="49">
        <f t="shared" si="106"/>
        <v>179827.24281483833</v>
      </c>
      <c r="CY47" s="49">
        <f t="shared" si="107"/>
        <v>0.43831224849572559</v>
      </c>
      <c r="CZ47" s="46">
        <f t="shared" si="108"/>
        <v>47433923.817278773</v>
      </c>
      <c r="DA47" s="50">
        <f t="shared" si="109"/>
        <v>15.59230876505152</v>
      </c>
      <c r="DB47" s="48">
        <f t="shared" si="110"/>
        <v>0</v>
      </c>
      <c r="DC47" s="49">
        <f t="shared" si="111"/>
        <v>0</v>
      </c>
      <c r="DD47" s="46">
        <f t="shared" si="112"/>
        <v>0</v>
      </c>
      <c r="DE47" s="49">
        <f t="shared" si="113"/>
        <v>0</v>
      </c>
      <c r="DF47" s="46">
        <f t="shared" si="114"/>
        <v>0</v>
      </c>
      <c r="DG47" s="50">
        <f t="shared" si="115"/>
        <v>0</v>
      </c>
      <c r="DH47" s="177"/>
      <c r="DI47" s="190" t="s">
        <v>40</v>
      </c>
      <c r="DJ47" s="48">
        <f t="shared" si="116"/>
        <v>47433923.817278773</v>
      </c>
      <c r="DK47" s="46">
        <f t="shared" si="117"/>
        <v>0</v>
      </c>
      <c r="DL47" s="47">
        <f t="shared" si="118"/>
        <v>47433923.817278773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f>+'All Plans Q1'!D48+'All Plans Q2'!D48+'All Plans Q3'!D48+'All Plans Q4'!D48</f>
        <v>73538816.849999994</v>
      </c>
      <c r="E48" s="49">
        <f t="shared" si="47"/>
        <v>183.83003784649918</v>
      </c>
      <c r="F48" s="46">
        <f>+'All Plans Q1'!F48+'All Plans Q2'!F48+'All Plans Q3'!F48+'All Plans Q4'!F48</f>
        <v>23573920.899999999</v>
      </c>
      <c r="G48" s="49">
        <f t="shared" si="48"/>
        <v>404.13359562504286</v>
      </c>
      <c r="H48" s="46">
        <f t="shared" si="49"/>
        <v>97112737.75</v>
      </c>
      <c r="I48" s="50">
        <f t="shared" si="50"/>
        <v>211.86584989386282</v>
      </c>
      <c r="J48" s="5">
        <f>+'All Plans Q1'!J48+'All Plans Q2'!J48+'All Plans Q3'!J48+'All Plans Q4'!J48</f>
        <v>44771661.719999999</v>
      </c>
      <c r="K48" s="7">
        <f t="shared" si="51"/>
        <v>43.916002330590771</v>
      </c>
      <c r="L48" s="5">
        <f>+'All Plans Q1'!L48+'All Plans Q2'!L48+'All Plans Q3'!L48+'All Plans Q4'!L48</f>
        <v>119938037.56</v>
      </c>
      <c r="M48" s="7">
        <f t="shared" si="52"/>
        <v>145.25355305401985</v>
      </c>
      <c r="N48" s="5">
        <f t="shared" si="53"/>
        <v>164709699.28</v>
      </c>
      <c r="O48" s="7">
        <f t="shared" si="54"/>
        <v>89.263921820898446</v>
      </c>
      <c r="P48" s="139">
        <f t="shared" si="55"/>
        <v>118310478.56999999</v>
      </c>
      <c r="Q48" s="140">
        <f t="shared" si="56"/>
        <v>143511958.46000001</v>
      </c>
      <c r="R48" s="141">
        <f t="shared" si="57"/>
        <v>261822437.03</v>
      </c>
      <c r="S48" s="41"/>
      <c r="T48" s="45">
        <v>154022758.13</v>
      </c>
      <c r="U48" s="49">
        <f t="shared" si="58"/>
        <v>208.75864984284422</v>
      </c>
      <c r="V48" s="46">
        <v>52868884.050000004</v>
      </c>
      <c r="W48" s="49">
        <f t="shared" si="59"/>
        <v>433.58607156330476</v>
      </c>
      <c r="X48" s="46">
        <v>206891642.18000001</v>
      </c>
      <c r="Y48" s="50">
        <f t="shared" si="60"/>
        <v>240.64526963478366</v>
      </c>
      <c r="Z48" s="48">
        <v>135842327.12</v>
      </c>
      <c r="AA48" s="49">
        <f t="shared" si="61"/>
        <v>39.963779181564746</v>
      </c>
      <c r="AB48" s="46">
        <v>126934833.17000002</v>
      </c>
      <c r="AC48" s="49">
        <f t="shared" si="62"/>
        <v>118.57439007461879</v>
      </c>
      <c r="AD48" s="46">
        <v>262777160.29000002</v>
      </c>
      <c r="AE48" s="50">
        <f t="shared" si="63"/>
        <v>58.791516856598989</v>
      </c>
      <c r="AF48" s="139">
        <f t="shared" si="64"/>
        <v>289865085.25</v>
      </c>
      <c r="AG48" s="140">
        <f t="shared" si="65"/>
        <v>179803717.22000003</v>
      </c>
      <c r="AH48" s="141">
        <f t="shared" si="66"/>
        <v>469668802.47000003</v>
      </c>
      <c r="AI48" s="43"/>
      <c r="AJ48" s="45">
        <f>+'All Plans Q4'!AJ48+'All Plans Q3'!AJ48+'All Plans Q2'!AJ48+'All Plans Q1'!AJ48</f>
        <v>39389789.208842002</v>
      </c>
      <c r="AK48" s="49">
        <f t="shared" si="119"/>
        <v>158.27646577827514</v>
      </c>
      <c r="AL48" s="46">
        <f>+'All Plans Q4'!AL48+'All Plans Q3'!AL48+'All Plans Q2'!AL48+'All Plans Q1'!AL48</f>
        <v>15205933.587954817</v>
      </c>
      <c r="AM48" s="49">
        <f t="shared" si="67"/>
        <v>355.88582367015744</v>
      </c>
      <c r="AN48" s="46">
        <f t="shared" si="68"/>
        <v>54595722.796796821</v>
      </c>
      <c r="AO48" s="50">
        <f t="shared" si="69"/>
        <v>187.2319828144503</v>
      </c>
      <c r="AP48" s="48">
        <v>16302600.309387591</v>
      </c>
      <c r="AQ48" s="49">
        <f t="shared" si="70"/>
        <v>35.026212421338066</v>
      </c>
      <c r="AR48" s="46">
        <v>52167220.169112407</v>
      </c>
      <c r="AS48" s="49">
        <f t="shared" si="71"/>
        <v>122.95962685671955</v>
      </c>
      <c r="AT48" s="46">
        <v>68469820.478499994</v>
      </c>
      <c r="AU48" s="50">
        <f t="shared" si="72"/>
        <v>76.958064071381116</v>
      </c>
      <c r="AV48" s="139">
        <f t="shared" si="73"/>
        <v>55692389.518229589</v>
      </c>
      <c r="AW48" s="140">
        <f t="shared" si="74"/>
        <v>67373153.757067218</v>
      </c>
      <c r="AX48" s="141">
        <f t="shared" si="75"/>
        <v>123065543.27529681</v>
      </c>
      <c r="AY48" s="43"/>
      <c r="AZ48" s="45">
        <v>119110557.18594681</v>
      </c>
      <c r="BA48" s="49">
        <f t="shared" si="76"/>
        <v>273.24638212550514</v>
      </c>
      <c r="BB48" s="46">
        <v>26299454.764053207</v>
      </c>
      <c r="BC48" s="49">
        <v>381.92089519544021</v>
      </c>
      <c r="BD48" s="46">
        <v>145410011.95000002</v>
      </c>
      <c r="BE48" s="50">
        <v>288.07181874913329</v>
      </c>
      <c r="BF48" s="48">
        <v>95456498.75326331</v>
      </c>
      <c r="BG48" s="49">
        <v>45.575948019389976</v>
      </c>
      <c r="BH48" s="46">
        <v>107534638.72673671</v>
      </c>
      <c r="BI48" s="49">
        <v>133.36785980265026</v>
      </c>
      <c r="BJ48" s="46">
        <v>202991137.48000002</v>
      </c>
      <c r="BK48" s="50">
        <v>69.978845981211762</v>
      </c>
      <c r="BL48" s="139">
        <f t="shared" si="82"/>
        <v>214567055.93921012</v>
      </c>
      <c r="BM48" s="140">
        <f t="shared" si="83"/>
        <v>133834093.49078992</v>
      </c>
      <c r="BN48" s="141">
        <f t="shared" si="84"/>
        <v>348401149.43000007</v>
      </c>
      <c r="BO48" s="43"/>
      <c r="BP48" s="45">
        <v>39229067.06000001</v>
      </c>
      <c r="BQ48" s="49">
        <v>127.06840757440305</v>
      </c>
      <c r="BR48" s="46">
        <v>16098804.539999999</v>
      </c>
      <c r="BS48" s="49">
        <v>370.78641439034499</v>
      </c>
      <c r="BT48" s="46">
        <v>55327871.600000009</v>
      </c>
      <c r="BU48" s="50">
        <v>157.11807055108454</v>
      </c>
      <c r="BV48" s="48">
        <v>23203462.410000011</v>
      </c>
      <c r="BW48" s="49">
        <f t="shared" si="88"/>
        <v>25.172779278516948</v>
      </c>
      <c r="BX48" s="46">
        <v>59684704.660000019</v>
      </c>
      <c r="BY48" s="49">
        <f t="shared" si="89"/>
        <v>122.05960296944664</v>
      </c>
      <c r="BZ48" s="46">
        <f t="shared" si="90"/>
        <v>82888167.070000023</v>
      </c>
      <c r="CA48" s="50">
        <f t="shared" si="91"/>
        <v>58.754764897770563</v>
      </c>
      <c r="CB48" s="139">
        <f t="shared" si="92"/>
        <v>62432529.470000021</v>
      </c>
      <c r="CC48" s="140">
        <f t="shared" si="93"/>
        <v>75783509.200000018</v>
      </c>
      <c r="CD48" s="141">
        <f t="shared" si="94"/>
        <v>138216038.67000005</v>
      </c>
      <c r="CE48" s="43"/>
      <c r="CF48" s="45">
        <v>143705402.3310298</v>
      </c>
      <c r="CG48" s="49">
        <f t="shared" si="95"/>
        <v>287.10991347274017</v>
      </c>
      <c r="CH48" s="46">
        <v>25149917.108970195</v>
      </c>
      <c r="CI48" s="49">
        <f t="shared" si="96"/>
        <v>335.33222811960258</v>
      </c>
      <c r="CJ48" s="46">
        <v>168855319.44</v>
      </c>
      <c r="CK48" s="50">
        <f t="shared" si="97"/>
        <v>293.39405383615627</v>
      </c>
      <c r="CL48" s="48">
        <v>105558360.46744409</v>
      </c>
      <c r="CM48" s="49">
        <f t="shared" si="98"/>
        <v>49.740249924344305</v>
      </c>
      <c r="CN48" s="46">
        <v>87904478.952555925</v>
      </c>
      <c r="CO48" s="49">
        <f t="shared" si="99"/>
        <v>129.54466993221862</v>
      </c>
      <c r="CP48" s="46">
        <v>193462839.42000002</v>
      </c>
      <c r="CQ48" s="50">
        <f t="shared" si="100"/>
        <v>69.075196248728474</v>
      </c>
      <c r="CR48" s="139">
        <f t="shared" si="101"/>
        <v>249263762.79847389</v>
      </c>
      <c r="CS48" s="140">
        <f t="shared" si="102"/>
        <v>113054396.06152612</v>
      </c>
      <c r="CT48" s="141">
        <f t="shared" si="103"/>
        <v>362318158.86000001</v>
      </c>
      <c r="CU48" s="43"/>
      <c r="CV48" s="48">
        <f t="shared" si="104"/>
        <v>568996390.7658186</v>
      </c>
      <c r="CW48" s="49">
        <f t="shared" si="105"/>
        <v>216.19521022583939</v>
      </c>
      <c r="CX48" s="63">
        <f t="shared" si="106"/>
        <v>159196914.95097822</v>
      </c>
      <c r="CY48" s="63">
        <f t="shared" si="107"/>
        <v>388.02773513907414</v>
      </c>
      <c r="CZ48" s="46">
        <f t="shared" si="108"/>
        <v>728193305.71679688</v>
      </c>
      <c r="DA48" s="50">
        <f t="shared" si="109"/>
        <v>239.36908334038876</v>
      </c>
      <c r="DB48" s="65">
        <f t="shared" si="110"/>
        <v>421134910.78009498</v>
      </c>
      <c r="DC48" s="63">
        <f t="shared" si="111"/>
        <v>42.019077717512992</v>
      </c>
      <c r="DD48" s="66">
        <f t="shared" si="112"/>
        <v>554163913.23840511</v>
      </c>
      <c r="DE48" s="63">
        <f t="shared" si="113"/>
        <v>129.04542854125046</v>
      </c>
      <c r="DF48" s="66">
        <f t="shared" si="114"/>
        <v>975298824.01850009</v>
      </c>
      <c r="DG48" s="64">
        <f t="shared" si="115"/>
        <v>68.122677178694929</v>
      </c>
      <c r="DH48" s="179"/>
      <c r="DI48" s="190" t="s">
        <v>53</v>
      </c>
      <c r="DJ48" s="48">
        <f t="shared" si="116"/>
        <v>728193305.71679688</v>
      </c>
      <c r="DK48" s="66">
        <f t="shared" si="117"/>
        <v>975298824.01850009</v>
      </c>
      <c r="DL48" s="67">
        <f t="shared" si="118"/>
        <v>1703492129.735297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f>+'All Plans Q1'!D49+'All Plans Q2'!D49+'All Plans Q3'!D49+'All Plans Q4'!D49</f>
        <v>2865.57</v>
      </c>
      <c r="E49" s="49">
        <f t="shared" si="47"/>
        <v>7.1632623982281641E-3</v>
      </c>
      <c r="F49" s="46">
        <f>+'All Plans Q1'!F49+'All Plans Q2'!F49+'All Plans Q3'!F49+'All Plans Q4'!F49</f>
        <v>1342.73</v>
      </c>
      <c r="G49" s="49">
        <f t="shared" si="48"/>
        <v>2.3018754714393474E-2</v>
      </c>
      <c r="H49" s="46">
        <f t="shared" si="49"/>
        <v>4208.3</v>
      </c>
      <c r="I49" s="50">
        <f t="shared" si="50"/>
        <v>9.1810310034055528E-3</v>
      </c>
      <c r="J49" s="5">
        <f>+'All Plans Q1'!J49+'All Plans Q2'!J49+'All Plans Q3'!J49+'All Plans Q4'!J49</f>
        <v>9366.9700000000012</v>
      </c>
      <c r="K49" s="7">
        <f t="shared" si="51"/>
        <v>9.18795194431693E-3</v>
      </c>
      <c r="L49" s="5">
        <f>+'All Plans Q1'!L49+'All Plans Q2'!L49+'All Plans Q3'!L49+'All Plans Q4'!L49</f>
        <v>7965.6200000000008</v>
      </c>
      <c r="M49" s="7">
        <f t="shared" si="52"/>
        <v>9.6469362915776041E-3</v>
      </c>
      <c r="N49" s="5">
        <f t="shared" si="53"/>
        <v>17332.590000000004</v>
      </c>
      <c r="O49" s="7">
        <f t="shared" si="54"/>
        <v>9.3933445660874543E-3</v>
      </c>
      <c r="P49" s="139">
        <f t="shared" si="55"/>
        <v>12232.54</v>
      </c>
      <c r="Q49" s="140">
        <f t="shared" si="56"/>
        <v>9308.35</v>
      </c>
      <c r="R49" s="141">
        <f t="shared" si="57"/>
        <v>21540.89</v>
      </c>
      <c r="S49" s="41"/>
      <c r="T49" s="45">
        <v>156187.8549518903</v>
      </c>
      <c r="U49" s="49">
        <f t="shared" si="58"/>
        <v>0.21169316870748736</v>
      </c>
      <c r="V49" s="46">
        <v>59026.770513303403</v>
      </c>
      <c r="W49" s="49">
        <f t="shared" si="59"/>
        <v>0.48408787141653192</v>
      </c>
      <c r="X49" s="46">
        <v>215214.62546519371</v>
      </c>
      <c r="Y49" s="50">
        <f t="shared" si="60"/>
        <v>0.25032611771413082</v>
      </c>
      <c r="Z49" s="48">
        <v>242165.86558169127</v>
      </c>
      <c r="AA49" s="49">
        <f t="shared" si="61"/>
        <v>7.1243355312000781E-2</v>
      </c>
      <c r="AB49" s="46">
        <v>159227.70022765172</v>
      </c>
      <c r="AC49" s="49">
        <f t="shared" si="62"/>
        <v>0.14874031789360911</v>
      </c>
      <c r="AD49" s="46">
        <v>401393.56580934301</v>
      </c>
      <c r="AE49" s="50">
        <f t="shared" si="63"/>
        <v>8.9804367184602718E-2</v>
      </c>
      <c r="AF49" s="139">
        <f t="shared" si="64"/>
        <v>398353.72053358157</v>
      </c>
      <c r="AG49" s="140">
        <f t="shared" si="65"/>
        <v>218254.47074095512</v>
      </c>
      <c r="AH49" s="141">
        <f t="shared" si="66"/>
        <v>616608.19127453666</v>
      </c>
      <c r="AI49" s="43"/>
      <c r="AJ49" s="45">
        <f>+'All Plans Q4'!AJ49+'All Plans Q3'!AJ49+'All Plans Q2'!AJ49+'All Plans Q1'!AJ49</f>
        <v>12599.190520291198</v>
      </c>
      <c r="AK49" s="49">
        <f t="shared" si="119"/>
        <v>5.0626200019653865E-2</v>
      </c>
      <c r="AL49" s="46">
        <f>+'All Plans Q4'!AL49+'All Plans Q3'!AL49+'All Plans Q2'!AL49+'All Plans Q1'!AL49</f>
        <v>6767.7455789009191</v>
      </c>
      <c r="AM49" s="49">
        <f t="shared" si="67"/>
        <v>0.15839505649591404</v>
      </c>
      <c r="AN49" s="46">
        <f t="shared" si="68"/>
        <v>19366.936099192117</v>
      </c>
      <c r="AO49" s="50">
        <f t="shared" si="69"/>
        <v>6.6417471207199458E-2</v>
      </c>
      <c r="AP49" s="48">
        <v>52923.280397469731</v>
      </c>
      <c r="AQ49" s="49">
        <f t="shared" si="70"/>
        <v>0.11370591353873696</v>
      </c>
      <c r="AR49" s="46">
        <v>45251.417460338824</v>
      </c>
      <c r="AS49" s="49">
        <f t="shared" si="71"/>
        <v>0.10665888248642663</v>
      </c>
      <c r="AT49" s="46">
        <v>98174.697857808555</v>
      </c>
      <c r="AU49" s="50">
        <f t="shared" si="72"/>
        <v>0.11034547243047237</v>
      </c>
      <c r="AV49" s="139">
        <f t="shared" si="73"/>
        <v>65522.470917760933</v>
      </c>
      <c r="AW49" s="140">
        <f t="shared" si="74"/>
        <v>52019.163039239742</v>
      </c>
      <c r="AX49" s="141">
        <f t="shared" si="75"/>
        <v>117541.63395700068</v>
      </c>
      <c r="AY49" s="43"/>
      <c r="AZ49" s="45">
        <v>38567.23346284758</v>
      </c>
      <c r="BA49" s="49">
        <f t="shared" si="76"/>
        <v>8.8475423684410234E-2</v>
      </c>
      <c r="BB49" s="46">
        <v>35166.747824016667</v>
      </c>
      <c r="BC49" s="49">
        <v>0.51069179686639266</v>
      </c>
      <c r="BD49" s="46">
        <v>73733.981286864248</v>
      </c>
      <c r="BE49" s="50">
        <v>0.14607441267679189</v>
      </c>
      <c r="BF49" s="48">
        <v>218126.32833266258</v>
      </c>
      <c r="BG49" s="49">
        <v>0.10414497002918791</v>
      </c>
      <c r="BH49" s="46">
        <v>127614.65674925342</v>
      </c>
      <c r="BI49" s="49">
        <v>0.15827173319796631</v>
      </c>
      <c r="BJ49" s="46">
        <v>345740.98508191598</v>
      </c>
      <c r="BK49" s="50">
        <v>0.11919020428575919</v>
      </c>
      <c r="BL49" s="139">
        <f t="shared" si="82"/>
        <v>256693.56179551018</v>
      </c>
      <c r="BM49" s="140">
        <f t="shared" si="83"/>
        <v>162781.40457327009</v>
      </c>
      <c r="BN49" s="141">
        <f t="shared" si="84"/>
        <v>419474.96636878024</v>
      </c>
      <c r="BO49" s="43"/>
      <c r="BP49" s="45">
        <v>417455.04185973346</v>
      </c>
      <c r="BQ49" s="49">
        <v>1.3521949762886381</v>
      </c>
      <c r="BR49" s="46">
        <v>21810.684991714319</v>
      </c>
      <c r="BS49" s="49">
        <v>0.50234200082256941</v>
      </c>
      <c r="BT49" s="46">
        <v>439265.72685144778</v>
      </c>
      <c r="BU49" s="50">
        <v>1.2474107798883627</v>
      </c>
      <c r="BV49" s="48">
        <v>47665.565205064944</v>
      </c>
      <c r="BW49" s="49">
        <f t="shared" si="88"/>
        <v>5.1711021867828937E-2</v>
      </c>
      <c r="BX49" s="46">
        <v>25531.10186535394</v>
      </c>
      <c r="BY49" s="49">
        <f t="shared" si="89"/>
        <v>5.2212977760550408E-2</v>
      </c>
      <c r="BZ49" s="46">
        <f t="shared" si="90"/>
        <v>73196.667070418887</v>
      </c>
      <c r="CA49" s="50">
        <f t="shared" si="91"/>
        <v>5.1885005025999603E-2</v>
      </c>
      <c r="CB49" s="139">
        <f t="shared" si="92"/>
        <v>465120.60706479842</v>
      </c>
      <c r="CC49" s="140">
        <f t="shared" si="93"/>
        <v>47341.786857068262</v>
      </c>
      <c r="CD49" s="141">
        <f t="shared" si="94"/>
        <v>512462.39392186666</v>
      </c>
      <c r="CE49" s="43"/>
      <c r="CF49" s="45">
        <v>820813.27613033168</v>
      </c>
      <c r="CG49" s="49">
        <f t="shared" si="95"/>
        <v>1.6399079287513321</v>
      </c>
      <c r="CH49" s="46">
        <v>134338.86167144595</v>
      </c>
      <c r="CI49" s="49">
        <f t="shared" si="96"/>
        <v>1.7911848222859459</v>
      </c>
      <c r="CJ49" s="46">
        <v>955152.13780177757</v>
      </c>
      <c r="CK49" s="50">
        <f t="shared" si="97"/>
        <v>1.6596217321984446</v>
      </c>
      <c r="CL49" s="48">
        <v>1041336.7287718154</v>
      </c>
      <c r="CM49" s="49">
        <f t="shared" si="98"/>
        <v>0.49068921604257082</v>
      </c>
      <c r="CN49" s="46">
        <v>428946.64296973788</v>
      </c>
      <c r="CO49" s="49">
        <f t="shared" si="99"/>
        <v>0.63213788357745815</v>
      </c>
      <c r="CP49" s="46">
        <v>1470283.3717415533</v>
      </c>
      <c r="CQ49" s="50">
        <f t="shared" si="100"/>
        <v>0.52495927770297579</v>
      </c>
      <c r="CR49" s="139">
        <f t="shared" si="101"/>
        <v>1862150.0049021472</v>
      </c>
      <c r="CS49" s="140">
        <f t="shared" si="102"/>
        <v>563285.50464118388</v>
      </c>
      <c r="CT49" s="141">
        <f t="shared" si="103"/>
        <v>2425435.5095433313</v>
      </c>
      <c r="CU49" s="43"/>
      <c r="CV49" s="48">
        <f t="shared" si="104"/>
        <v>1448488.1669250941</v>
      </c>
      <c r="CW49" s="49">
        <f t="shared" si="105"/>
        <v>0.55036588779856943</v>
      </c>
      <c r="CX49" s="49">
        <f t="shared" si="106"/>
        <v>258453.54057938125</v>
      </c>
      <c r="CY49" s="49">
        <f t="shared" si="107"/>
        <v>0.62995656681270296</v>
      </c>
      <c r="CZ49" s="46">
        <f t="shared" si="108"/>
        <v>1706941.7075044753</v>
      </c>
      <c r="DA49" s="50">
        <f t="shared" si="109"/>
        <v>0.56109973633804511</v>
      </c>
      <c r="DB49" s="48">
        <f t="shared" si="110"/>
        <v>1611584.7382887038</v>
      </c>
      <c r="DC49" s="49">
        <f t="shared" si="111"/>
        <v>0.16079717599539256</v>
      </c>
      <c r="DD49" s="46">
        <f t="shared" si="112"/>
        <v>794537.13927233568</v>
      </c>
      <c r="DE49" s="49">
        <f t="shared" si="113"/>
        <v>0.18501996102591409</v>
      </c>
      <c r="DF49" s="46">
        <f t="shared" si="114"/>
        <v>2406121.8775610393</v>
      </c>
      <c r="DG49" s="50">
        <f t="shared" si="115"/>
        <v>0.16806281303849582</v>
      </c>
      <c r="DH49" s="177"/>
      <c r="DI49" s="190" t="s">
        <v>41</v>
      </c>
      <c r="DJ49" s="48">
        <f t="shared" si="116"/>
        <v>1706941.7075044753</v>
      </c>
      <c r="DK49" s="46">
        <f t="shared" si="117"/>
        <v>2406121.8775610393</v>
      </c>
      <c r="DL49" s="47">
        <f t="shared" si="118"/>
        <v>4113063.5850655148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f>+'All Plans Q1'!D50+'All Plans Q2'!D50+'All Plans Q3'!D50+'All Plans Q4'!D50</f>
        <v>1014.84</v>
      </c>
      <c r="E50" s="49">
        <f t="shared" si="47"/>
        <v>2.5368653399560543E-3</v>
      </c>
      <c r="F50" s="46">
        <f>+'All Plans Q1'!F50+'All Plans Q2'!F50+'All Plans Q3'!F50+'All Plans Q4'!F50</f>
        <v>119.68</v>
      </c>
      <c r="G50" s="49">
        <f t="shared" si="48"/>
        <v>2.0517040389494618E-3</v>
      </c>
      <c r="H50" s="46">
        <f t="shared" si="49"/>
        <v>1134.52</v>
      </c>
      <c r="I50" s="50">
        <f t="shared" si="50"/>
        <v>2.4751237540060517E-3</v>
      </c>
      <c r="J50" s="5">
        <f>+'All Plans Q1'!J50+'All Plans Q2'!J50+'All Plans Q3'!J50+'All Plans Q4'!J50</f>
        <v>0</v>
      </c>
      <c r="K50" s="7">
        <f t="shared" si="51"/>
        <v>0</v>
      </c>
      <c r="L50" s="5">
        <f>+'All Plans Q1'!L50+'All Plans Q2'!L50+'All Plans Q3'!L50+'All Plans Q4'!L50</f>
        <v>7533.04</v>
      </c>
      <c r="M50" s="7">
        <f t="shared" si="52"/>
        <v>9.1230509316168416E-3</v>
      </c>
      <c r="N50" s="5">
        <f t="shared" si="53"/>
        <v>7533.04</v>
      </c>
      <c r="O50" s="7">
        <f t="shared" si="54"/>
        <v>4.082508173915117E-3</v>
      </c>
      <c r="P50" s="139">
        <f t="shared" si="55"/>
        <v>1014.84</v>
      </c>
      <c r="Q50" s="140">
        <f t="shared" si="56"/>
        <v>7652.72</v>
      </c>
      <c r="R50" s="141">
        <f t="shared" si="57"/>
        <v>8667.56</v>
      </c>
      <c r="S50" s="41"/>
      <c r="T50" s="45">
        <v>-77.249694706348691</v>
      </c>
      <c r="U50" s="49">
        <f t="shared" si="58"/>
        <v>-1.0470233206743357E-4</v>
      </c>
      <c r="V50" s="46">
        <v>3730.8721031619439</v>
      </c>
      <c r="W50" s="49">
        <f t="shared" si="59"/>
        <v>3.0597471608919118E-2</v>
      </c>
      <c r="X50" s="46">
        <v>3653.6224084555952</v>
      </c>
      <c r="Y50" s="50">
        <f t="shared" si="60"/>
        <v>4.2496977662419963E-3</v>
      </c>
      <c r="Z50" s="48">
        <v>1009.4100977241947</v>
      </c>
      <c r="AA50" s="49">
        <f t="shared" si="61"/>
        <v>2.9696077139090908E-4</v>
      </c>
      <c r="AB50" s="46">
        <v>1578.7959920636326</v>
      </c>
      <c r="AC50" s="49">
        <f t="shared" si="62"/>
        <v>1.4748100827491552E-3</v>
      </c>
      <c r="AD50" s="46">
        <v>2588.2060897878273</v>
      </c>
      <c r="AE50" s="50">
        <f t="shared" si="63"/>
        <v>5.7906311868270775E-4</v>
      </c>
      <c r="AF50" s="139">
        <f t="shared" si="64"/>
        <v>932.16040301784597</v>
      </c>
      <c r="AG50" s="140">
        <f t="shared" si="65"/>
        <v>5309.6680952255765</v>
      </c>
      <c r="AH50" s="141">
        <f t="shared" si="66"/>
        <v>6241.8284982434225</v>
      </c>
      <c r="AI50" s="43"/>
      <c r="AJ50" s="45">
        <f>+'All Plans Q4'!AJ50+'All Plans Q3'!AJ50+'All Plans Q2'!AJ50+'All Plans Q1'!AJ50</f>
        <v>2044.6980410613564</v>
      </c>
      <c r="AK50" s="49">
        <f t="shared" si="119"/>
        <v>8.2160271995136216E-3</v>
      </c>
      <c r="AL50" s="46">
        <f>+'All Plans Q4'!AL50+'All Plans Q3'!AL50+'All Plans Q2'!AL50+'All Plans Q1'!AL50</f>
        <v>2675.4865120733421</v>
      </c>
      <c r="AM50" s="49">
        <f t="shared" si="67"/>
        <v>6.2618169121944955E-2</v>
      </c>
      <c r="AN50" s="46">
        <f t="shared" si="68"/>
        <v>4720.1845531346989</v>
      </c>
      <c r="AO50" s="50">
        <f t="shared" si="69"/>
        <v>1.6187522902167736E-2</v>
      </c>
      <c r="AP50" s="48">
        <v>456.14068781326785</v>
      </c>
      <c r="AQ50" s="49">
        <f t="shared" si="70"/>
        <v>9.8002038461083673E-4</v>
      </c>
      <c r="AR50" s="46">
        <v>2464.289117781761</v>
      </c>
      <c r="AS50" s="49">
        <f t="shared" si="71"/>
        <v>5.8083997845246012E-3</v>
      </c>
      <c r="AT50" s="46">
        <v>2920.4298055950289</v>
      </c>
      <c r="AU50" s="50">
        <f t="shared" si="72"/>
        <v>3.2824771924957305E-3</v>
      </c>
      <c r="AV50" s="139">
        <f t="shared" si="73"/>
        <v>2500.8387288746244</v>
      </c>
      <c r="AW50" s="140">
        <f t="shared" si="74"/>
        <v>5139.775629855103</v>
      </c>
      <c r="AX50" s="141">
        <f t="shared" si="75"/>
        <v>7640.6143587297274</v>
      </c>
      <c r="AY50" s="43"/>
      <c r="AZ50" s="45">
        <v>1475.0959156645863</v>
      </c>
      <c r="BA50" s="49">
        <f t="shared" si="76"/>
        <v>3.3839537969268499E-3</v>
      </c>
      <c r="BB50" s="46">
        <v>1416.1233170523494</v>
      </c>
      <c r="BC50" s="49">
        <v>2.056495428547871E-2</v>
      </c>
      <c r="BD50" s="46">
        <v>2891.2192327169359</v>
      </c>
      <c r="BE50" s="50">
        <v>5.7277952982882022E-3</v>
      </c>
      <c r="BF50" s="48">
        <v>1068.0816655416431</v>
      </c>
      <c r="BG50" s="49">
        <v>5.0995830671534282E-4</v>
      </c>
      <c r="BH50" s="46">
        <v>3268.1750735901251</v>
      </c>
      <c r="BI50" s="49">
        <v>4.053294084454968E-3</v>
      </c>
      <c r="BJ50" s="46">
        <v>4336.256739131768</v>
      </c>
      <c r="BK50" s="50">
        <v>1.494874339095671E-3</v>
      </c>
      <c r="BL50" s="139">
        <f t="shared" si="82"/>
        <v>2543.1775812062297</v>
      </c>
      <c r="BM50" s="140">
        <f t="shared" si="83"/>
        <v>4684.2983906424743</v>
      </c>
      <c r="BN50" s="141">
        <f t="shared" si="84"/>
        <v>7227.4759718487039</v>
      </c>
      <c r="BO50" s="43"/>
      <c r="BP50" s="45">
        <v>1200.75</v>
      </c>
      <c r="BQ50" s="49">
        <v>3.8893963540249541E-3</v>
      </c>
      <c r="BR50" s="46">
        <v>0</v>
      </c>
      <c r="BS50" s="49">
        <v>0</v>
      </c>
      <c r="BT50" s="46">
        <v>1200.75</v>
      </c>
      <c r="BU50" s="50">
        <v>3.4098460280227861E-3</v>
      </c>
      <c r="BV50" s="48">
        <v>1423.17</v>
      </c>
      <c r="BW50" s="49">
        <f t="shared" si="88"/>
        <v>1.5439568307860547E-3</v>
      </c>
      <c r="BX50" s="46">
        <v>414.99</v>
      </c>
      <c r="BY50" s="49">
        <f t="shared" si="89"/>
        <v>8.486850177921387E-4</v>
      </c>
      <c r="BZ50" s="46">
        <f t="shared" si="90"/>
        <v>1838.16</v>
      </c>
      <c r="CA50" s="50">
        <f t="shared" si="91"/>
        <v>1.3029683543765436E-3</v>
      </c>
      <c r="CB50" s="139">
        <f t="shared" si="92"/>
        <v>2623.92</v>
      </c>
      <c r="CC50" s="140">
        <f t="shared" si="93"/>
        <v>414.99</v>
      </c>
      <c r="CD50" s="141">
        <f t="shared" si="94"/>
        <v>3038.91</v>
      </c>
      <c r="CE50" s="43"/>
      <c r="CF50" s="45">
        <v>618.12653811703115</v>
      </c>
      <c r="CG50" s="49">
        <f t="shared" si="95"/>
        <v>1.2349588393704022E-3</v>
      </c>
      <c r="CH50" s="46">
        <v>0</v>
      </c>
      <c r="CI50" s="49">
        <f t="shared" si="96"/>
        <v>0</v>
      </c>
      <c r="CJ50" s="46">
        <v>618.12653811703115</v>
      </c>
      <c r="CK50" s="50">
        <f t="shared" si="97"/>
        <v>1.07402391232517E-3</v>
      </c>
      <c r="CL50" s="48">
        <v>0</v>
      </c>
      <c r="CM50" s="49">
        <f t="shared" si="98"/>
        <v>0</v>
      </c>
      <c r="CN50" s="46">
        <v>0</v>
      </c>
      <c r="CO50" s="49">
        <f t="shared" si="99"/>
        <v>0</v>
      </c>
      <c r="CP50" s="46">
        <v>0</v>
      </c>
      <c r="CQ50" s="50">
        <f t="shared" si="100"/>
        <v>0</v>
      </c>
      <c r="CR50" s="139">
        <f t="shared" si="101"/>
        <v>618.12653811703115</v>
      </c>
      <c r="CS50" s="140">
        <f t="shared" si="102"/>
        <v>0</v>
      </c>
      <c r="CT50" s="141">
        <f t="shared" si="103"/>
        <v>618.12653811703115</v>
      </c>
      <c r="CU50" s="43"/>
      <c r="CV50" s="48">
        <f t="shared" si="104"/>
        <v>6276.2608001366252</v>
      </c>
      <c r="CW50" s="49">
        <f t="shared" si="105"/>
        <v>2.3847207910958259E-3</v>
      </c>
      <c r="CX50" s="49">
        <f t="shared" si="106"/>
        <v>7942.161932287635</v>
      </c>
      <c r="CY50" s="49">
        <f t="shared" si="107"/>
        <v>1.9358284095155495E-2</v>
      </c>
      <c r="CZ50" s="46">
        <f t="shared" si="108"/>
        <v>14218.42273242426</v>
      </c>
      <c r="DA50" s="50">
        <f t="shared" si="109"/>
        <v>4.6738287612467884E-3</v>
      </c>
      <c r="DB50" s="48">
        <f t="shared" si="110"/>
        <v>3956.8024510791056</v>
      </c>
      <c r="DC50" s="49">
        <f t="shared" si="111"/>
        <v>3.9479317778894811E-4</v>
      </c>
      <c r="DD50" s="46">
        <f t="shared" si="112"/>
        <v>15259.29018343552</v>
      </c>
      <c r="DE50" s="49">
        <f t="shared" si="113"/>
        <v>3.5533559546480149E-3</v>
      </c>
      <c r="DF50" s="46">
        <f t="shared" si="114"/>
        <v>19216.092634514625</v>
      </c>
      <c r="DG50" s="50">
        <f t="shared" si="115"/>
        <v>1.342205735246643E-3</v>
      </c>
      <c r="DH50" s="177"/>
      <c r="DI50" s="190" t="s">
        <v>42</v>
      </c>
      <c r="DJ50" s="48">
        <f t="shared" si="116"/>
        <v>14218.42273242426</v>
      </c>
      <c r="DK50" s="46">
        <f t="shared" si="117"/>
        <v>19216.092634514625</v>
      </c>
      <c r="DL50" s="47">
        <f t="shared" si="118"/>
        <v>33434.515366938882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f>+'All Plans Q1'!D51+'All Plans Q2'!D51+'All Plans Q3'!D51+'All Plans Q4'!D51</f>
        <v>87067.11</v>
      </c>
      <c r="E51" s="49">
        <f t="shared" si="47"/>
        <v>0.21764764259306013</v>
      </c>
      <c r="F51" s="46">
        <f>+'All Plans Q1'!F51+'All Plans Q2'!F51+'All Plans Q3'!F51+'All Plans Q4'!F51</f>
        <v>9972.2899999999991</v>
      </c>
      <c r="G51" s="49">
        <f t="shared" si="48"/>
        <v>0.17095745045601041</v>
      </c>
      <c r="H51" s="46">
        <f t="shared" si="49"/>
        <v>97039.4</v>
      </c>
      <c r="I51" s="50">
        <f t="shared" si="50"/>
        <v>0.21170585270818923</v>
      </c>
      <c r="J51" s="5">
        <f>+'All Plans Q1'!J51+'All Plans Q2'!J51+'All Plans Q3'!J51+'All Plans Q4'!J51</f>
        <v>4613070.8100000005</v>
      </c>
      <c r="K51" s="7">
        <f t="shared" si="51"/>
        <v>4.5249075120355009</v>
      </c>
      <c r="L51" s="5">
        <f>+'All Plans Q1'!L51+'All Plans Q2'!L51+'All Plans Q3'!L51+'All Plans Q4'!L51</f>
        <v>987415.26000000013</v>
      </c>
      <c r="M51" s="7">
        <f t="shared" si="52"/>
        <v>1.1958305953022534</v>
      </c>
      <c r="N51" s="5">
        <f t="shared" si="53"/>
        <v>5600486.0700000003</v>
      </c>
      <c r="O51" s="7">
        <f t="shared" si="54"/>
        <v>3.0351664346230409</v>
      </c>
      <c r="P51" s="139">
        <f t="shared" si="55"/>
        <v>4700137.9200000009</v>
      </c>
      <c r="Q51" s="140">
        <f t="shared" si="56"/>
        <v>997387.55000000016</v>
      </c>
      <c r="R51" s="141">
        <f t="shared" si="57"/>
        <v>5697525.4700000007</v>
      </c>
      <c r="S51" s="41"/>
      <c r="T51" s="45">
        <v>167108.35508834303</v>
      </c>
      <c r="U51" s="49">
        <f t="shared" si="58"/>
        <v>0.22649454541163838</v>
      </c>
      <c r="V51" s="46">
        <v>68282.748789072997</v>
      </c>
      <c r="W51" s="49">
        <f t="shared" si="59"/>
        <v>0.5599976117331753</v>
      </c>
      <c r="X51" s="46">
        <v>235391.10387741603</v>
      </c>
      <c r="Y51" s="50">
        <f t="shared" si="60"/>
        <v>0.27379431602619875</v>
      </c>
      <c r="Z51" s="48">
        <v>7168427.6332010627</v>
      </c>
      <c r="AA51" s="49">
        <f t="shared" si="61"/>
        <v>2.1088968739412604</v>
      </c>
      <c r="AB51" s="46">
        <v>2147905.9707927201</v>
      </c>
      <c r="AC51" s="49">
        <f t="shared" si="62"/>
        <v>2.0064361693632558</v>
      </c>
      <c r="AD51" s="46">
        <v>9316333.6039937828</v>
      </c>
      <c r="AE51" s="50">
        <f t="shared" si="63"/>
        <v>2.0843568882335002</v>
      </c>
      <c r="AF51" s="139">
        <f t="shared" si="64"/>
        <v>7335535.9882894056</v>
      </c>
      <c r="AG51" s="140">
        <f t="shared" si="65"/>
        <v>2216188.7195817931</v>
      </c>
      <c r="AH51" s="141">
        <f t="shared" si="66"/>
        <v>9551724.7078711987</v>
      </c>
      <c r="AI51" s="43"/>
      <c r="AJ51" s="45">
        <f>+'All Plans Q4'!AJ51+'All Plans Q3'!AJ51+'All Plans Q2'!AJ51+'All Plans Q1'!AJ51</f>
        <v>78108.708537796512</v>
      </c>
      <c r="AK51" s="49">
        <f t="shared" si="119"/>
        <v>0.31385723514084435</v>
      </c>
      <c r="AL51" s="46">
        <f>+'All Plans Q4'!AL51+'All Plans Q3'!AL51+'All Plans Q2'!AL51+'All Plans Q1'!AL51</f>
        <v>8823.6150795010872</v>
      </c>
      <c r="AM51" s="49">
        <f t="shared" si="67"/>
        <v>0.20651145831678067</v>
      </c>
      <c r="AN51" s="46">
        <f t="shared" si="68"/>
        <v>86932.323617297603</v>
      </c>
      <c r="AO51" s="50">
        <f t="shared" si="69"/>
        <v>0.29812795742469872</v>
      </c>
      <c r="AP51" s="48">
        <v>2697812.8589120838</v>
      </c>
      <c r="AQ51" s="49">
        <f t="shared" si="70"/>
        <v>5.7962634473016585</v>
      </c>
      <c r="AR51" s="46">
        <v>461779.23320555739</v>
      </c>
      <c r="AS51" s="49">
        <f t="shared" si="71"/>
        <v>1.0884268324260127</v>
      </c>
      <c r="AT51" s="46">
        <v>3159592.0921176411</v>
      </c>
      <c r="AU51" s="50">
        <f t="shared" si="72"/>
        <v>3.5512885672158476</v>
      </c>
      <c r="AV51" s="139">
        <f t="shared" si="73"/>
        <v>2775921.5674498803</v>
      </c>
      <c r="AW51" s="140">
        <f t="shared" si="74"/>
        <v>470602.84828505846</v>
      </c>
      <c r="AX51" s="141">
        <f t="shared" si="75"/>
        <v>3246524.4157349388</v>
      </c>
      <c r="AY51" s="43"/>
      <c r="AZ51" s="45">
        <v>231397.60872859202</v>
      </c>
      <c r="BA51" s="49">
        <f t="shared" si="76"/>
        <v>0.53083925481830385</v>
      </c>
      <c r="BB51" s="46">
        <v>46027.153298701553</v>
      </c>
      <c r="BC51" s="49">
        <v>0.66840669317467871</v>
      </c>
      <c r="BD51" s="46">
        <v>277424.76202729356</v>
      </c>
      <c r="BE51" s="50">
        <v>0.54960628014203217</v>
      </c>
      <c r="BF51" s="48">
        <v>9421462.3553386256</v>
      </c>
      <c r="BG51" s="49">
        <v>4.4983011547851612</v>
      </c>
      <c r="BH51" s="46">
        <v>1613786.7360235476</v>
      </c>
      <c r="BI51" s="49">
        <v>2.0014693470844604</v>
      </c>
      <c r="BJ51" s="46">
        <v>11035249.091362173</v>
      </c>
      <c r="BK51" s="50">
        <v>3.8042744432861064</v>
      </c>
      <c r="BL51" s="139">
        <f t="shared" si="82"/>
        <v>9652859.964067217</v>
      </c>
      <c r="BM51" s="140">
        <f t="shared" si="83"/>
        <v>1659813.8893222492</v>
      </c>
      <c r="BN51" s="141">
        <f t="shared" si="84"/>
        <v>11312673.853389466</v>
      </c>
      <c r="BO51" s="43"/>
      <c r="BP51" s="45">
        <v>104988.91594307782</v>
      </c>
      <c r="BQ51" s="49">
        <v>0.3400737096664912</v>
      </c>
      <c r="BR51" s="46">
        <v>27667.281313921183</v>
      </c>
      <c r="BS51" s="49">
        <v>0.63723067193148419</v>
      </c>
      <c r="BT51" s="46">
        <v>132656.197256999</v>
      </c>
      <c r="BU51" s="50">
        <v>0.37671222761556133</v>
      </c>
      <c r="BV51" s="48">
        <v>3470707.8955985685</v>
      </c>
      <c r="BW51" s="49">
        <f t="shared" si="88"/>
        <v>3.7652727102682761</v>
      </c>
      <c r="BX51" s="46">
        <v>555090.56554699806</v>
      </c>
      <c r="BY51" s="49">
        <f t="shared" si="89"/>
        <v>1.1352009602580844</v>
      </c>
      <c r="BZ51" s="46">
        <f t="shared" si="90"/>
        <v>4025798.4611455668</v>
      </c>
      <c r="CA51" s="50">
        <f t="shared" si="91"/>
        <v>2.8536623558180247</v>
      </c>
      <c r="CB51" s="139">
        <f t="shared" si="92"/>
        <v>3575696.8115416463</v>
      </c>
      <c r="CC51" s="140">
        <f t="shared" si="93"/>
        <v>582757.84686091926</v>
      </c>
      <c r="CD51" s="141">
        <f t="shared" si="94"/>
        <v>4158454.6584025654</v>
      </c>
      <c r="CE51" s="43"/>
      <c r="CF51" s="45">
        <v>62214.772032789529</v>
      </c>
      <c r="CG51" s="49">
        <f t="shared" si="95"/>
        <v>0.12429927842179302</v>
      </c>
      <c r="CH51" s="46">
        <v>11347.492214974915</v>
      </c>
      <c r="CI51" s="49">
        <f t="shared" si="96"/>
        <v>0.15129989619966552</v>
      </c>
      <c r="CJ51" s="46">
        <v>73562.26424776444</v>
      </c>
      <c r="CK51" s="50">
        <f t="shared" si="97"/>
        <v>0.12781789160445861</v>
      </c>
      <c r="CL51" s="48">
        <v>2043695.8891008324</v>
      </c>
      <c r="CM51" s="49">
        <f t="shared" si="98"/>
        <v>0.96301177702150997</v>
      </c>
      <c r="CN51" s="46">
        <v>571925.82206410961</v>
      </c>
      <c r="CO51" s="49">
        <f t="shared" si="99"/>
        <v>0.84284603842536765</v>
      </c>
      <c r="CP51" s="46">
        <v>2615621.711164942</v>
      </c>
      <c r="CQ51" s="50">
        <f t="shared" si="100"/>
        <v>0.93389812510151438</v>
      </c>
      <c r="CR51" s="139">
        <f t="shared" si="101"/>
        <v>2105910.6611336218</v>
      </c>
      <c r="CS51" s="140">
        <f t="shared" si="102"/>
        <v>583273.31427908456</v>
      </c>
      <c r="CT51" s="141">
        <f t="shared" si="103"/>
        <v>2689183.9754127064</v>
      </c>
      <c r="CU51" s="43"/>
      <c r="CV51" s="48">
        <f t="shared" si="104"/>
        <v>730885.47033059888</v>
      </c>
      <c r="CW51" s="49">
        <f t="shared" si="105"/>
        <v>0.27770639756864296</v>
      </c>
      <c r="CX51" s="49">
        <f t="shared" si="106"/>
        <v>172120.58069617173</v>
      </c>
      <c r="CY51" s="49">
        <f t="shared" si="107"/>
        <v>0.41952797338393</v>
      </c>
      <c r="CZ51" s="46">
        <f t="shared" si="108"/>
        <v>903006.05102677061</v>
      </c>
      <c r="DA51" s="50">
        <f t="shared" si="109"/>
        <v>0.29683289998434342</v>
      </c>
      <c r="DB51" s="48">
        <f t="shared" si="110"/>
        <v>29415177.44215117</v>
      </c>
      <c r="DC51" s="49">
        <f t="shared" si="111"/>
        <v>2.9349232167114003</v>
      </c>
      <c r="DD51" s="46">
        <f t="shared" si="112"/>
        <v>6337903.5876329336</v>
      </c>
      <c r="DE51" s="49">
        <f t="shared" si="113"/>
        <v>1.4758764780256706</v>
      </c>
      <c r="DF51" s="46">
        <f t="shared" si="114"/>
        <v>35753081.029784106</v>
      </c>
      <c r="DG51" s="50">
        <f t="shared" si="115"/>
        <v>2.4972813840791677</v>
      </c>
      <c r="DH51" s="177"/>
      <c r="DI51" s="190" t="s">
        <v>62</v>
      </c>
      <c r="DJ51" s="48">
        <f t="shared" si="116"/>
        <v>903006.05102677061</v>
      </c>
      <c r="DK51" s="46">
        <f t="shared" si="117"/>
        <v>35753081.029784106</v>
      </c>
      <c r="DL51" s="47">
        <f t="shared" si="118"/>
        <v>36656087.080810875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f>+'All Plans Q1'!D52+'All Plans Q2'!D52+'All Plans Q3'!D52+'All Plans Q4'!D52</f>
        <v>12487.86</v>
      </c>
      <c r="E52" s="49">
        <f t="shared" si="47"/>
        <v>3.1216762449473426E-2</v>
      </c>
      <c r="F52" s="46">
        <f>+'All Plans Q1'!F52+'All Plans Q2'!F52+'All Plans Q3'!F52+'All Plans Q4'!F52</f>
        <v>9732.619999999999</v>
      </c>
      <c r="G52" s="49">
        <f t="shared" si="48"/>
        <v>0.16684872797092504</v>
      </c>
      <c r="H52" s="46">
        <f t="shared" si="49"/>
        <v>22220.48</v>
      </c>
      <c r="I52" s="50">
        <f t="shared" si="50"/>
        <v>4.8477274859338219E-2</v>
      </c>
      <c r="J52" s="5">
        <f>+'All Plans Q1'!J52+'All Plans Q2'!J52+'All Plans Q3'!J52+'All Plans Q4'!J52</f>
        <v>14842.809999999998</v>
      </c>
      <c r="K52" s="7">
        <f t="shared" si="51"/>
        <v>1.4559139721663113E-2</v>
      </c>
      <c r="L52" s="5">
        <f>+'All Plans Q1'!L52+'All Plans Q2'!L52+'All Plans Q3'!L52+'All Plans Q4'!L52</f>
        <v>49181.58</v>
      </c>
      <c r="M52" s="7">
        <f t="shared" si="52"/>
        <v>5.956241560344671E-2</v>
      </c>
      <c r="N52" s="5">
        <f t="shared" si="53"/>
        <v>64024.39</v>
      </c>
      <c r="O52" s="7">
        <f t="shared" si="54"/>
        <v>3.4697823920346801E-2</v>
      </c>
      <c r="P52" s="139">
        <f t="shared" si="55"/>
        <v>27330.67</v>
      </c>
      <c r="Q52" s="140">
        <f t="shared" si="56"/>
        <v>58914.2</v>
      </c>
      <c r="R52" s="141">
        <f t="shared" si="57"/>
        <v>86244.87</v>
      </c>
      <c r="S52" s="41"/>
      <c r="T52" s="45">
        <v>36825.324427209001</v>
      </c>
      <c r="U52" s="49">
        <f t="shared" si="58"/>
        <v>4.9912137016532868E-2</v>
      </c>
      <c r="V52" s="46">
        <v>100468.89326407078</v>
      </c>
      <c r="W52" s="49">
        <f t="shared" si="59"/>
        <v>0.82396126809643555</v>
      </c>
      <c r="X52" s="46">
        <v>137294.21769127977</v>
      </c>
      <c r="Y52" s="50">
        <f t="shared" si="60"/>
        <v>0.15969327560786586</v>
      </c>
      <c r="Z52" s="48">
        <v>34781.839346334629</v>
      </c>
      <c r="AA52" s="49">
        <f t="shared" si="61"/>
        <v>1.0232552523468412E-2</v>
      </c>
      <c r="AB52" s="46">
        <v>150491.81353650449</v>
      </c>
      <c r="AC52" s="49">
        <f t="shared" si="62"/>
        <v>0.14057981214199658</v>
      </c>
      <c r="AD52" s="46">
        <v>185273.65288283912</v>
      </c>
      <c r="AE52" s="50">
        <f t="shared" si="63"/>
        <v>4.145154424579426E-2</v>
      </c>
      <c r="AF52" s="139">
        <f t="shared" si="64"/>
        <v>71607.163773543638</v>
      </c>
      <c r="AG52" s="140">
        <f t="shared" si="65"/>
        <v>250960.70680057525</v>
      </c>
      <c r="AH52" s="141">
        <f t="shared" si="66"/>
        <v>322567.87057411892</v>
      </c>
      <c r="AI52" s="43"/>
      <c r="AJ52" s="45">
        <f>+'All Plans Q4'!AJ52+'All Plans Q3'!AJ52+'All Plans Q2'!AJ52+'All Plans Q1'!AJ52</f>
        <v>811.06667133341989</v>
      </c>
      <c r="AK52" s="49">
        <f t="shared" si="119"/>
        <v>3.2590366393833651E-3</v>
      </c>
      <c r="AL52" s="46">
        <f>+'All Plans Q4'!AL52+'All Plans Q3'!AL52+'All Plans Q2'!AL52+'All Plans Q1'!AL52</f>
        <v>16180.648372052037</v>
      </c>
      <c r="AM52" s="49">
        <f t="shared" si="67"/>
        <v>0.37869844295298144</v>
      </c>
      <c r="AN52" s="46">
        <f t="shared" si="68"/>
        <v>16991.715043385459</v>
      </c>
      <c r="AO52" s="50">
        <f t="shared" si="69"/>
        <v>5.8271826729581054E-2</v>
      </c>
      <c r="AP52" s="48">
        <v>1101.9792721240149</v>
      </c>
      <c r="AQ52" s="49">
        <f t="shared" si="70"/>
        <v>2.3676075801908193E-3</v>
      </c>
      <c r="AR52" s="46">
        <v>21487.558562784216</v>
      </c>
      <c r="AS52" s="49">
        <f t="shared" si="71"/>
        <v>5.0646788814448153E-2</v>
      </c>
      <c r="AT52" s="46">
        <v>22589.537834908231</v>
      </c>
      <c r="AU52" s="50">
        <f t="shared" si="72"/>
        <v>2.5389976019984457E-2</v>
      </c>
      <c r="AV52" s="139">
        <f t="shared" si="73"/>
        <v>1913.0459434574348</v>
      </c>
      <c r="AW52" s="140">
        <f t="shared" si="74"/>
        <v>37668.206934836257</v>
      </c>
      <c r="AX52" s="141">
        <f t="shared" si="75"/>
        <v>39581.252878293693</v>
      </c>
      <c r="AY52" s="43"/>
      <c r="AZ52" s="45">
        <v>14097.846033078229</v>
      </c>
      <c r="BA52" s="49">
        <f t="shared" si="76"/>
        <v>3.2341259375416036E-2</v>
      </c>
      <c r="BB52" s="46">
        <v>34611.709049658486</v>
      </c>
      <c r="BC52" s="49">
        <v>0.50263151928752825</v>
      </c>
      <c r="BD52" s="46">
        <v>48709.555082736711</v>
      </c>
      <c r="BE52" s="50">
        <v>9.6498514338682395E-2</v>
      </c>
      <c r="BF52" s="48">
        <v>38940.51292447155</v>
      </c>
      <c r="BG52" s="49">
        <v>1.8592246898574066E-2</v>
      </c>
      <c r="BH52" s="46">
        <v>74155.805940869963</v>
      </c>
      <c r="BI52" s="49">
        <v>9.1970375754054576E-2</v>
      </c>
      <c r="BJ52" s="46">
        <v>113096.31886534151</v>
      </c>
      <c r="BK52" s="50">
        <v>3.8988647372349049E-2</v>
      </c>
      <c r="BL52" s="139">
        <f t="shared" si="82"/>
        <v>53038.358957549775</v>
      </c>
      <c r="BM52" s="140">
        <f t="shared" si="83"/>
        <v>108767.51499052845</v>
      </c>
      <c r="BN52" s="141">
        <f t="shared" si="84"/>
        <v>161805.87394807822</v>
      </c>
      <c r="BO52" s="43"/>
      <c r="BP52" s="45">
        <v>1961.6023936873612</v>
      </c>
      <c r="BQ52" s="49">
        <v>6.3539031422479662E-3</v>
      </c>
      <c r="BR52" s="46">
        <v>0</v>
      </c>
      <c r="BS52" s="49">
        <v>0</v>
      </c>
      <c r="BT52" s="46">
        <v>1961.6023936873612</v>
      </c>
      <c r="BU52" s="50">
        <v>5.5704868879240792E-3</v>
      </c>
      <c r="BV52" s="48">
        <v>2076.85</v>
      </c>
      <c r="BW52" s="49">
        <f t="shared" si="88"/>
        <v>2.2531157514689162E-3</v>
      </c>
      <c r="BX52" s="46">
        <v>8175.51</v>
      </c>
      <c r="BY52" s="49">
        <f t="shared" si="89"/>
        <v>1.6719518180702688E-2</v>
      </c>
      <c r="BZ52" s="46">
        <f t="shared" si="90"/>
        <v>10252.36</v>
      </c>
      <c r="CA52" s="50">
        <f t="shared" si="91"/>
        <v>7.2673220164054817E-3</v>
      </c>
      <c r="CB52" s="139">
        <f t="shared" si="92"/>
        <v>4038.4523936873611</v>
      </c>
      <c r="CC52" s="140">
        <f t="shared" si="93"/>
        <v>8175.51</v>
      </c>
      <c r="CD52" s="141">
        <f t="shared" si="94"/>
        <v>12213.962393687361</v>
      </c>
      <c r="CE52" s="43"/>
      <c r="CF52" s="45">
        <v>516.73423434954975</v>
      </c>
      <c r="CG52" s="49">
        <f t="shared" si="95"/>
        <v>1.0323865276181557E-3</v>
      </c>
      <c r="CH52" s="46">
        <v>4500.400696749397</v>
      </c>
      <c r="CI52" s="49">
        <f t="shared" si="96"/>
        <v>6.000534262332529E-2</v>
      </c>
      <c r="CJ52" s="46">
        <v>5017.1349310989463</v>
      </c>
      <c r="CK52" s="50">
        <f t="shared" si="97"/>
        <v>8.717507751369093E-3</v>
      </c>
      <c r="CL52" s="48">
        <v>4764.6604636872789</v>
      </c>
      <c r="CM52" s="49">
        <f t="shared" si="98"/>
        <v>2.2451599401407973E-3</v>
      </c>
      <c r="CN52" s="46">
        <v>2817.1941688252482</v>
      </c>
      <c r="CO52" s="49">
        <f t="shared" si="99"/>
        <v>4.1516938964214897E-3</v>
      </c>
      <c r="CP52" s="46">
        <v>7581.8546325125271</v>
      </c>
      <c r="CQ52" s="50">
        <f t="shared" si="100"/>
        <v>2.7070733492811148E-3</v>
      </c>
      <c r="CR52" s="139">
        <f t="shared" si="101"/>
        <v>5281.3946980368291</v>
      </c>
      <c r="CS52" s="140">
        <f t="shared" si="102"/>
        <v>7317.5948655746452</v>
      </c>
      <c r="CT52" s="141">
        <f t="shared" si="103"/>
        <v>12598.989563611474</v>
      </c>
      <c r="CU52" s="43"/>
      <c r="CV52" s="48">
        <f t="shared" si="104"/>
        <v>66700.433759657579</v>
      </c>
      <c r="CW52" s="49">
        <f t="shared" si="105"/>
        <v>2.5343419629455619E-2</v>
      </c>
      <c r="CX52" s="49">
        <f t="shared" si="106"/>
        <v>165494.27138253069</v>
      </c>
      <c r="CY52" s="49">
        <f t="shared" si="107"/>
        <v>0.40337695817050806</v>
      </c>
      <c r="CZ52" s="46">
        <f t="shared" si="108"/>
        <v>232194.70514218826</v>
      </c>
      <c r="DA52" s="50">
        <f t="shared" si="109"/>
        <v>7.6326208013773308E-2</v>
      </c>
      <c r="DB52" s="48">
        <f t="shared" si="110"/>
        <v>96508.652006617471</v>
      </c>
      <c r="DC52" s="49">
        <f t="shared" si="111"/>
        <v>9.6292291265209114E-3</v>
      </c>
      <c r="DD52" s="46">
        <f t="shared" si="112"/>
        <v>306309.4622089839</v>
      </c>
      <c r="DE52" s="49">
        <f t="shared" si="113"/>
        <v>7.1328779938063455E-2</v>
      </c>
      <c r="DF52" s="46">
        <f t="shared" si="114"/>
        <v>402818.11421560135</v>
      </c>
      <c r="DG52" s="50">
        <f t="shared" si="115"/>
        <v>2.8136041673233431E-2</v>
      </c>
      <c r="DH52" s="177"/>
      <c r="DI52" s="190" t="s">
        <v>43</v>
      </c>
      <c r="DJ52" s="48">
        <f t="shared" si="116"/>
        <v>232194.70514218826</v>
      </c>
      <c r="DK52" s="46">
        <f t="shared" si="117"/>
        <v>402818.11421560135</v>
      </c>
      <c r="DL52" s="47">
        <f t="shared" si="118"/>
        <v>635012.81935778959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f>+'All Plans Q1'!D53+'All Plans Q2'!D53+'All Plans Q3'!D53+'All Plans Q4'!D53</f>
        <v>2201021.12</v>
      </c>
      <c r="E53" s="49">
        <f t="shared" si="47"/>
        <v>5.5020438609428632</v>
      </c>
      <c r="F53" s="46">
        <f>+'All Plans Q1'!F53+'All Plans Q2'!F53+'All Plans Q3'!F53+'All Plans Q4'!F53</f>
        <v>721674.68</v>
      </c>
      <c r="G53" s="49">
        <f t="shared" si="48"/>
        <v>12.371848727970926</v>
      </c>
      <c r="H53" s="46">
        <f t="shared" si="49"/>
        <v>2922695.8000000003</v>
      </c>
      <c r="I53" s="50">
        <f t="shared" si="50"/>
        <v>6.3762946447076487</v>
      </c>
      <c r="J53" s="5">
        <f>+'All Plans Q1'!J53+'All Plans Q2'!J53+'All Plans Q3'!J53+'All Plans Q4'!J53</f>
        <v>3575682.62</v>
      </c>
      <c r="K53" s="7">
        <f t="shared" si="51"/>
        <v>3.5073455002726872</v>
      </c>
      <c r="L53" s="5">
        <f>+'All Plans Q1'!L53+'All Plans Q2'!L53+'All Plans Q3'!L53+'All Plans Q4'!L53</f>
        <v>11504253.68</v>
      </c>
      <c r="M53" s="7">
        <f t="shared" si="52"/>
        <v>13.932475103395239</v>
      </c>
      <c r="N53" s="5">
        <f t="shared" si="53"/>
        <v>15079936.300000001</v>
      </c>
      <c r="O53" s="7">
        <f t="shared" si="54"/>
        <v>8.1725257275773515</v>
      </c>
      <c r="P53" s="139">
        <f t="shared" si="55"/>
        <v>5776703.7400000002</v>
      </c>
      <c r="Q53" s="140">
        <f t="shared" si="56"/>
        <v>12225928.359999999</v>
      </c>
      <c r="R53" s="141">
        <f t="shared" si="57"/>
        <v>18002632.100000001</v>
      </c>
      <c r="S53" s="41"/>
      <c r="T53" s="45">
        <v>8143064.3443313371</v>
      </c>
      <c r="U53" s="49">
        <f t="shared" si="58"/>
        <v>11.036908692877823</v>
      </c>
      <c r="V53" s="46">
        <v>4582536.312988271</v>
      </c>
      <c r="W53" s="49">
        <f t="shared" si="59"/>
        <v>37.582104359639402</v>
      </c>
      <c r="X53" s="46">
        <v>12725600.657319609</v>
      </c>
      <c r="Y53" s="50">
        <f t="shared" si="60"/>
        <v>14.801736644252381</v>
      </c>
      <c r="Z53" s="48">
        <v>7793500.4575893097</v>
      </c>
      <c r="AA53" s="49">
        <f t="shared" si="61"/>
        <v>2.2927885434661932</v>
      </c>
      <c r="AB53" s="46">
        <v>16483519.717011113</v>
      </c>
      <c r="AC53" s="49">
        <f t="shared" si="62"/>
        <v>15.39784823374614</v>
      </c>
      <c r="AD53" s="46">
        <v>24277020.174600422</v>
      </c>
      <c r="AE53" s="50">
        <f t="shared" si="63"/>
        <v>5.4315330877610126</v>
      </c>
      <c r="AF53" s="139">
        <f t="shared" si="64"/>
        <v>15936564.801920647</v>
      </c>
      <c r="AG53" s="140">
        <f t="shared" si="65"/>
        <v>21066056.029999383</v>
      </c>
      <c r="AH53" s="141">
        <f t="shared" si="66"/>
        <v>37002620.831920028</v>
      </c>
      <c r="AI53" s="43"/>
      <c r="AJ53" s="45">
        <f>+'All Plans Q4'!AJ53+'All Plans Q3'!AJ53+'All Plans Q2'!AJ53+'All Plans Q1'!AJ53</f>
        <v>1615653.3527767083</v>
      </c>
      <c r="AK53" s="49">
        <f t="shared" si="119"/>
        <v>6.4920353151551167</v>
      </c>
      <c r="AL53" s="46">
        <f>+'All Plans Q4'!AL53+'All Plans Q3'!AL53+'All Plans Q2'!AL53+'All Plans Q1'!AL53</f>
        <v>1070771.7998165195</v>
      </c>
      <c r="AM53" s="49">
        <f t="shared" si="67"/>
        <v>25.060776553853991</v>
      </c>
      <c r="AN53" s="46">
        <f t="shared" si="68"/>
        <v>2686425.152593228</v>
      </c>
      <c r="AO53" s="50">
        <f t="shared" si="69"/>
        <v>9.2128958503715026</v>
      </c>
      <c r="AP53" s="48">
        <v>1883369.8448318071</v>
      </c>
      <c r="AQ53" s="49">
        <f t="shared" si="70"/>
        <v>4.046428851907458</v>
      </c>
      <c r="AR53" s="46">
        <v>4528520.8895353638</v>
      </c>
      <c r="AS53" s="49">
        <f t="shared" si="71"/>
        <v>10.673852986320664</v>
      </c>
      <c r="AT53" s="46">
        <v>6411890.7343671713</v>
      </c>
      <c r="AU53" s="50">
        <f t="shared" si="72"/>
        <v>7.2067765696723187</v>
      </c>
      <c r="AV53" s="139">
        <f t="shared" si="73"/>
        <v>3499023.1976085156</v>
      </c>
      <c r="AW53" s="140">
        <f t="shared" si="74"/>
        <v>5599292.6893518828</v>
      </c>
      <c r="AX53" s="141">
        <f t="shared" si="75"/>
        <v>9098315.8869603984</v>
      </c>
      <c r="AY53" s="43"/>
      <c r="AZ53" s="45">
        <v>5938225.7511735708</v>
      </c>
      <c r="BA53" s="49">
        <f t="shared" si="76"/>
        <v>13.622627087703099</v>
      </c>
      <c r="BB53" s="46">
        <v>2142158.7867070027</v>
      </c>
      <c r="BC53" s="49">
        <v>31.108447259072662</v>
      </c>
      <c r="BD53" s="46">
        <v>8080384.5378805734</v>
      </c>
      <c r="BE53" s="50">
        <v>16.008052257227199</v>
      </c>
      <c r="BF53" s="48">
        <v>10274244.895510035</v>
      </c>
      <c r="BG53" s="49">
        <v>4.9054643467136394</v>
      </c>
      <c r="BH53" s="46">
        <v>10891242.957501169</v>
      </c>
      <c r="BI53" s="49">
        <v>13.507663958622363</v>
      </c>
      <c r="BJ53" s="46">
        <v>21165487.853011206</v>
      </c>
      <c r="BK53" s="50">
        <v>7.2965570466297356</v>
      </c>
      <c r="BL53" s="139">
        <f t="shared" si="82"/>
        <v>16212470.646683605</v>
      </c>
      <c r="BM53" s="140">
        <f t="shared" si="83"/>
        <v>13033401.744208172</v>
      </c>
      <c r="BN53" s="141">
        <f t="shared" si="84"/>
        <v>29245872.390891775</v>
      </c>
      <c r="BO53" s="43"/>
      <c r="BP53" s="45">
        <v>2438808.7030548728</v>
      </c>
      <c r="BQ53" s="49">
        <v>7.899640789361607</v>
      </c>
      <c r="BR53" s="46">
        <v>1259279.0220655943</v>
      </c>
      <c r="BS53" s="49">
        <v>29.003616520005398</v>
      </c>
      <c r="BT53" s="46">
        <v>3698087.7251204671</v>
      </c>
      <c r="BU53" s="50">
        <v>10.501694558219318</v>
      </c>
      <c r="BV53" s="48">
        <v>4149043.5934112826</v>
      </c>
      <c r="BW53" s="49">
        <f t="shared" si="88"/>
        <v>4.5011798992927536</v>
      </c>
      <c r="BX53" s="46">
        <v>7014024.6523805577</v>
      </c>
      <c r="BY53" s="49">
        <f t="shared" si="89"/>
        <v>14.34419537073205</v>
      </c>
      <c r="BZ53" s="46">
        <f t="shared" si="90"/>
        <v>11163068.245791841</v>
      </c>
      <c r="CA53" s="50">
        <f t="shared" si="91"/>
        <v>7.9128719273689141</v>
      </c>
      <c r="CB53" s="139">
        <f t="shared" si="92"/>
        <v>6587852.296466155</v>
      </c>
      <c r="CC53" s="140">
        <f t="shared" si="93"/>
        <v>8273303.6744461525</v>
      </c>
      <c r="CD53" s="141">
        <f t="shared" si="94"/>
        <v>14861155.970912308</v>
      </c>
      <c r="CE53" s="43"/>
      <c r="CF53" s="45">
        <v>5522267.0554250963</v>
      </c>
      <c r="CG53" s="49">
        <f t="shared" si="95"/>
        <v>11.032971556658815</v>
      </c>
      <c r="CH53" s="46">
        <v>1838537.1480816351</v>
      </c>
      <c r="CI53" s="49">
        <f t="shared" si="96"/>
        <v>24.51382864108847</v>
      </c>
      <c r="CJ53" s="46">
        <v>7360804.2035067314</v>
      </c>
      <c r="CK53" s="50">
        <f t="shared" si="97"/>
        <v>12.789743266148296</v>
      </c>
      <c r="CL53" s="48">
        <v>8705458.6597836353</v>
      </c>
      <c r="CM53" s="49">
        <f t="shared" si="98"/>
        <v>4.1021070005841294</v>
      </c>
      <c r="CN53" s="46">
        <v>8067428.0469122715</v>
      </c>
      <c r="CO53" s="49">
        <f t="shared" si="99"/>
        <v>11.888953964487222</v>
      </c>
      <c r="CP53" s="46">
        <v>16772886.706695907</v>
      </c>
      <c r="CQ53" s="50">
        <f t="shared" si="100"/>
        <v>5.9886975937919305</v>
      </c>
      <c r="CR53" s="139">
        <f t="shared" si="101"/>
        <v>14227725.715208732</v>
      </c>
      <c r="CS53" s="140">
        <f t="shared" si="102"/>
        <v>9905965.1949939057</v>
      </c>
      <c r="CT53" s="141">
        <f t="shared" si="103"/>
        <v>24133690.910202637</v>
      </c>
      <c r="CU53" s="43"/>
      <c r="CV53" s="48">
        <f t="shared" si="104"/>
        <v>25859040.326761581</v>
      </c>
      <c r="CW53" s="49">
        <f t="shared" si="105"/>
        <v>9.82537103997835</v>
      </c>
      <c r="CX53" s="49">
        <f t="shared" si="106"/>
        <v>11614957.749659024</v>
      </c>
      <c r="CY53" s="49">
        <f t="shared" si="107"/>
        <v>28.310383720212503</v>
      </c>
      <c r="CZ53" s="46">
        <f t="shared" si="108"/>
        <v>37473998.076420605</v>
      </c>
      <c r="DA53" s="50">
        <f t="shared" si="109"/>
        <v>12.318317812359673</v>
      </c>
      <c r="DB53" s="48">
        <f t="shared" si="110"/>
        <v>36381300.071126074</v>
      </c>
      <c r="DC53" s="49">
        <f t="shared" si="111"/>
        <v>3.6299737590528487</v>
      </c>
      <c r="DD53" s="46">
        <f t="shared" si="112"/>
        <v>58488989.943340465</v>
      </c>
      <c r="DE53" s="49">
        <f t="shared" si="113"/>
        <v>13.620043802700971</v>
      </c>
      <c r="DF53" s="46">
        <f t="shared" si="114"/>
        <v>94870290.014466539</v>
      </c>
      <c r="DG53" s="50">
        <f t="shared" si="115"/>
        <v>6.6265004953826123</v>
      </c>
      <c r="DH53" s="177"/>
      <c r="DI53" s="190" t="s">
        <v>44</v>
      </c>
      <c r="DJ53" s="48">
        <f t="shared" si="116"/>
        <v>37473998.076420605</v>
      </c>
      <c r="DK53" s="46">
        <f t="shared" si="117"/>
        <v>94870290.014466539</v>
      </c>
      <c r="DL53" s="47">
        <f t="shared" si="118"/>
        <v>132344288.09088714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f>+'All Plans Q1'!D54+'All Plans Q2'!D54+'All Plans Q3'!D54+'All Plans Q4'!D54</f>
        <v>11325575.279999997</v>
      </c>
      <c r="E54" s="49">
        <f t="shared" si="47"/>
        <v>28.31131940295522</v>
      </c>
      <c r="F54" s="46">
        <f>+'All Plans Q1'!F54+'All Plans Q2'!F54+'All Plans Q3'!F54+'All Plans Q4'!F54</f>
        <v>2364112.7100000004</v>
      </c>
      <c r="G54" s="49">
        <f t="shared" si="48"/>
        <v>40.52857282452171</v>
      </c>
      <c r="H54" s="46">
        <f t="shared" si="49"/>
        <v>13689687.989999998</v>
      </c>
      <c r="I54" s="50">
        <f t="shared" si="50"/>
        <v>29.866086035486688</v>
      </c>
      <c r="J54" s="5">
        <f>+'All Plans Q1'!J54+'All Plans Q2'!J54+'All Plans Q3'!J54+'All Plans Q4'!J54</f>
        <v>18737000.189999998</v>
      </c>
      <c r="K54" s="7">
        <f t="shared" si="51"/>
        <v>18.378905593417844</v>
      </c>
      <c r="L54" s="5">
        <f>+'All Plans Q1'!L54+'All Plans Q2'!L54+'All Plans Q3'!L54+'All Plans Q4'!L54</f>
        <v>31881339.689999998</v>
      </c>
      <c r="M54" s="7">
        <f t="shared" si="52"/>
        <v>38.610585601569547</v>
      </c>
      <c r="N54" s="5">
        <f t="shared" si="53"/>
        <v>50618339.879999995</v>
      </c>
      <c r="O54" s="7">
        <f t="shared" si="54"/>
        <v>27.4324557297072</v>
      </c>
      <c r="P54" s="139">
        <f t="shared" si="55"/>
        <v>30062575.469999995</v>
      </c>
      <c r="Q54" s="140">
        <f t="shared" si="56"/>
        <v>34245452.399999999</v>
      </c>
      <c r="R54" s="141">
        <f t="shared" si="57"/>
        <v>64308027.86999999</v>
      </c>
      <c r="S54" s="41"/>
      <c r="T54" s="45">
        <v>27616661.137502894</v>
      </c>
      <c r="U54" s="49">
        <f t="shared" si="58"/>
        <v>37.430941779178035</v>
      </c>
      <c r="V54" s="46">
        <v>14347917.256108403</v>
      </c>
      <c r="W54" s="49">
        <f t="shared" si="59"/>
        <v>117.66953643863404</v>
      </c>
      <c r="X54" s="46">
        <v>41964578.393611297</v>
      </c>
      <c r="Y54" s="50">
        <f t="shared" si="60"/>
        <v>48.810948457041277</v>
      </c>
      <c r="Z54" s="48">
        <v>56482184.253867358</v>
      </c>
      <c r="AA54" s="49">
        <f t="shared" si="61"/>
        <v>16.61662890403823</v>
      </c>
      <c r="AB54" s="46">
        <v>43598674.412531227</v>
      </c>
      <c r="AC54" s="49">
        <f t="shared" si="62"/>
        <v>40.727088833087869</v>
      </c>
      <c r="AD54" s="46">
        <v>100080858.66639858</v>
      </c>
      <c r="AE54" s="50">
        <f t="shared" si="63"/>
        <v>22.391236296240564</v>
      </c>
      <c r="AF54" s="139">
        <f t="shared" si="64"/>
        <v>84098845.391370252</v>
      </c>
      <c r="AG54" s="140">
        <f t="shared" si="65"/>
        <v>57946591.66863963</v>
      </c>
      <c r="AH54" s="141">
        <f t="shared" si="66"/>
        <v>142045437.0600099</v>
      </c>
      <c r="AI54" s="43"/>
      <c r="AJ54" s="45">
        <f>+'All Plans Q4'!AJ54+'All Plans Q3'!AJ54+'All Plans Q2'!AJ54+'All Plans Q1'!AJ54</f>
        <v>10356048.470717506</v>
      </c>
      <c r="AK54" s="49">
        <f t="shared" si="119"/>
        <v>41.612783015496255</v>
      </c>
      <c r="AL54" s="46">
        <f>+'All Plans Q4'!AL54+'All Plans Q3'!AL54+'All Plans Q2'!AL54+'All Plans Q1'!AL54</f>
        <v>3825386.5747973868</v>
      </c>
      <c r="AM54" s="49">
        <f t="shared" si="67"/>
        <v>89.53089556480414</v>
      </c>
      <c r="AN54" s="46">
        <f t="shared" si="68"/>
        <v>14181435.045514893</v>
      </c>
      <c r="AO54" s="50">
        <f t="shared" si="69"/>
        <v>48.634179871721962</v>
      </c>
      <c r="AP54" s="48">
        <v>12871976.249316867</v>
      </c>
      <c r="AQ54" s="49">
        <f t="shared" si="70"/>
        <v>27.655500707538817</v>
      </c>
      <c r="AR54" s="46">
        <v>14374645.495223779</v>
      </c>
      <c r="AS54" s="49">
        <f t="shared" si="71"/>
        <v>33.8814497027169</v>
      </c>
      <c r="AT54" s="46">
        <v>27246621.744540647</v>
      </c>
      <c r="AU54" s="50">
        <f t="shared" si="72"/>
        <v>30.624401339031841</v>
      </c>
      <c r="AV54" s="139">
        <f t="shared" si="73"/>
        <v>23228024.720034376</v>
      </c>
      <c r="AW54" s="140">
        <f t="shared" si="74"/>
        <v>18200032.070021167</v>
      </c>
      <c r="AX54" s="141">
        <f t="shared" si="75"/>
        <v>41428056.790055543</v>
      </c>
      <c r="AY54" s="43"/>
      <c r="AZ54" s="45">
        <v>20693452.654880047</v>
      </c>
      <c r="BA54" s="49">
        <f t="shared" si="76"/>
        <v>47.471955511081546</v>
      </c>
      <c r="BB54" s="46">
        <v>6187112.7145457705</v>
      </c>
      <c r="BC54" s="49">
        <v>89.849300976543631</v>
      </c>
      <c r="BD54" s="46">
        <v>26880565.369425818</v>
      </c>
      <c r="BE54" s="50">
        <v>53.253096201093207</v>
      </c>
      <c r="BF54" s="48">
        <v>63523076.952408724</v>
      </c>
      <c r="BG54" s="49">
        <v>30.32925459269179</v>
      </c>
      <c r="BH54" s="46">
        <v>32242448.091630723</v>
      </c>
      <c r="BI54" s="49">
        <v>39.988103811890007</v>
      </c>
      <c r="BJ54" s="46">
        <v>95765525.044039443</v>
      </c>
      <c r="BK54" s="50">
        <v>33.014056724653777</v>
      </c>
      <c r="BL54" s="139">
        <f t="shared" si="82"/>
        <v>84216529.607288778</v>
      </c>
      <c r="BM54" s="140">
        <f t="shared" si="83"/>
        <v>38429560.806176491</v>
      </c>
      <c r="BN54" s="141">
        <f t="shared" si="84"/>
        <v>122646090.41346526</v>
      </c>
      <c r="BO54" s="43"/>
      <c r="BP54" s="45">
        <v>8352181.2157587502</v>
      </c>
      <c r="BQ54" s="49">
        <v>27.053877300626937</v>
      </c>
      <c r="BR54" s="46">
        <v>4094975.6211850103</v>
      </c>
      <c r="BS54" s="49">
        <v>94.315160099152664</v>
      </c>
      <c r="BT54" s="46">
        <v>12447156.836943761</v>
      </c>
      <c r="BU54" s="50">
        <v>35.346981720282614</v>
      </c>
      <c r="BV54" s="48">
        <v>23380804.617203329</v>
      </c>
      <c r="BW54" s="49">
        <f t="shared" si="88"/>
        <v>25.365172817024813</v>
      </c>
      <c r="BX54" s="46">
        <v>19942924.298488908</v>
      </c>
      <c r="BY54" s="49">
        <f t="shared" si="89"/>
        <v>40.78474436273244</v>
      </c>
      <c r="BZ54" s="46">
        <f t="shared" si="90"/>
        <v>43323728.91569224</v>
      </c>
      <c r="CA54" s="50">
        <f t="shared" si="91"/>
        <v>30.709757458945354</v>
      </c>
      <c r="CB54" s="139">
        <f t="shared" si="92"/>
        <v>31732985.832962081</v>
      </c>
      <c r="CC54" s="140">
        <f t="shared" si="93"/>
        <v>24037899.91967392</v>
      </c>
      <c r="CD54" s="141">
        <f t="shared" si="94"/>
        <v>55770885.752636001</v>
      </c>
      <c r="CE54" s="43"/>
      <c r="CF54" s="45">
        <v>16629837.626288515</v>
      </c>
      <c r="CG54" s="49">
        <f t="shared" si="95"/>
        <v>33.224855603904139</v>
      </c>
      <c r="CH54" s="46">
        <v>4761175.9197897781</v>
      </c>
      <c r="CI54" s="49">
        <f t="shared" si="96"/>
        <v>63.482345597197039</v>
      </c>
      <c r="CJ54" s="46">
        <v>21391013.546078295</v>
      </c>
      <c r="CK54" s="50">
        <f t="shared" si="97"/>
        <v>37.167891427774158</v>
      </c>
      <c r="CL54" s="48">
        <v>32488312.4561418</v>
      </c>
      <c r="CM54" s="49">
        <f t="shared" si="98"/>
        <v>15.308846916839665</v>
      </c>
      <c r="CN54" s="46">
        <v>18069418.471584812</v>
      </c>
      <c r="CO54" s="49">
        <f t="shared" si="99"/>
        <v>26.62886896846258</v>
      </c>
      <c r="CP54" s="46">
        <v>50557730.927726611</v>
      </c>
      <c r="CQ54" s="50">
        <f t="shared" si="100"/>
        <v>18.051452135164389</v>
      </c>
      <c r="CR54" s="139">
        <f t="shared" si="101"/>
        <v>49118150.082430318</v>
      </c>
      <c r="CS54" s="140">
        <f t="shared" si="102"/>
        <v>22830594.391374588</v>
      </c>
      <c r="CT54" s="141">
        <f t="shared" si="103"/>
        <v>71948744.473804906</v>
      </c>
      <c r="CU54" s="43"/>
      <c r="CV54" s="48">
        <f t="shared" si="104"/>
        <v>94973756.385147721</v>
      </c>
      <c r="CW54" s="49">
        <f t="shared" si="105"/>
        <v>36.086118577991769</v>
      </c>
      <c r="CX54" s="49">
        <f t="shared" si="106"/>
        <v>35580680.796426348</v>
      </c>
      <c r="CY54" s="49">
        <f t="shared" si="107"/>
        <v>86.724613905960794</v>
      </c>
      <c r="CZ54" s="46">
        <f t="shared" si="108"/>
        <v>130554437.18157408</v>
      </c>
      <c r="DA54" s="50">
        <f t="shared" si="109"/>
        <v>42.915384841957781</v>
      </c>
      <c r="DB54" s="48">
        <f t="shared" si="110"/>
        <v>207483354.71893808</v>
      </c>
      <c r="DC54" s="49">
        <f t="shared" si="111"/>
        <v>20.701820209766009</v>
      </c>
      <c r="DD54" s="46">
        <f t="shared" si="112"/>
        <v>160109450.45945942</v>
      </c>
      <c r="DE54" s="49">
        <f t="shared" si="113"/>
        <v>37.283901305129511</v>
      </c>
      <c r="DF54" s="46">
        <f t="shared" si="114"/>
        <v>367592805.17839754</v>
      </c>
      <c r="DG54" s="50">
        <f t="shared" si="115"/>
        <v>25.675624109953684</v>
      </c>
      <c r="DH54" s="177"/>
      <c r="DI54" s="190" t="s">
        <v>45</v>
      </c>
      <c r="DJ54" s="48">
        <f t="shared" si="116"/>
        <v>130554437.18157408</v>
      </c>
      <c r="DK54" s="46">
        <f t="shared" si="117"/>
        <v>367592805.17839754</v>
      </c>
      <c r="DL54" s="47">
        <f t="shared" si="118"/>
        <v>498147242.35997164</v>
      </c>
      <c r="DM54"/>
    </row>
    <row r="55" spans="1:119" s="62" customFormat="1" ht="15.6" x14ac:dyDescent="0.3">
      <c r="A55" s="35">
        <v>43</v>
      </c>
      <c r="B55" s="35" t="s">
        <v>199</v>
      </c>
      <c r="C55" s="44"/>
      <c r="D55" s="45">
        <f>+'All Plans Q1'!D55+'All Plans Q2'!D55+'All Plans Q3'!D55+'All Plans Q4'!D55</f>
        <v>33.4</v>
      </c>
      <c r="E55" s="49">
        <f t="shared" si="47"/>
        <v>8.3492276964380785E-5</v>
      </c>
      <c r="F55" s="46">
        <f>+'All Plans Q1'!F55+'All Plans Q2'!F55+'All Plans Q3'!F55+'All Plans Q4'!F55</f>
        <v>0</v>
      </c>
      <c r="G55" s="49">
        <f t="shared" si="48"/>
        <v>0</v>
      </c>
      <c r="H55" s="46">
        <f t="shared" si="49"/>
        <v>33.4</v>
      </c>
      <c r="I55" s="50">
        <f t="shared" si="50"/>
        <v>7.2867056890845583E-5</v>
      </c>
      <c r="J55" s="15">
        <f>+'All Plans Q1'!J55+'All Plans Q2'!J55+'All Plans Q3'!J55+'All Plans Q4'!J55</f>
        <v>702618.30999999994</v>
      </c>
      <c r="K55" s="9">
        <f t="shared" si="51"/>
        <v>0.68919012951650049</v>
      </c>
      <c r="L55" s="15">
        <f>+'All Plans Q1'!L55+'All Plans Q2'!L55+'All Plans Q3'!L55+'All Plans Q4'!L55</f>
        <v>0</v>
      </c>
      <c r="M55" s="9">
        <f t="shared" si="52"/>
        <v>0</v>
      </c>
      <c r="N55" s="15">
        <f t="shared" si="53"/>
        <v>702618.30999999994</v>
      </c>
      <c r="O55" s="9">
        <f t="shared" si="54"/>
        <v>0.38078186146860038</v>
      </c>
      <c r="P55" s="139">
        <f t="shared" ref="P55" si="120">+D55+J55</f>
        <v>702651.71</v>
      </c>
      <c r="Q55" s="140">
        <f t="shared" ref="Q55" si="121">+F55+L55</f>
        <v>0</v>
      </c>
      <c r="R55" s="141">
        <f t="shared" ref="R55" si="122">+P55+Q55</f>
        <v>702651.71</v>
      </c>
      <c r="S55" s="41"/>
      <c r="T55" s="45">
        <v>43324894.827526376</v>
      </c>
      <c r="U55" s="49">
        <f t="shared" si="58"/>
        <v>58.721494528385456</v>
      </c>
      <c r="V55" s="46">
        <v>545534.54637051374</v>
      </c>
      <c r="W55" s="49">
        <f t="shared" si="59"/>
        <v>4.4740150111577881</v>
      </c>
      <c r="X55" s="46">
        <v>43870429.373896889</v>
      </c>
      <c r="Y55" s="50">
        <f t="shared" si="60"/>
        <v>51.027732171462773</v>
      </c>
      <c r="Z55" s="48">
        <v>3700534.6998462304</v>
      </c>
      <c r="AA55" s="49">
        <f t="shared" si="61"/>
        <v>1.0886691558790247</v>
      </c>
      <c r="AB55" s="46">
        <v>23112.67023156862</v>
      </c>
      <c r="AC55" s="49">
        <f t="shared" si="62"/>
        <v>2.1590376000523694E-2</v>
      </c>
      <c r="AD55" s="46">
        <v>3723647.3700777991</v>
      </c>
      <c r="AE55" s="50">
        <f t="shared" si="63"/>
        <v>0.83309705030818226</v>
      </c>
      <c r="AF55" s="139">
        <f t="shared" ref="AF55" si="123">+T55+Z55</f>
        <v>47025429.527372606</v>
      </c>
      <c r="AG55" s="140">
        <f t="shared" ref="AG55" si="124">+V55+AB55</f>
        <v>568647.21660208236</v>
      </c>
      <c r="AH55" s="141">
        <f t="shared" ref="AH55" si="125">+AF55+AG55</f>
        <v>47594076.743974686</v>
      </c>
      <c r="AI55" s="43"/>
      <c r="AJ55" s="45">
        <f>+'All Plans Q4'!AJ55+'All Plans Q3'!AJ55+'All Plans Q2'!AJ55+'All Plans Q1'!AJ55</f>
        <v>0</v>
      </c>
      <c r="AK55" s="49">
        <f t="shared" si="119"/>
        <v>0</v>
      </c>
      <c r="AL55" s="46">
        <f>+'All Plans Q4'!AL55+'All Plans Q3'!AL55+'All Plans Q2'!AL55+'All Plans Q1'!AL55</f>
        <v>0</v>
      </c>
      <c r="AM55" s="49">
        <f t="shared" si="67"/>
        <v>0</v>
      </c>
      <c r="AN55" s="46">
        <f t="shared" si="68"/>
        <v>0</v>
      </c>
      <c r="AO55" s="50">
        <f t="shared" si="69"/>
        <v>0</v>
      </c>
      <c r="AP55" s="48">
        <v>0</v>
      </c>
      <c r="AQ55" s="49">
        <f t="shared" si="70"/>
        <v>0</v>
      </c>
      <c r="AR55" s="46">
        <v>0</v>
      </c>
      <c r="AS55" s="49">
        <f t="shared" si="71"/>
        <v>0</v>
      </c>
      <c r="AT55" s="46">
        <v>0</v>
      </c>
      <c r="AU55" s="50">
        <f t="shared" si="72"/>
        <v>0</v>
      </c>
      <c r="AV55" s="139">
        <f t="shared" ref="AV55" si="126">+AJ55+AP55</f>
        <v>0</v>
      </c>
      <c r="AW55" s="140">
        <f t="shared" ref="AW55" si="127">+AL55+AR55</f>
        <v>0</v>
      </c>
      <c r="AX55" s="141">
        <f t="shared" ref="AX55" si="128">+AV55+AW55</f>
        <v>0</v>
      </c>
      <c r="AY55" s="43"/>
      <c r="AZ55" s="45">
        <v>6871.7830862543251</v>
      </c>
      <c r="BA55" s="49">
        <f t="shared" si="76"/>
        <v>1.5764260628375017E-2</v>
      </c>
      <c r="BB55" s="46">
        <v>696.05064581882402</v>
      </c>
      <c r="BC55" s="49">
        <f>+BB55/BB111</f>
        <v>1.0108053118874603E-2</v>
      </c>
      <c r="BD55" s="46">
        <v>7567.8337320731489</v>
      </c>
      <c r="BE55" s="49">
        <f>+BD55/BD111</f>
        <v>1.4992637700483683E-2</v>
      </c>
      <c r="BF55" s="48">
        <v>590625.40961039171</v>
      </c>
      <c r="BG55" s="49">
        <v>0.28199560343097002</v>
      </c>
      <c r="BH55" s="46">
        <v>11975.061510861462</v>
      </c>
      <c r="BI55" s="49">
        <v>1.4851850004975142E-2</v>
      </c>
      <c r="BJ55" s="46">
        <v>602600.47112125321</v>
      </c>
      <c r="BK55" s="50">
        <v>0.2077395401607354</v>
      </c>
      <c r="BL55" s="139">
        <f t="shared" ref="BL55" si="129">+AZ55+BF55</f>
        <v>597497.19269664609</v>
      </c>
      <c r="BM55" s="140">
        <f t="shared" ref="BM55" si="130">+BB55+BH55</f>
        <v>12671.112156680287</v>
      </c>
      <c r="BN55" s="141">
        <f t="shared" ref="BN55" si="131">+BL55+BM55</f>
        <v>610168.30485332641</v>
      </c>
      <c r="BO55" s="43"/>
      <c r="BP55" s="45">
        <v>5483623.0426456612</v>
      </c>
      <c r="BQ55" s="49">
        <f>+BP55/BP111</f>
        <v>17.762218171070799</v>
      </c>
      <c r="BR55" s="46">
        <v>5651.9818253991443</v>
      </c>
      <c r="BS55" s="49">
        <f>+BR55/BR111</f>
        <v>0.13017600592839706</v>
      </c>
      <c r="BT55" s="46">
        <v>5489275.0244710604</v>
      </c>
      <c r="BU55" s="50">
        <f>+BT55/BT111</f>
        <v>15.588242880630713</v>
      </c>
      <c r="BV55" s="48">
        <v>2182414.5411574054</v>
      </c>
      <c r="BW55" s="49">
        <f t="shared" si="88"/>
        <v>2.3676397327281977</v>
      </c>
      <c r="BX55" s="46">
        <v>8246.8708851328411</v>
      </c>
      <c r="BY55" s="49">
        <f t="shared" si="89"/>
        <v>1.6865456429982495E-2</v>
      </c>
      <c r="BZ55" s="46">
        <f t="shared" si="90"/>
        <v>2190661.4120425382</v>
      </c>
      <c r="CA55" s="50">
        <f t="shared" si="91"/>
        <v>1.5528368015000114</v>
      </c>
      <c r="CB55" s="139">
        <f t="shared" ref="CB55" si="132">+BP55+BV55</f>
        <v>7666037.583803067</v>
      </c>
      <c r="CC55" s="140">
        <f t="shared" ref="CC55" si="133">+BR55+BX55</f>
        <v>13898.852710531984</v>
      </c>
      <c r="CD55" s="141">
        <f t="shared" ref="CD55" si="134">+CB55+CC55</f>
        <v>7679936.436513599</v>
      </c>
      <c r="CE55" s="43"/>
      <c r="CF55" s="45">
        <v>2123865.028363815</v>
      </c>
      <c r="CG55" s="49">
        <f t="shared" si="95"/>
        <v>4.243283096042977</v>
      </c>
      <c r="CH55" s="46">
        <v>161.82358348118441</v>
      </c>
      <c r="CI55" s="49">
        <f t="shared" si="96"/>
        <v>2.1576477797491255E-3</v>
      </c>
      <c r="CJ55" s="46">
        <v>2124026.8519472964</v>
      </c>
      <c r="CK55" s="50">
        <f t="shared" si="97"/>
        <v>3.6905964858933711</v>
      </c>
      <c r="CL55" s="48">
        <v>1074977.3697597142</v>
      </c>
      <c r="CM55" s="49">
        <f t="shared" si="98"/>
        <v>0.50654105272271044</v>
      </c>
      <c r="CN55" s="46">
        <v>46559.301493630315</v>
      </c>
      <c r="CO55" s="49">
        <f t="shared" si="99"/>
        <v>6.8614357495052528E-2</v>
      </c>
      <c r="CP55" s="46">
        <v>1121536.6712533445</v>
      </c>
      <c r="CQ55" s="50">
        <f t="shared" si="100"/>
        <v>0.40044054919914313</v>
      </c>
      <c r="CR55" s="139">
        <f t="shared" ref="CR55" si="135">+CF55+CL55</f>
        <v>3198842.3981235293</v>
      </c>
      <c r="CS55" s="140">
        <f t="shared" ref="CS55" si="136">+CH55+CN55</f>
        <v>46721.125077111501</v>
      </c>
      <c r="CT55" s="141">
        <f t="shared" ref="CT55" si="137">+CR55+CS55</f>
        <v>3245563.5232006409</v>
      </c>
      <c r="CU55" s="43"/>
      <c r="CV55" s="48">
        <f t="shared" si="104"/>
        <v>50939288.081622109</v>
      </c>
      <c r="CW55" s="49">
        <f>+CV55/CV111</f>
        <v>19.354832955510659</v>
      </c>
      <c r="CX55" s="49">
        <f t="shared" si="106"/>
        <v>552044.40242521279</v>
      </c>
      <c r="CY55" s="49">
        <f>+CX55/CX111</f>
        <v>1.3455570997416659</v>
      </c>
      <c r="CZ55" s="46">
        <f t="shared" si="108"/>
        <v>51491332.484047323</v>
      </c>
      <c r="DA55" s="49">
        <f>+CZ55/CZ111</f>
        <v>16.926045543015604</v>
      </c>
      <c r="DB55" s="48">
        <f t="shared" si="110"/>
        <v>8251170.3303737417</v>
      </c>
      <c r="DC55" s="49">
        <f>+DB55/DB111</f>
        <v>0.82326722030758492</v>
      </c>
      <c r="DD55" s="46">
        <f t="shared" si="112"/>
        <v>89893.904121193249</v>
      </c>
      <c r="DE55" s="49">
        <f>+DD55/DD111</f>
        <v>2.0933151913078273E-2</v>
      </c>
      <c r="DF55" s="46">
        <f t="shared" si="114"/>
        <v>8341064.2344949348</v>
      </c>
      <c r="DG55" s="49">
        <f>+DF55/DF111</f>
        <v>0.58260669671686016</v>
      </c>
      <c r="DH55" s="177"/>
      <c r="DI55" s="190" t="s">
        <v>199</v>
      </c>
      <c r="DJ55" s="48">
        <f t="shared" si="116"/>
        <v>51491332.484047323</v>
      </c>
      <c r="DK55" s="46">
        <f t="shared" ref="DK55" si="138">+DF55</f>
        <v>8341064.2344949348</v>
      </c>
      <c r="DL55" s="47">
        <f t="shared" ref="DL55" si="139">+DJ55+DK55</f>
        <v>59832396.718542255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f>+'All Plans Q1'!D56+'All Plans Q2'!D56+'All Plans Q3'!D56+'All Plans Q4'!D56</f>
        <v>11351563.959999999</v>
      </c>
      <c r="E56" s="49">
        <f t="shared" si="47"/>
        <v>28.376285093628837</v>
      </c>
      <c r="F56" s="46">
        <f>+'All Plans Q1'!F56+'All Plans Q2'!F56+'All Plans Q3'!F56+'All Plans Q4'!F56</f>
        <v>2259898.83</v>
      </c>
      <c r="G56" s="49">
        <f t="shared" si="48"/>
        <v>38.742008331619012</v>
      </c>
      <c r="H56" s="46">
        <f t="shared" si="49"/>
        <v>13611462.789999999</v>
      </c>
      <c r="I56" s="50">
        <f t="shared" si="50"/>
        <v>29.695426152292146</v>
      </c>
      <c r="J56" s="15">
        <f>+'All Plans Q1'!J56+'All Plans Q2'!J56+'All Plans Q3'!J56+'All Plans Q4'!J56</f>
        <v>7072108.0300000003</v>
      </c>
      <c r="K56" s="9">
        <f t="shared" si="51"/>
        <v>6.9369485249400684</v>
      </c>
      <c r="L56" s="15">
        <f>+'All Plans Q1'!L56+'All Plans Q2'!L56+'All Plans Q3'!L56+'All Plans Q4'!L56</f>
        <v>17812985.789999999</v>
      </c>
      <c r="M56" s="9">
        <f t="shared" si="52"/>
        <v>21.57280149930666</v>
      </c>
      <c r="N56" s="15">
        <f t="shared" si="53"/>
        <v>24885093.82</v>
      </c>
      <c r="O56" s="9">
        <f t="shared" si="54"/>
        <v>13.486401098201332</v>
      </c>
      <c r="P56" s="139">
        <f t="shared" si="55"/>
        <v>18423671.989999998</v>
      </c>
      <c r="Q56" s="140">
        <f t="shared" si="56"/>
        <v>20072884.619999997</v>
      </c>
      <c r="R56" s="141">
        <f t="shared" si="57"/>
        <v>38496556.609999999</v>
      </c>
      <c r="S56" s="41"/>
      <c r="T56" s="45">
        <v>31520250.768829659</v>
      </c>
      <c r="U56" s="49">
        <f t="shared" si="58"/>
        <v>42.721770945400955</v>
      </c>
      <c r="V56" s="46">
        <v>13735012.349507809</v>
      </c>
      <c r="W56" s="49">
        <f t="shared" si="59"/>
        <v>112.64300645847597</v>
      </c>
      <c r="X56" s="46">
        <v>45255263.118337467</v>
      </c>
      <c r="Y56" s="50">
        <f t="shared" si="60"/>
        <v>52.638496561550177</v>
      </c>
      <c r="Z56" s="48">
        <v>28152014.587513842</v>
      </c>
      <c r="AA56" s="49">
        <f t="shared" si="61"/>
        <v>8.2821085176032039</v>
      </c>
      <c r="AB56" s="46">
        <v>25744836.136743732</v>
      </c>
      <c r="AC56" s="49">
        <f t="shared" si="62"/>
        <v>24.049176780317133</v>
      </c>
      <c r="AD56" s="46">
        <v>53896850.724257573</v>
      </c>
      <c r="AE56" s="50">
        <f t="shared" si="63"/>
        <v>12.058420923553046</v>
      </c>
      <c r="AF56" s="139">
        <f t="shared" si="64"/>
        <v>59672265.3563435</v>
      </c>
      <c r="AG56" s="140">
        <f t="shared" si="65"/>
        <v>39479848.48625154</v>
      </c>
      <c r="AH56" s="141">
        <f t="shared" si="66"/>
        <v>99152113.842595041</v>
      </c>
      <c r="AI56" s="43"/>
      <c r="AJ56" s="45">
        <f>+'All Plans Q4'!AJ56+'All Plans Q3'!AJ56+'All Plans Q2'!AJ56+'All Plans Q1'!AJ56</f>
        <v>3818386.8589614113</v>
      </c>
      <c r="AK56" s="49">
        <f t="shared" si="119"/>
        <v>15.343082284760179</v>
      </c>
      <c r="AL56" s="46">
        <f>+'All Plans Q4'!AL56+'All Plans Q3'!AL56+'All Plans Q2'!AL56+'All Plans Q1'!AL56</f>
        <v>1164014.2783959957</v>
      </c>
      <c r="AM56" s="49">
        <f t="shared" si="67"/>
        <v>27.243061258595169</v>
      </c>
      <c r="AN56" s="46">
        <f t="shared" si="68"/>
        <v>4982401.1373574072</v>
      </c>
      <c r="AO56" s="50">
        <f t="shared" si="69"/>
        <v>17.086775233226358</v>
      </c>
      <c r="AP56" s="48">
        <v>2134498.6451365971</v>
      </c>
      <c r="AQ56" s="49">
        <f t="shared" si="70"/>
        <v>4.5859802447933076</v>
      </c>
      <c r="AR56" s="46">
        <v>3866345.9195975084</v>
      </c>
      <c r="AS56" s="49">
        <f t="shared" si="71"/>
        <v>9.1130876828700789</v>
      </c>
      <c r="AT56" s="46">
        <v>6000844.564734105</v>
      </c>
      <c r="AU56" s="50">
        <f t="shared" si="72"/>
        <v>6.7447727665682873</v>
      </c>
      <c r="AV56" s="139">
        <f t="shared" si="73"/>
        <v>5952885.5040980084</v>
      </c>
      <c r="AW56" s="140">
        <f t="shared" si="74"/>
        <v>5030360.1979935039</v>
      </c>
      <c r="AX56" s="141">
        <f t="shared" si="75"/>
        <v>10983245.702091511</v>
      </c>
      <c r="AY56" s="43"/>
      <c r="AZ56" s="45">
        <v>22213919.145473976</v>
      </c>
      <c r="BA56" s="49">
        <f t="shared" si="76"/>
        <v>50.959991983358854</v>
      </c>
      <c r="BB56" s="46">
        <v>3433180.0171312643</v>
      </c>
      <c r="BC56" s="49">
        <v>49.856668028800982</v>
      </c>
      <c r="BD56" s="46">
        <v>25647099.162605241</v>
      </c>
      <c r="BE56" s="50">
        <v>50.80947592488706</v>
      </c>
      <c r="BF56" s="48">
        <v>23478040.192574512</v>
      </c>
      <c r="BG56" s="49">
        <v>11.209649980770365</v>
      </c>
      <c r="BH56" s="46">
        <v>20286428.312728699</v>
      </c>
      <c r="BI56" s="49">
        <v>25.15986996509827</v>
      </c>
      <c r="BJ56" s="46">
        <v>43764468.505303212</v>
      </c>
      <c r="BK56" s="50">
        <v>15.087294149893376</v>
      </c>
      <c r="BL56" s="139">
        <f t="shared" si="82"/>
        <v>45691959.338048488</v>
      </c>
      <c r="BM56" s="140">
        <f t="shared" si="83"/>
        <v>23719608.329859965</v>
      </c>
      <c r="BN56" s="141">
        <f t="shared" si="84"/>
        <v>69411567.66790846</v>
      </c>
      <c r="BO56" s="43"/>
      <c r="BP56" s="45">
        <v>4888494.0797977597</v>
      </c>
      <c r="BQ56" s="49">
        <v>15.834512638465943</v>
      </c>
      <c r="BR56" s="46">
        <v>1822545.8719325918</v>
      </c>
      <c r="BS56" s="49">
        <v>41.97673480889474</v>
      </c>
      <c r="BT56" s="46">
        <v>6711039.9517303519</v>
      </c>
      <c r="BU56" s="50">
        <v>19.057766332134058</v>
      </c>
      <c r="BV56" s="48">
        <v>6921612.2703409335</v>
      </c>
      <c r="BW56" s="49">
        <f t="shared" si="88"/>
        <v>7.5090611415680879</v>
      </c>
      <c r="BX56" s="46">
        <v>8781913.4724152498</v>
      </c>
      <c r="BY56" s="49">
        <f t="shared" si="89"/>
        <v>17.959657802804305</v>
      </c>
      <c r="BZ56" s="46">
        <f t="shared" si="90"/>
        <v>15703525.742756184</v>
      </c>
      <c r="CA56" s="50">
        <f t="shared" si="91"/>
        <v>11.131347159631758</v>
      </c>
      <c r="CB56" s="139">
        <f t="shared" si="92"/>
        <v>11810106.350138694</v>
      </c>
      <c r="CC56" s="140">
        <f t="shared" si="93"/>
        <v>10604459.344347842</v>
      </c>
      <c r="CD56" s="141">
        <f t="shared" si="94"/>
        <v>22414565.694486536</v>
      </c>
      <c r="CE56" s="43"/>
      <c r="CF56" s="45">
        <v>24464118.833224952</v>
      </c>
      <c r="CG56" s="49">
        <f t="shared" si="95"/>
        <v>48.877014555196062</v>
      </c>
      <c r="CH56" s="46">
        <v>4281586.3867750736</v>
      </c>
      <c r="CI56" s="49">
        <f t="shared" si="96"/>
        <v>57.087818490334314</v>
      </c>
      <c r="CJ56" s="46">
        <v>28745705.220000025</v>
      </c>
      <c r="CK56" s="50">
        <f t="shared" si="97"/>
        <v>49.947013886475673</v>
      </c>
      <c r="CL56" s="48">
        <v>33254254.863365572</v>
      </c>
      <c r="CM56" s="49">
        <f t="shared" si="98"/>
        <v>15.669767327068225</v>
      </c>
      <c r="CN56" s="46">
        <v>16997113.706305198</v>
      </c>
      <c r="CO56" s="49">
        <f t="shared" si="99"/>
        <v>25.048615396174572</v>
      </c>
      <c r="CP56" s="46">
        <v>50251368.569670767</v>
      </c>
      <c r="CQ56" s="50">
        <f t="shared" si="100"/>
        <v>17.942066580453343</v>
      </c>
      <c r="CR56" s="139">
        <f t="shared" si="101"/>
        <v>57718373.696590528</v>
      </c>
      <c r="CS56" s="140">
        <f t="shared" si="102"/>
        <v>21278700.093080271</v>
      </c>
      <c r="CT56" s="141">
        <f t="shared" si="103"/>
        <v>78997073.789670795</v>
      </c>
      <c r="CU56" s="43"/>
      <c r="CV56" s="48">
        <f t="shared" si="104"/>
        <v>98256733.646287754</v>
      </c>
      <c r="CW56" s="49">
        <f t="shared" ref="CW56:CW63" si="140">+CV56/$CV$111</f>
        <v>37.333514819264124</v>
      </c>
      <c r="CX56" s="49">
        <f t="shared" si="106"/>
        <v>26696237.733742736</v>
      </c>
      <c r="CY56" s="49">
        <f t="shared" ref="CY56:CY63" si="141">+CX56/$CX$111</f>
        <v>65.069606830938341</v>
      </c>
      <c r="CZ56" s="46">
        <f t="shared" si="108"/>
        <v>124952971.38003048</v>
      </c>
      <c r="DA56" s="50">
        <f t="shared" ref="DA56:DA63" si="142">+CZ56/$CZ$111</f>
        <v>41.074091158327725</v>
      </c>
      <c r="DB56" s="48">
        <f t="shared" si="110"/>
        <v>101012528.58893146</v>
      </c>
      <c r="DC56" s="49">
        <f t="shared" ref="DC56:DC63" si="143">+DB56/$DB$111</f>
        <v>10.078607070020729</v>
      </c>
      <c r="DD56" s="46">
        <f t="shared" si="112"/>
        <v>93489623.3377904</v>
      </c>
      <c r="DE56" s="49">
        <f t="shared" ref="DE56:DE63" si="144">+DD56/$DD$111</f>
        <v>21.770469385643775</v>
      </c>
      <c r="DF56" s="46">
        <f t="shared" si="114"/>
        <v>194502151.92672187</v>
      </c>
      <c r="DG56" s="50">
        <f t="shared" ref="DG56:DG63" si="145">+DF56/$DF$111</f>
        <v>13.585587288695651</v>
      </c>
      <c r="DH56" s="177"/>
      <c r="DI56" s="190" t="s">
        <v>46</v>
      </c>
      <c r="DJ56" s="48">
        <f t="shared" ref="DJ56:DJ60" si="146">+CZ56</f>
        <v>124952971.38003048</v>
      </c>
      <c r="DK56" s="46">
        <f t="shared" si="117"/>
        <v>194502151.92672187</v>
      </c>
      <c r="DL56" s="47">
        <f t="shared" si="118"/>
        <v>319455123.30675232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f>+'All Plans Q1'!D57+'All Plans Q2'!D57+'All Plans Q3'!D57+'All Plans Q4'!D57</f>
        <v>599396.0900000002</v>
      </c>
      <c r="E57" s="49">
        <f t="shared" si="47"/>
        <v>1.498351627474459</v>
      </c>
      <c r="F57" s="46">
        <f>+'All Plans Q1'!F57+'All Plans Q2'!F57+'All Plans Q3'!F57+'All Plans Q4'!F57</f>
        <v>156655.13</v>
      </c>
      <c r="G57" s="49">
        <f t="shared" si="48"/>
        <v>2.685577898923404</v>
      </c>
      <c r="H57" s="46">
        <f t="shared" si="49"/>
        <v>756051.2200000002</v>
      </c>
      <c r="I57" s="50">
        <f t="shared" si="50"/>
        <v>1.6494379419201566</v>
      </c>
      <c r="J57" s="5">
        <f>+'All Plans Q1'!J57+'All Plans Q2'!J57+'All Plans Q3'!J57+'All Plans Q4'!J57</f>
        <v>502109.64999999997</v>
      </c>
      <c r="K57" s="7">
        <f t="shared" si="51"/>
        <v>0.49251351664175208</v>
      </c>
      <c r="L57" s="5">
        <f>+'All Plans Q1'!L57+'All Plans Q2'!L57+'All Plans Q3'!L57+'All Plans Q4'!L57</f>
        <v>1360688.2200000002</v>
      </c>
      <c r="M57" s="7">
        <f t="shared" si="52"/>
        <v>1.6478908824473337</v>
      </c>
      <c r="N57" s="5">
        <f t="shared" si="53"/>
        <v>1862797.87</v>
      </c>
      <c r="O57" s="7">
        <f t="shared" si="54"/>
        <v>1.0095376542042349</v>
      </c>
      <c r="P57" s="139">
        <f t="shared" si="55"/>
        <v>1101505.7400000002</v>
      </c>
      <c r="Q57" s="140">
        <f t="shared" si="56"/>
        <v>1517343.35</v>
      </c>
      <c r="R57" s="141">
        <f t="shared" si="57"/>
        <v>2618849.0900000003</v>
      </c>
      <c r="S57" s="41"/>
      <c r="T57" s="45">
        <v>1989723.0381904924</v>
      </c>
      <c r="U57" s="49">
        <f t="shared" si="58"/>
        <v>2.6968215610271202</v>
      </c>
      <c r="V57" s="46">
        <v>876772.40040042764</v>
      </c>
      <c r="W57" s="49">
        <f t="shared" si="59"/>
        <v>7.1905489888007255</v>
      </c>
      <c r="X57" s="46">
        <v>2866495.4385909201</v>
      </c>
      <c r="Y57" s="50">
        <f t="shared" si="60"/>
        <v>3.3341538616936575</v>
      </c>
      <c r="Z57" s="48">
        <v>1231787.0146225307</v>
      </c>
      <c r="AA57" s="49">
        <f t="shared" si="61"/>
        <v>0.36238236855003081</v>
      </c>
      <c r="AB57" s="46">
        <v>1598657.6252019922</v>
      </c>
      <c r="AC57" s="49">
        <f t="shared" si="62"/>
        <v>1.4933635481490959</v>
      </c>
      <c r="AD57" s="46">
        <v>2830444.6398245227</v>
      </c>
      <c r="AE57" s="50">
        <f t="shared" si="63"/>
        <v>0.63325950234894235</v>
      </c>
      <c r="AF57" s="139">
        <f t="shared" si="64"/>
        <v>3221510.0528130233</v>
      </c>
      <c r="AG57" s="140">
        <f t="shared" si="65"/>
        <v>2475430.0256024199</v>
      </c>
      <c r="AH57" s="141">
        <f t="shared" si="66"/>
        <v>5696940.0784154432</v>
      </c>
      <c r="AI57" s="43"/>
      <c r="AJ57" s="45">
        <f>+'All Plans Q4'!AJ57+'All Plans Q3'!AJ57+'All Plans Q2'!AJ57+'All Plans Q1'!AJ57</f>
        <v>741212.56914076896</v>
      </c>
      <c r="AK57" s="49">
        <f t="shared" si="119"/>
        <v>2.9783481503806009</v>
      </c>
      <c r="AL57" s="46">
        <f>+'All Plans Q4'!AL57+'All Plans Q3'!AL57+'All Plans Q2'!AL57+'All Plans Q1'!AL57</f>
        <v>328012.18527768611</v>
      </c>
      <c r="AM57" s="49">
        <f t="shared" si="67"/>
        <v>7.6769299337113797</v>
      </c>
      <c r="AN57" s="46">
        <f t="shared" si="68"/>
        <v>1069224.7544184551</v>
      </c>
      <c r="AO57" s="50">
        <f t="shared" si="69"/>
        <v>3.6668270074777087</v>
      </c>
      <c r="AP57" s="48">
        <v>332302.66025196877</v>
      </c>
      <c r="AQ57" s="49">
        <f t="shared" si="70"/>
        <v>0.71395380769157957</v>
      </c>
      <c r="AR57" s="46">
        <v>893657.0277005136</v>
      </c>
      <c r="AS57" s="49">
        <f t="shared" si="71"/>
        <v>2.1063751203864434</v>
      </c>
      <c r="AT57" s="46">
        <v>1225959.6879524824</v>
      </c>
      <c r="AU57" s="50">
        <f t="shared" si="72"/>
        <v>1.3779426257441891</v>
      </c>
      <c r="AV57" s="139">
        <f t="shared" si="73"/>
        <v>1073515.2293927376</v>
      </c>
      <c r="AW57" s="140">
        <f t="shared" si="74"/>
        <v>1221669.2129781996</v>
      </c>
      <c r="AX57" s="141">
        <f t="shared" si="75"/>
        <v>2295184.4423709372</v>
      </c>
      <c r="AY57" s="43"/>
      <c r="AZ57" s="45">
        <v>2932742.495895219</v>
      </c>
      <c r="BA57" s="49">
        <f t="shared" si="76"/>
        <v>6.7278778274713735</v>
      </c>
      <c r="BB57" s="46">
        <v>640525.50410478096</v>
      </c>
      <c r="BC57" s="49">
        <v>9.3017165609674706</v>
      </c>
      <c r="BD57" s="46">
        <v>3573268</v>
      </c>
      <c r="BE57" s="50">
        <v>7.0790023178873547</v>
      </c>
      <c r="BF57" s="48">
        <v>1666927.8632177878</v>
      </c>
      <c r="BG57" s="49">
        <v>0.79587894630892797</v>
      </c>
      <c r="BH57" s="46">
        <v>1600275.5467822128</v>
      </c>
      <c r="BI57" s="49">
        <v>1.9847123428871014</v>
      </c>
      <c r="BJ57" s="46">
        <v>3267203.4100000006</v>
      </c>
      <c r="BK57" s="50">
        <v>1.1263305731276396</v>
      </c>
      <c r="BL57" s="139">
        <f t="shared" si="82"/>
        <v>4599670.3591130069</v>
      </c>
      <c r="BM57" s="140">
        <f t="shared" si="83"/>
        <v>2240801.0508869938</v>
      </c>
      <c r="BN57" s="141">
        <f t="shared" si="84"/>
        <v>6840471.4100000001</v>
      </c>
      <c r="BO57" s="43"/>
      <c r="BP57" s="45">
        <v>773897.0994818334</v>
      </c>
      <c r="BQ57" s="49">
        <v>2.506760405675728</v>
      </c>
      <c r="BR57" s="46">
        <v>292915.56643751101</v>
      </c>
      <c r="BS57" s="49">
        <v>6.7464085503134879</v>
      </c>
      <c r="BT57" s="46">
        <v>1066812.6659193444</v>
      </c>
      <c r="BU57" s="50">
        <v>3.0294956748111397</v>
      </c>
      <c r="BV57" s="48">
        <v>564361.08391679719</v>
      </c>
      <c r="BW57" s="49">
        <f t="shared" si="88"/>
        <v>0.61225935801285913</v>
      </c>
      <c r="BX57" s="46">
        <v>1096516.8913596377</v>
      </c>
      <c r="BY57" s="49">
        <f t="shared" si="89"/>
        <v>2.2424575470563983</v>
      </c>
      <c r="BZ57" s="46">
        <f t="shared" si="90"/>
        <v>1660877.9752764348</v>
      </c>
      <c r="CA57" s="50">
        <f t="shared" si="91"/>
        <v>1.1773030869272434</v>
      </c>
      <c r="CB57" s="139">
        <f t="shared" si="92"/>
        <v>1338258.1833986305</v>
      </c>
      <c r="CC57" s="140">
        <f t="shared" si="93"/>
        <v>1389432.4577971487</v>
      </c>
      <c r="CD57" s="141">
        <f t="shared" si="94"/>
        <v>2727690.6411957792</v>
      </c>
      <c r="CE57" s="43"/>
      <c r="CF57" s="45">
        <v>1710372.1091048862</v>
      </c>
      <c r="CG57" s="49">
        <f t="shared" si="95"/>
        <v>3.4171630313529144</v>
      </c>
      <c r="CH57" s="46">
        <v>470386.96248493623</v>
      </c>
      <c r="CI57" s="49">
        <f t="shared" si="96"/>
        <v>6.2718261664658161</v>
      </c>
      <c r="CJ57" s="46">
        <v>2180759.0715898224</v>
      </c>
      <c r="CK57" s="50">
        <f t="shared" si="97"/>
        <v>3.7891713839732528</v>
      </c>
      <c r="CL57" s="48">
        <v>1354572.3026912664</v>
      </c>
      <c r="CM57" s="49">
        <f t="shared" si="98"/>
        <v>0.63828923240275448</v>
      </c>
      <c r="CN57" s="46">
        <v>1214314.9566215377</v>
      </c>
      <c r="CO57" s="49">
        <f t="shared" si="99"/>
        <v>1.789533731656566</v>
      </c>
      <c r="CP57" s="46">
        <v>2568887.2593128039</v>
      </c>
      <c r="CQ57" s="50">
        <f t="shared" si="100"/>
        <v>0.91721176071783583</v>
      </c>
      <c r="CR57" s="139">
        <f t="shared" si="101"/>
        <v>3064944.4117961526</v>
      </c>
      <c r="CS57" s="140">
        <f t="shared" si="102"/>
        <v>1684701.9191064739</v>
      </c>
      <c r="CT57" s="141">
        <f t="shared" si="103"/>
        <v>4749646.3309026267</v>
      </c>
      <c r="CU57" s="43"/>
      <c r="CV57" s="48">
        <f t="shared" si="104"/>
        <v>8747343.4018131997</v>
      </c>
      <c r="CW57" s="49">
        <f t="shared" si="140"/>
        <v>3.3236304770357434</v>
      </c>
      <c r="CX57" s="49">
        <f t="shared" si="106"/>
        <v>2765267.7487053419</v>
      </c>
      <c r="CY57" s="49">
        <f t="shared" si="141"/>
        <v>6.7400840142767287</v>
      </c>
      <c r="CZ57" s="46">
        <f t="shared" si="108"/>
        <v>11512611.150518542</v>
      </c>
      <c r="DA57" s="50">
        <f t="shared" si="142"/>
        <v>3.7843841138326959</v>
      </c>
      <c r="DB57" s="48">
        <f t="shared" si="110"/>
        <v>5652060.5747003499</v>
      </c>
      <c r="DC57" s="49">
        <f t="shared" si="143"/>
        <v>0.56393893375521686</v>
      </c>
      <c r="DD57" s="46">
        <f t="shared" si="112"/>
        <v>7764110.2676658947</v>
      </c>
      <c r="DE57" s="49">
        <f t="shared" si="144"/>
        <v>1.8079902223828745</v>
      </c>
      <c r="DF57" s="46">
        <f t="shared" si="114"/>
        <v>13416170.842366245</v>
      </c>
      <c r="DG57" s="50">
        <f t="shared" si="145"/>
        <v>0.93709276865835645</v>
      </c>
      <c r="DH57" s="177"/>
      <c r="DI57" s="190" t="s">
        <v>57</v>
      </c>
      <c r="DJ57" s="48">
        <f t="shared" si="146"/>
        <v>11512611.150518542</v>
      </c>
      <c r="DK57" s="46">
        <f t="shared" si="117"/>
        <v>13416170.842366245</v>
      </c>
      <c r="DL57" s="47">
        <f t="shared" si="118"/>
        <v>24928781.992884785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f>+'All Plans Q1'!D58+'All Plans Q2'!D58+'All Plans Q3'!D58+'All Plans Q4'!D58</f>
        <v>10984449.40999995</v>
      </c>
      <c r="E58" s="49">
        <f t="shared" si="47"/>
        <v>27.458583606016319</v>
      </c>
      <c r="F58" s="46">
        <f>+'All Plans Q1'!F58+'All Plans Q2'!F58+'All Plans Q3'!F58+'All Plans Q4'!F58</f>
        <v>1518863.2500000021</v>
      </c>
      <c r="G58" s="49">
        <f t="shared" si="48"/>
        <v>26.038250874305735</v>
      </c>
      <c r="H58" s="46">
        <f t="shared" si="49"/>
        <v>12503312.659999952</v>
      </c>
      <c r="I58" s="50">
        <f t="shared" si="50"/>
        <v>27.277832183240907</v>
      </c>
      <c r="J58" s="5">
        <f>+'All Plans Q1'!J58+'All Plans Q2'!J58+'All Plans Q3'!J58+'All Plans Q4'!J58</f>
        <v>1337789.0199999982</v>
      </c>
      <c r="K58" s="7">
        <f t="shared" si="51"/>
        <v>1.3122216925425001</v>
      </c>
      <c r="L58" s="5">
        <f>+'All Plans Q1'!L58+'All Plans Q2'!L58+'All Plans Q3'!L58+'All Plans Q4'!L58</f>
        <v>3368474.120000001</v>
      </c>
      <c r="M58" s="7">
        <f t="shared" si="52"/>
        <v>4.0794633983880653</v>
      </c>
      <c r="N58" s="5">
        <f t="shared" si="53"/>
        <v>4706263.1399999987</v>
      </c>
      <c r="O58" s="7">
        <f t="shared" si="54"/>
        <v>2.5505450306443906</v>
      </c>
      <c r="P58" s="139">
        <f t="shared" si="55"/>
        <v>12322238.429999948</v>
      </c>
      <c r="Q58" s="140">
        <f t="shared" si="56"/>
        <v>4887337.3700000029</v>
      </c>
      <c r="R58" s="141">
        <f t="shared" si="57"/>
        <v>17209575.799999952</v>
      </c>
      <c r="S58" s="41"/>
      <c r="T58" s="45">
        <v>38669420.129390985</v>
      </c>
      <c r="U58" s="49">
        <f t="shared" si="58"/>
        <v>52.411578875920789</v>
      </c>
      <c r="V58" s="46">
        <v>-9804107.850370653</v>
      </c>
      <c r="W58" s="49">
        <f t="shared" si="59"/>
        <v>-80.405037564343445</v>
      </c>
      <c r="X58" s="46">
        <v>28865312.279020332</v>
      </c>
      <c r="Y58" s="50">
        <f t="shared" si="60"/>
        <v>33.574584179836776</v>
      </c>
      <c r="Z58" s="48">
        <v>12397239.097015161</v>
      </c>
      <c r="AA58" s="49">
        <f t="shared" si="61"/>
        <v>3.6471734270019844</v>
      </c>
      <c r="AB58" s="46">
        <v>-1513570.129999999</v>
      </c>
      <c r="AC58" s="49">
        <f t="shared" si="62"/>
        <v>-1.4138802605865617</v>
      </c>
      <c r="AD58" s="46">
        <v>10883668.967015162</v>
      </c>
      <c r="AE58" s="50">
        <f t="shared" si="63"/>
        <v>2.4350191121243552</v>
      </c>
      <c r="AF58" s="139">
        <f t="shared" si="64"/>
        <v>51066659.226406142</v>
      </c>
      <c r="AG58" s="140">
        <f t="shared" si="65"/>
        <v>-11317677.980370652</v>
      </c>
      <c r="AH58" s="141">
        <f t="shared" si="66"/>
        <v>39748981.246035486</v>
      </c>
      <c r="AI58" s="43"/>
      <c r="AJ58" s="45">
        <f>+'All Plans Q4'!AJ58+'All Plans Q3'!AJ58+'All Plans Q2'!AJ58+'All Plans Q1'!AJ58</f>
        <v>7738660.8315849332</v>
      </c>
      <c r="AK58" s="49">
        <f t="shared" si="119"/>
        <v>31.095568442521238</v>
      </c>
      <c r="AL58" s="46">
        <f>+'All Plans Q4'!AL58+'All Plans Q3'!AL58+'All Plans Q2'!AL58+'All Plans Q1'!AL58</f>
        <v>1544942.5013386779</v>
      </c>
      <c r="AM58" s="49">
        <f t="shared" si="67"/>
        <v>36.158459553413017</v>
      </c>
      <c r="AN58" s="46">
        <f t="shared" si="68"/>
        <v>9283603.3329236116</v>
      </c>
      <c r="AO58" s="50">
        <f t="shared" si="69"/>
        <v>31.837429209529727</v>
      </c>
      <c r="AP58" s="48">
        <v>768517.74699999997</v>
      </c>
      <c r="AQ58" s="49">
        <f t="shared" si="70"/>
        <v>1.6511639459436231</v>
      </c>
      <c r="AR58" s="46">
        <v>2612546.0220000003</v>
      </c>
      <c r="AS58" s="49">
        <f t="shared" si="71"/>
        <v>6.1578455392056348</v>
      </c>
      <c r="AT58" s="46">
        <v>3381063.7690000003</v>
      </c>
      <c r="AU58" s="50">
        <f t="shared" si="72"/>
        <v>3.8002162170971663</v>
      </c>
      <c r="AV58" s="139">
        <f t="shared" si="73"/>
        <v>8507178.5785849337</v>
      </c>
      <c r="AW58" s="140">
        <f t="shared" si="74"/>
        <v>4157488.5233386783</v>
      </c>
      <c r="AX58" s="141">
        <f t="shared" si="75"/>
        <v>12664667.101923611</v>
      </c>
      <c r="AY58" s="43"/>
      <c r="AZ58" s="45">
        <v>15254516.416921657</v>
      </c>
      <c r="BA58" s="49">
        <f t="shared" si="76"/>
        <v>34.994726919888457</v>
      </c>
      <c r="BB58" s="46">
        <v>1711279.7992694902</v>
      </c>
      <c r="BC58" s="49">
        <v>24.851219111971801</v>
      </c>
      <c r="BD58" s="46">
        <v>16965796.216191147</v>
      </c>
      <c r="BE58" s="50">
        <v>33.610944026370717</v>
      </c>
      <c r="BF58" s="48">
        <v>2301617.2735384558</v>
      </c>
      <c r="BG58" s="49">
        <v>1.0989130189078158</v>
      </c>
      <c r="BH58" s="46">
        <v>1757585.57118794</v>
      </c>
      <c r="BI58" s="49">
        <v>2.1798132101881804</v>
      </c>
      <c r="BJ58" s="46">
        <v>4059202.8447263958</v>
      </c>
      <c r="BK58" s="50">
        <v>1.3993632145915351</v>
      </c>
      <c r="BL58" s="139">
        <f t="shared" si="82"/>
        <v>17556133.690460112</v>
      </c>
      <c r="BM58" s="140">
        <f t="shared" si="83"/>
        <v>3468865.3704574304</v>
      </c>
      <c r="BN58" s="141">
        <f t="shared" si="84"/>
        <v>21024999.060917541</v>
      </c>
      <c r="BO58" s="43"/>
      <c r="BP58" s="45">
        <v>10086138.012368552</v>
      </c>
      <c r="BQ58" s="49">
        <v>32.670404673328129</v>
      </c>
      <c r="BR58" s="46">
        <v>2404881.9141679714</v>
      </c>
      <c r="BS58" s="49">
        <v>55.389053253672934</v>
      </c>
      <c r="BT58" s="46">
        <v>12491019.926536523</v>
      </c>
      <c r="BU58" s="50">
        <v>35.471542521302553</v>
      </c>
      <c r="BV58" s="48">
        <v>1149048.3918456284</v>
      </c>
      <c r="BW58" s="49">
        <f t="shared" si="88"/>
        <v>1.24657006084571</v>
      </c>
      <c r="BX58" s="46">
        <v>2794022.9940428259</v>
      </c>
      <c r="BY58" s="49">
        <f t="shared" si="89"/>
        <v>5.7139821547769358</v>
      </c>
      <c r="BZ58" s="46">
        <f t="shared" si="90"/>
        <v>3943071.3858884545</v>
      </c>
      <c r="CA58" s="50">
        <f t="shared" si="91"/>
        <v>2.795021779856115</v>
      </c>
      <c r="CB58" s="139">
        <f t="shared" si="92"/>
        <v>11235186.404214181</v>
      </c>
      <c r="CC58" s="140">
        <f t="shared" si="93"/>
        <v>5198904.9082107972</v>
      </c>
      <c r="CD58" s="141">
        <f t="shared" si="94"/>
        <v>16434091.312424978</v>
      </c>
      <c r="CE58" s="43"/>
      <c r="CF58" s="45">
        <v>16118966.461539708</v>
      </c>
      <c r="CG58" s="49">
        <f t="shared" si="95"/>
        <v>32.204182939358965</v>
      </c>
      <c r="CH58" s="46">
        <v>2991573.1799827954</v>
      </c>
      <c r="CI58" s="49">
        <f t="shared" si="96"/>
        <v>39.887642399770606</v>
      </c>
      <c r="CJ58" s="46">
        <v>19110539.641522504</v>
      </c>
      <c r="CK58" s="50">
        <f t="shared" si="97"/>
        <v>33.205460834860936</v>
      </c>
      <c r="CL58" s="48">
        <v>3638670.7632221095</v>
      </c>
      <c r="CM58" s="49">
        <f t="shared" si="98"/>
        <v>1.7145813212103851</v>
      </c>
      <c r="CN58" s="46">
        <v>5783442.9611530025</v>
      </c>
      <c r="CO58" s="49">
        <f t="shared" si="99"/>
        <v>8.5230493190084999</v>
      </c>
      <c r="CP58" s="46">
        <v>9422113.724375112</v>
      </c>
      <c r="CQ58" s="50">
        <f t="shared" si="100"/>
        <v>3.3641310989761384</v>
      </c>
      <c r="CR58" s="139">
        <f t="shared" si="101"/>
        <v>19757637.224761818</v>
      </c>
      <c r="CS58" s="140">
        <f t="shared" si="102"/>
        <v>8775016.1411357969</v>
      </c>
      <c r="CT58" s="141">
        <f t="shared" si="103"/>
        <v>28532653.365897615</v>
      </c>
      <c r="CU58" s="43"/>
      <c r="CV58" s="48">
        <f t="shared" si="104"/>
        <v>98852151.261805803</v>
      </c>
      <c r="CW58" s="49">
        <f t="shared" si="140"/>
        <v>37.559749007473712</v>
      </c>
      <c r="CX58" s="49">
        <f t="shared" si="106"/>
        <v>367432.79438828304</v>
      </c>
      <c r="CY58" s="49">
        <f t="shared" si="141"/>
        <v>0.89558340415208215</v>
      </c>
      <c r="CZ58" s="46">
        <f t="shared" si="108"/>
        <v>99219584.056194082</v>
      </c>
      <c r="DA58" s="50">
        <f t="shared" si="142"/>
        <v>32.615104668625627</v>
      </c>
      <c r="DB58" s="48">
        <f t="shared" si="110"/>
        <v>21592882.292621352</v>
      </c>
      <c r="DC58" s="49">
        <f t="shared" si="143"/>
        <v>2.1544473658526506</v>
      </c>
      <c r="DD58" s="46">
        <f t="shared" si="112"/>
        <v>14802501.538383769</v>
      </c>
      <c r="DE58" s="49">
        <f t="shared" si="144"/>
        <v>3.4469858265229072</v>
      </c>
      <c r="DF58" s="46">
        <f t="shared" si="114"/>
        <v>36395383.831005119</v>
      </c>
      <c r="DG58" s="50">
        <f t="shared" si="145"/>
        <v>2.5421449533781302</v>
      </c>
      <c r="DH58" s="177"/>
      <c r="DI58" s="190" t="s">
        <v>58</v>
      </c>
      <c r="DJ58" s="48">
        <f t="shared" si="146"/>
        <v>99219584.056194082</v>
      </c>
      <c r="DK58" s="46">
        <f t="shared" si="117"/>
        <v>36395383.831005119</v>
      </c>
      <c r="DL58" s="47">
        <f t="shared" si="118"/>
        <v>135614967.88719919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f>+'All Plans Q1'!D59+'All Plans Q2'!D59+'All Plans Q3'!D59+'All Plans Q4'!D59</f>
        <v>50800294.978127733</v>
      </c>
      <c r="E59" s="49">
        <f t="shared" si="47"/>
        <v>126.9889909636552</v>
      </c>
      <c r="F59" s="46">
        <f>+'All Plans Q1'!F59+'All Plans Q2'!F59+'All Plans Q3'!F59+'All Plans Q4'!F59</f>
        <v>2078524.7561037755</v>
      </c>
      <c r="G59" s="49">
        <f t="shared" si="48"/>
        <v>35.632667422748668</v>
      </c>
      <c r="H59" s="46">
        <f t="shared" si="49"/>
        <v>52878819.734231509</v>
      </c>
      <c r="I59" s="50">
        <f t="shared" si="50"/>
        <v>115.36299299086873</v>
      </c>
      <c r="J59" s="5">
        <f>+'All Plans Q1'!J59+'All Plans Q2'!J59+'All Plans Q3'!J59+'All Plans Q4'!J59</f>
        <v>93423665.681444705</v>
      </c>
      <c r="K59" s="7">
        <f t="shared" si="51"/>
        <v>91.638187241236452</v>
      </c>
      <c r="L59" s="5">
        <f>+'All Plans Q1'!L59+'All Plans Q2'!L59+'All Plans Q3'!L59+'All Plans Q4'!L59</f>
        <v>15890663.774321117</v>
      </c>
      <c r="M59" s="7">
        <f t="shared" si="52"/>
        <v>19.244731867921882</v>
      </c>
      <c r="N59" s="5">
        <f t="shared" si="53"/>
        <v>109314329.45576581</v>
      </c>
      <c r="O59" s="7">
        <f t="shared" si="54"/>
        <v>59.242569205687744</v>
      </c>
      <c r="P59" s="139">
        <f t="shared" si="55"/>
        <v>144223960.65957242</v>
      </c>
      <c r="Q59" s="140">
        <f t="shared" si="56"/>
        <v>17969188.530424893</v>
      </c>
      <c r="R59" s="141">
        <f t="shared" si="57"/>
        <v>162193149.18999732</v>
      </c>
      <c r="S59" s="41"/>
      <c r="T59" s="45">
        <v>0</v>
      </c>
      <c r="U59" s="49">
        <f t="shared" si="58"/>
        <v>0</v>
      </c>
      <c r="V59" s="46">
        <v>0</v>
      </c>
      <c r="W59" s="49">
        <f t="shared" si="59"/>
        <v>0</v>
      </c>
      <c r="X59" s="46">
        <v>0</v>
      </c>
      <c r="Y59" s="50">
        <f t="shared" si="60"/>
        <v>0</v>
      </c>
      <c r="Z59" s="48">
        <v>251085687.46000001</v>
      </c>
      <c r="AA59" s="49">
        <f t="shared" si="61"/>
        <v>73.867499048648668</v>
      </c>
      <c r="AB59" s="46">
        <v>0</v>
      </c>
      <c r="AC59" s="49">
        <f t="shared" si="62"/>
        <v>0</v>
      </c>
      <c r="AD59" s="46">
        <v>251085687.46000001</v>
      </c>
      <c r="AE59" s="50">
        <f t="shared" si="63"/>
        <v>56.175766609489052</v>
      </c>
      <c r="AF59" s="139">
        <f t="shared" si="64"/>
        <v>251085687.46000001</v>
      </c>
      <c r="AG59" s="140">
        <f t="shared" si="65"/>
        <v>0</v>
      </c>
      <c r="AH59" s="141">
        <f t="shared" si="66"/>
        <v>251085687.46000001</v>
      </c>
      <c r="AI59" s="43"/>
      <c r="AJ59" s="45">
        <f>+'All Plans Q4'!AJ59+'All Plans Q3'!AJ59+'All Plans Q2'!AJ59+'All Plans Q1'!AJ59</f>
        <v>25588468.085009672</v>
      </c>
      <c r="AK59" s="49">
        <f t="shared" si="119"/>
        <v>102.81985190888977</v>
      </c>
      <c r="AL59" s="46">
        <f>+'All Plans Q4'!AL59+'All Plans Q3'!AL59+'All Plans Q2'!AL59+'All Plans Q1'!AL59</f>
        <v>11122950.471204659</v>
      </c>
      <c r="AM59" s="49">
        <f t="shared" si="67"/>
        <v>260.32603438586045</v>
      </c>
      <c r="AN59" s="46">
        <f t="shared" si="68"/>
        <v>36711418.556214333</v>
      </c>
      <c r="AO59" s="50">
        <f t="shared" si="69"/>
        <v>125.89908762256539</v>
      </c>
      <c r="AP59" s="48">
        <v>23115364.2974944</v>
      </c>
      <c r="AQ59" s="49">
        <f t="shared" si="70"/>
        <v>49.663467466256449</v>
      </c>
      <c r="AR59" s="46">
        <v>38964918.189235158</v>
      </c>
      <c r="AS59" s="49">
        <f t="shared" si="71"/>
        <v>91.841424279833873</v>
      </c>
      <c r="AT59" s="46">
        <v>62080282.486729562</v>
      </c>
      <c r="AU59" s="50">
        <f t="shared" si="72"/>
        <v>69.776411326846784</v>
      </c>
      <c r="AV59" s="139">
        <f t="shared" si="73"/>
        <v>48703832.382504076</v>
      </c>
      <c r="AW59" s="140">
        <f t="shared" si="74"/>
        <v>50087868.660439819</v>
      </c>
      <c r="AX59" s="141">
        <f t="shared" si="75"/>
        <v>98791701.042943895</v>
      </c>
      <c r="AY59" s="43"/>
      <c r="AZ59" s="45">
        <v>1134114.7741838312</v>
      </c>
      <c r="BA59" s="49">
        <f t="shared" si="76"/>
        <v>2.6017236950460561</v>
      </c>
      <c r="BB59" s="46">
        <v>181443.80581616904</v>
      </c>
      <c r="BC59" s="49">
        <v>2.6349284183524642</v>
      </c>
      <c r="BD59" s="46">
        <v>1315558.5800000003</v>
      </c>
      <c r="BE59" s="50">
        <v>2.6062535015947863</v>
      </c>
      <c r="BF59" s="48">
        <v>1481076.5413565901</v>
      </c>
      <c r="BG59" s="49">
        <v>0.70714376017586966</v>
      </c>
      <c r="BH59" s="46">
        <v>1816660.4486434092</v>
      </c>
      <c r="BI59" s="49">
        <v>2.2530797414903483</v>
      </c>
      <c r="BJ59" s="46">
        <v>3297736.9899999993</v>
      </c>
      <c r="BK59" s="50">
        <v>1.1368566715504609</v>
      </c>
      <c r="BL59" s="139">
        <f t="shared" si="82"/>
        <v>2615191.3155404213</v>
      </c>
      <c r="BM59" s="140">
        <f t="shared" si="83"/>
        <v>1998104.2544595783</v>
      </c>
      <c r="BN59" s="141">
        <f t="shared" si="84"/>
        <v>4613295.5699999994</v>
      </c>
      <c r="BO59" s="43"/>
      <c r="BP59" s="45">
        <v>1000</v>
      </c>
      <c r="BQ59" s="49">
        <v>3.239139166375144E-3</v>
      </c>
      <c r="BR59" s="46">
        <v>0</v>
      </c>
      <c r="BS59" s="49">
        <v>0</v>
      </c>
      <c r="BT59" s="46">
        <v>1000</v>
      </c>
      <c r="BU59" s="50">
        <v>2.8397635044953456E-3</v>
      </c>
      <c r="BV59" s="48">
        <v>-1046874.6299999999</v>
      </c>
      <c r="BW59" s="49">
        <f t="shared" si="88"/>
        <v>-1.135724640039576</v>
      </c>
      <c r="BX59" s="46">
        <v>0</v>
      </c>
      <c r="BY59" s="49">
        <f t="shared" si="89"/>
        <v>0</v>
      </c>
      <c r="BZ59" s="46">
        <f t="shared" si="90"/>
        <v>-1046874.6299999999</v>
      </c>
      <c r="CA59" s="50">
        <f t="shared" si="91"/>
        <v>-0.74207061076818814</v>
      </c>
      <c r="CB59" s="139">
        <f t="shared" si="92"/>
        <v>-1045874.6299999999</v>
      </c>
      <c r="CC59" s="140">
        <f t="shared" si="93"/>
        <v>0</v>
      </c>
      <c r="CD59" s="141">
        <f t="shared" si="94"/>
        <v>-1045874.6299999999</v>
      </c>
      <c r="CE59" s="43"/>
      <c r="CF59" s="45">
        <v>5746236.3849453507</v>
      </c>
      <c r="CG59" s="49">
        <f t="shared" si="95"/>
        <v>11.480441267442421</v>
      </c>
      <c r="CH59" s="46">
        <v>3047841.0750546493</v>
      </c>
      <c r="CI59" s="49">
        <f t="shared" si="96"/>
        <v>40.637881000728655</v>
      </c>
      <c r="CJ59" s="46">
        <v>8794077.4600000009</v>
      </c>
      <c r="CK59" s="50">
        <f t="shared" si="97"/>
        <v>15.280122914074827</v>
      </c>
      <c r="CL59" s="48">
        <v>4732508.1075017229</v>
      </c>
      <c r="CM59" s="49">
        <f t="shared" si="98"/>
        <v>2.2300093994802181</v>
      </c>
      <c r="CN59" s="46">
        <v>7155086.7624982772</v>
      </c>
      <c r="CO59" s="49">
        <f t="shared" si="99"/>
        <v>10.544438281518023</v>
      </c>
      <c r="CP59" s="46">
        <v>11887594.870000001</v>
      </c>
      <c r="CQ59" s="50">
        <f t="shared" si="100"/>
        <v>4.2444220866001592</v>
      </c>
      <c r="CR59" s="139">
        <f t="shared" si="101"/>
        <v>10478744.492447075</v>
      </c>
      <c r="CS59" s="140">
        <f t="shared" si="102"/>
        <v>10202927.837552927</v>
      </c>
      <c r="CT59" s="141">
        <f t="shared" si="103"/>
        <v>20681672.330000002</v>
      </c>
      <c r="CU59" s="43"/>
      <c r="CV59" s="48">
        <f t="shared" si="104"/>
        <v>83270114.222266585</v>
      </c>
      <c r="CW59" s="49">
        <f t="shared" si="140"/>
        <v>31.639216244557691</v>
      </c>
      <c r="CX59" s="49">
        <f t="shared" si="106"/>
        <v>16430760.108179253</v>
      </c>
      <c r="CY59" s="49">
        <f t="shared" si="141"/>
        <v>40.048455922361882</v>
      </c>
      <c r="CZ59" s="46">
        <f t="shared" si="108"/>
        <v>99700874.330445841</v>
      </c>
      <c r="DA59" s="50">
        <f t="shared" si="142"/>
        <v>32.773312675845474</v>
      </c>
      <c r="DB59" s="48">
        <f t="shared" si="110"/>
        <v>372791427.45779741</v>
      </c>
      <c r="DC59" s="49">
        <f t="shared" si="143"/>
        <v>37.195567410347721</v>
      </c>
      <c r="DD59" s="46">
        <f t="shared" si="112"/>
        <v>63827329.174697958</v>
      </c>
      <c r="DE59" s="49">
        <f t="shared" si="144"/>
        <v>14.863156638727038</v>
      </c>
      <c r="DF59" s="46">
        <f t="shared" si="114"/>
        <v>436618756.63249534</v>
      </c>
      <c r="DG59" s="50">
        <f t="shared" si="145"/>
        <v>30.496949115232862</v>
      </c>
      <c r="DH59" s="177"/>
      <c r="DI59" s="190" t="s">
        <v>6</v>
      </c>
      <c r="DJ59" s="48">
        <f t="shared" si="146"/>
        <v>99700874.330445841</v>
      </c>
      <c r="DK59" s="46">
        <f t="shared" si="117"/>
        <v>436618756.63249534</v>
      </c>
      <c r="DL59" s="47">
        <f t="shared" si="118"/>
        <v>536319630.96294117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f>+'All Plans Q1'!D60+'All Plans Q2'!D60+'All Plans Q3'!D60+'All Plans Q4'!D60</f>
        <v>0</v>
      </c>
      <c r="E60" s="49">
        <f t="shared" si="47"/>
        <v>0</v>
      </c>
      <c r="F60" s="46">
        <f>+'All Plans Q1'!F60+'All Plans Q2'!F60+'All Plans Q3'!F60+'All Plans Q4'!F60</f>
        <v>0</v>
      </c>
      <c r="G60" s="49">
        <f t="shared" si="48"/>
        <v>0</v>
      </c>
      <c r="H60" s="46">
        <f t="shared" si="49"/>
        <v>0</v>
      </c>
      <c r="I60" s="50">
        <f t="shared" si="50"/>
        <v>0</v>
      </c>
      <c r="J60" s="5">
        <f>+'All Plans Q1'!J60+'All Plans Q2'!J60+'All Plans Q3'!J60+'All Plans Q4'!J60</f>
        <v>0</v>
      </c>
      <c r="K60" s="7">
        <f t="shared" si="51"/>
        <v>0</v>
      </c>
      <c r="L60" s="5">
        <f>+'All Plans Q1'!L60+'All Plans Q2'!L60+'All Plans Q3'!L60+'All Plans Q4'!L60</f>
        <v>0</v>
      </c>
      <c r="M60" s="7">
        <f t="shared" si="52"/>
        <v>0</v>
      </c>
      <c r="N60" s="5">
        <f t="shared" si="53"/>
        <v>0</v>
      </c>
      <c r="O60" s="7">
        <f t="shared" si="54"/>
        <v>0</v>
      </c>
      <c r="P60" s="139">
        <f t="shared" si="55"/>
        <v>0</v>
      </c>
      <c r="Q60" s="140">
        <f t="shared" si="56"/>
        <v>0</v>
      </c>
      <c r="R60" s="141">
        <f t="shared" si="57"/>
        <v>0</v>
      </c>
      <c r="S60" s="41"/>
      <c r="T60" s="45">
        <v>75552.08</v>
      </c>
      <c r="U60" s="49">
        <f t="shared" si="58"/>
        <v>0.1024014269391694</v>
      </c>
      <c r="V60" s="46">
        <v>21502.35</v>
      </c>
      <c r="W60" s="49">
        <f t="shared" si="59"/>
        <v>0.17634416979677528</v>
      </c>
      <c r="X60" s="46">
        <v>97054.43</v>
      </c>
      <c r="Y60" s="50">
        <f t="shared" si="60"/>
        <v>0.11288851125402302</v>
      </c>
      <c r="Z60" s="48">
        <v>12279816.368999999</v>
      </c>
      <c r="AA60" s="49">
        <f t="shared" si="61"/>
        <v>3.6126285537449956</v>
      </c>
      <c r="AB60" s="46">
        <v>253328.51</v>
      </c>
      <c r="AC60" s="49">
        <f t="shared" si="62"/>
        <v>0.23664326656129614</v>
      </c>
      <c r="AD60" s="46">
        <v>12533144.878999999</v>
      </c>
      <c r="AE60" s="50">
        <f t="shared" si="63"/>
        <v>2.8040587606881382</v>
      </c>
      <c r="AF60" s="139">
        <f t="shared" si="64"/>
        <v>12355368.448999999</v>
      </c>
      <c r="AG60" s="140">
        <f t="shared" si="65"/>
        <v>274830.86</v>
      </c>
      <c r="AH60" s="141">
        <f t="shared" si="66"/>
        <v>12630199.308999998</v>
      </c>
      <c r="AI60" s="43"/>
      <c r="AJ60" s="45">
        <f>+'All Plans Q4'!AJ60+'All Plans Q3'!AJ60+'All Plans Q2'!AJ60+'All Plans Q1'!AJ60</f>
        <v>330525.93648747576</v>
      </c>
      <c r="AK60" s="49">
        <f t="shared" si="119"/>
        <v>1.3281227984725807</v>
      </c>
      <c r="AL60" s="46">
        <f>+'All Plans Q4'!AL60+'All Plans Q3'!AL60+'All Plans Q2'!AL60+'All Plans Q1'!AL60</f>
        <v>138266.62127578619</v>
      </c>
      <c r="AM60" s="49">
        <f t="shared" si="67"/>
        <v>3.2360479620798603</v>
      </c>
      <c r="AN60" s="46">
        <f t="shared" si="68"/>
        <v>468792.55776326195</v>
      </c>
      <c r="AO60" s="50">
        <f t="shared" si="69"/>
        <v>1.607689313783075</v>
      </c>
      <c r="AP60" s="48">
        <v>655617.12492767745</v>
      </c>
      <c r="AQ60" s="49">
        <f t="shared" si="70"/>
        <v>1.4085964354754157</v>
      </c>
      <c r="AR60" s="46">
        <v>335676.85733898147</v>
      </c>
      <c r="AS60" s="49">
        <f t="shared" si="71"/>
        <v>0.79119993338797268</v>
      </c>
      <c r="AT60" s="46">
        <v>991293.98226665892</v>
      </c>
      <c r="AU60" s="50">
        <f t="shared" si="72"/>
        <v>1.1141852756106914</v>
      </c>
      <c r="AV60" s="139">
        <f t="shared" si="73"/>
        <v>986143.06141515321</v>
      </c>
      <c r="AW60" s="140">
        <f t="shared" si="74"/>
        <v>473943.47861476766</v>
      </c>
      <c r="AX60" s="141">
        <f t="shared" si="75"/>
        <v>1460086.5400299209</v>
      </c>
      <c r="AY60" s="43"/>
      <c r="AZ60" s="45">
        <v>2007637.9606234632</v>
      </c>
      <c r="BA60" s="49">
        <f t="shared" si="76"/>
        <v>4.6056354895711333</v>
      </c>
      <c r="BB60" s="46">
        <v>292165.10937653721</v>
      </c>
      <c r="BC60" s="49">
        <v>4.2428240858619128</v>
      </c>
      <c r="BD60" s="46">
        <v>2299803.0700000003</v>
      </c>
      <c r="BE60" s="50">
        <v>4.5561405590665061</v>
      </c>
      <c r="BF60" s="48">
        <v>5839061.0628121579</v>
      </c>
      <c r="BG60" s="49">
        <v>2.7878745497322486</v>
      </c>
      <c r="BH60" s="46">
        <v>4074047.4571878416</v>
      </c>
      <c r="BI60" s="49">
        <v>5.0527625008375798</v>
      </c>
      <c r="BJ60" s="46">
        <v>9913108.5199999996</v>
      </c>
      <c r="BK60" s="50">
        <v>3.4174294647935879</v>
      </c>
      <c r="BL60" s="139">
        <f t="shared" si="82"/>
        <v>7846699.0234356206</v>
      </c>
      <c r="BM60" s="140">
        <f t="shared" si="83"/>
        <v>4366212.5665643793</v>
      </c>
      <c r="BN60" s="141">
        <f t="shared" si="84"/>
        <v>12212911.59</v>
      </c>
      <c r="BO60" s="43"/>
      <c r="BP60" s="45">
        <v>628969.03999999841</v>
      </c>
      <c r="BQ60" s="49">
        <v>2.0373182519013695</v>
      </c>
      <c r="BR60" s="46">
        <v>0</v>
      </c>
      <c r="BS60" s="49">
        <v>0</v>
      </c>
      <c r="BT60" s="46">
        <v>628969.03999999841</v>
      </c>
      <c r="BU60" s="50">
        <v>1.7861233252494686</v>
      </c>
      <c r="BV60" s="48">
        <v>229641</v>
      </c>
      <c r="BW60" s="49">
        <f t="shared" si="88"/>
        <v>0.24913101778321661</v>
      </c>
      <c r="BX60" s="46">
        <v>0</v>
      </c>
      <c r="BY60" s="49">
        <f t="shared" si="89"/>
        <v>0</v>
      </c>
      <c r="BZ60" s="46">
        <f t="shared" si="90"/>
        <v>229641</v>
      </c>
      <c r="CA60" s="50">
        <f t="shared" si="91"/>
        <v>0.16277960344441389</v>
      </c>
      <c r="CB60" s="139">
        <f t="shared" si="92"/>
        <v>858610.03999999841</v>
      </c>
      <c r="CC60" s="140">
        <f t="shared" si="93"/>
        <v>0</v>
      </c>
      <c r="CD60" s="141">
        <f t="shared" si="94"/>
        <v>858610.03999999841</v>
      </c>
      <c r="CE60" s="43"/>
      <c r="CF60" s="45">
        <v>945130.61565954809</v>
      </c>
      <c r="CG60" s="49">
        <f t="shared" si="95"/>
        <v>1.8882823114566896</v>
      </c>
      <c r="CH60" s="46">
        <v>146489.38434045186</v>
      </c>
      <c r="CI60" s="49">
        <f t="shared" si="96"/>
        <v>1.9531917912060248</v>
      </c>
      <c r="CJ60" s="46">
        <v>1091620</v>
      </c>
      <c r="CK60" s="50">
        <f t="shared" si="97"/>
        <v>1.8967410568455876</v>
      </c>
      <c r="CL60" s="48">
        <v>4887517.4160714196</v>
      </c>
      <c r="CM60" s="49">
        <f t="shared" si="98"/>
        <v>2.3030514751122517</v>
      </c>
      <c r="CN60" s="46">
        <v>1775168.4839285808</v>
      </c>
      <c r="CO60" s="49">
        <f t="shared" si="99"/>
        <v>2.616062549539957</v>
      </c>
      <c r="CP60" s="46">
        <v>6662685.9000000004</v>
      </c>
      <c r="CQ60" s="50">
        <f t="shared" si="100"/>
        <v>2.3788875293358189</v>
      </c>
      <c r="CR60" s="139">
        <f t="shared" si="101"/>
        <v>5832648.0317309676</v>
      </c>
      <c r="CS60" s="140">
        <f t="shared" si="102"/>
        <v>1921657.8682690326</v>
      </c>
      <c r="CT60" s="141">
        <f t="shared" si="103"/>
        <v>7754305.9000000004</v>
      </c>
      <c r="CU60" s="43"/>
      <c r="CV60" s="48">
        <f t="shared" si="104"/>
        <v>3987815.6327704852</v>
      </c>
      <c r="CW60" s="49">
        <f t="shared" si="140"/>
        <v>1.5152058133590813</v>
      </c>
      <c r="CX60" s="49">
        <f t="shared" si="106"/>
        <v>598423.46499277535</v>
      </c>
      <c r="CY60" s="49">
        <f t="shared" si="141"/>
        <v>1.4586017690526658</v>
      </c>
      <c r="CZ60" s="46">
        <f t="shared" si="108"/>
        <v>4586239.0977632608</v>
      </c>
      <c r="DA60" s="50">
        <f t="shared" si="142"/>
        <v>1.5075720144540747</v>
      </c>
      <c r="DB60" s="48">
        <f t="shared" si="110"/>
        <v>23891652.972811252</v>
      </c>
      <c r="DC60" s="49">
        <f t="shared" si="143"/>
        <v>2.3838090772498743</v>
      </c>
      <c r="DD60" s="46">
        <f t="shared" si="112"/>
        <v>6438221.3084554039</v>
      </c>
      <c r="DE60" s="49">
        <f t="shared" si="144"/>
        <v>1.4992369729344177</v>
      </c>
      <c r="DF60" s="46">
        <f t="shared" si="114"/>
        <v>30329874.281266656</v>
      </c>
      <c r="DG60" s="50">
        <f t="shared" si="145"/>
        <v>2.1184812117582728</v>
      </c>
      <c r="DH60" s="177"/>
      <c r="DI60" s="190" t="s">
        <v>7</v>
      </c>
      <c r="DJ60" s="48">
        <f t="shared" si="146"/>
        <v>4586239.0977632608</v>
      </c>
      <c r="DK60" s="46">
        <f t="shared" si="117"/>
        <v>30329874.281266656</v>
      </c>
      <c r="DL60" s="47">
        <f t="shared" si="118"/>
        <v>34916113.379029915</v>
      </c>
      <c r="DM60"/>
    </row>
    <row r="61" spans="1:119" s="62" customFormat="1" ht="15.6" x14ac:dyDescent="0.3">
      <c r="A61" s="35">
        <v>49</v>
      </c>
      <c r="B61" s="35" t="s">
        <v>192</v>
      </c>
      <c r="C61" s="52"/>
      <c r="D61" s="53">
        <f>SUM(D20:D60)</f>
        <v>635371914.54813075</v>
      </c>
      <c r="E61" s="246">
        <f t="shared" si="47"/>
        <v>1588.282870204833</v>
      </c>
      <c r="F61" s="54">
        <f>SUM(F20:F60)</f>
        <v>82670940.77610378</v>
      </c>
      <c r="G61" s="57">
        <f t="shared" si="48"/>
        <v>1417.2485218422783</v>
      </c>
      <c r="H61" s="54">
        <f>SUM(H20:H60)</f>
        <v>718042855.32423425</v>
      </c>
      <c r="I61" s="58">
        <f t="shared" si="50"/>
        <v>1566.5170535621612</v>
      </c>
      <c r="J61" s="10">
        <f>SUM(J20:J60)</f>
        <v>323194174.10144472</v>
      </c>
      <c r="K61" s="7">
        <f t="shared" si="51"/>
        <v>317.01740694453736</v>
      </c>
      <c r="L61" s="10">
        <f>SUM(L20:L60)</f>
        <v>377948925.18432117</v>
      </c>
      <c r="M61" s="7">
        <f t="shared" si="52"/>
        <v>457.72321586058285</v>
      </c>
      <c r="N61" s="10">
        <f>SUM(N20:N60)</f>
        <v>701143099.28576577</v>
      </c>
      <c r="O61" s="7">
        <f t="shared" si="54"/>
        <v>379.98237549758358</v>
      </c>
      <c r="P61" s="145">
        <f>SUM(P20:P60)</f>
        <v>958566088.64957523</v>
      </c>
      <c r="Q61" s="146">
        <f t="shared" ref="Q61:R61" si="147">SUM(Q20:Q60)</f>
        <v>460619865.96042496</v>
      </c>
      <c r="R61" s="147">
        <f t="shared" si="147"/>
        <v>1419185954.6099997</v>
      </c>
      <c r="S61" s="41"/>
      <c r="T61" s="45">
        <v>1219397337.1099997</v>
      </c>
      <c r="U61" s="49">
        <f t="shared" si="58"/>
        <v>1652.7410936388164</v>
      </c>
      <c r="V61" s="46">
        <v>187724529.03999996</v>
      </c>
      <c r="W61" s="49">
        <f t="shared" si="59"/>
        <v>1539.5585237915591</v>
      </c>
      <c r="X61" s="46">
        <v>1407121866.1499996</v>
      </c>
      <c r="Y61" s="58">
        <f t="shared" si="60"/>
        <v>1636.6887387073018</v>
      </c>
      <c r="Z61" s="56">
        <v>735104545.14899981</v>
      </c>
      <c r="AA61" s="246">
        <f t="shared" si="61"/>
        <v>216.26216467675619</v>
      </c>
      <c r="AB61" s="54">
        <v>423889535.48000002</v>
      </c>
      <c r="AC61" s="57">
        <f t="shared" si="62"/>
        <v>395.97045092610239</v>
      </c>
      <c r="AD61" s="54">
        <v>1158994080.6289995</v>
      </c>
      <c r="AE61" s="58">
        <f t="shared" si="63"/>
        <v>259.30343395445885</v>
      </c>
      <c r="AF61" s="145">
        <f>SUM(AF20:AF60)</f>
        <v>1954501882.2589993</v>
      </c>
      <c r="AG61" s="146">
        <f t="shared" ref="AG61:AH61" si="148">SUM(AG20:AG60)</f>
        <v>611614064.52000022</v>
      </c>
      <c r="AH61" s="147">
        <f t="shared" si="148"/>
        <v>2566115946.7789998</v>
      </c>
      <c r="AI61" s="43"/>
      <c r="AJ61" s="53">
        <f>SUM(AJ20:AJ60)</f>
        <v>421490662.45232207</v>
      </c>
      <c r="AK61" s="57">
        <f t="shared" si="119"/>
        <v>1693.6382182142352</v>
      </c>
      <c r="AL61" s="54">
        <f>SUM(AL20:AL60)</f>
        <v>85117640.682614714</v>
      </c>
      <c r="AM61" s="57">
        <f t="shared" si="67"/>
        <v>1992.1277104082831</v>
      </c>
      <c r="AN61" s="56">
        <f>SUM(AN20:AN60)</f>
        <v>506608303.13493669</v>
      </c>
      <c r="AO61" s="58">
        <f t="shared" si="69"/>
        <v>1737.3756083284866</v>
      </c>
      <c r="AP61" s="56">
        <v>133643211.08527741</v>
      </c>
      <c r="AQ61" s="57">
        <f t="shared" si="70"/>
        <v>287.13305922412644</v>
      </c>
      <c r="AR61" s="54">
        <v>227161848.43452206</v>
      </c>
      <c r="AS61" s="57">
        <f t="shared" si="71"/>
        <v>535.42696024523013</v>
      </c>
      <c r="AT61" s="54">
        <v>360805059.51979935</v>
      </c>
      <c r="AU61" s="58">
        <f t="shared" si="72"/>
        <v>405.53427325725477</v>
      </c>
      <c r="AV61" s="145">
        <f>SUM(AV20:AV60)</f>
        <v>555133873.53759933</v>
      </c>
      <c r="AW61" s="146">
        <f t="shared" ref="AW61" si="149">SUM(AW20:AW60)</f>
        <v>312279489.11713678</v>
      </c>
      <c r="AX61" s="147">
        <f t="shared" ref="AX61" si="150">SUM(AX20:AX60)</f>
        <v>867413362.65473592</v>
      </c>
      <c r="AY61" s="43"/>
      <c r="AZ61" s="53">
        <v>792350836.20395446</v>
      </c>
      <c r="BA61" s="57">
        <f t="shared" si="76"/>
        <v>1817.6978135435479</v>
      </c>
      <c r="BB61" s="54">
        <v>114828700.86223669</v>
      </c>
      <c r="BC61" s="57">
        <v>1667.5433244105764</v>
      </c>
      <c r="BD61" s="56">
        <v>907179537.06619108</v>
      </c>
      <c r="BE61" s="58">
        <v>1797.2136558555205</v>
      </c>
      <c r="BF61" s="56">
        <v>551451642.13202012</v>
      </c>
      <c r="BG61" s="57">
        <v>263.29198855260745</v>
      </c>
      <c r="BH61" s="54">
        <v>383630927.74270582</v>
      </c>
      <c r="BI61" s="57">
        <v>475.79120916717926</v>
      </c>
      <c r="BJ61" s="54">
        <v>935082569.87472594</v>
      </c>
      <c r="BK61" s="58">
        <v>322.35889679383814</v>
      </c>
      <c r="BL61" s="145">
        <f>SUM(BL20:BL60)</f>
        <v>1343802478.3359742</v>
      </c>
      <c r="BM61" s="146">
        <f t="shared" ref="BM61" si="151">SUM(BM20:BM60)</f>
        <v>498459628.60494256</v>
      </c>
      <c r="BN61" s="147">
        <f t="shared" ref="BN61" si="152">SUM(BN20:BN60)</f>
        <v>1842262106.940917</v>
      </c>
      <c r="BO61" s="43"/>
      <c r="BP61" s="53">
        <v>468720062.51999998</v>
      </c>
      <c r="BQ61" s="57">
        <v>1518.2495125743383</v>
      </c>
      <c r="BR61" s="54">
        <v>70505938.530000001</v>
      </c>
      <c r="BS61" s="57">
        <v>1623.8872939794555</v>
      </c>
      <c r="BT61" s="56">
        <v>539226001.04999995</v>
      </c>
      <c r="BU61" s="58">
        <v>1531.2743184567587</v>
      </c>
      <c r="BV61" s="56">
        <f>SUM(BV20:BV60)</f>
        <v>180934901.16999996</v>
      </c>
      <c r="BW61" s="57">
        <f t="shared" si="88"/>
        <v>196.29115045217446</v>
      </c>
      <c r="BX61" s="56">
        <f>SUM(BX20:BX60)</f>
        <v>228793795.0000003</v>
      </c>
      <c r="BY61" s="57">
        <f t="shared" si="89"/>
        <v>467.90010838889179</v>
      </c>
      <c r="BZ61" s="54">
        <f>SUM(BZ20:BZ60)</f>
        <v>409728696.17000037</v>
      </c>
      <c r="CA61" s="58">
        <f t="shared" si="91"/>
        <v>290.43365375673073</v>
      </c>
      <c r="CB61" s="145">
        <f>SUM(CB20:CB60)</f>
        <v>649654963.68999982</v>
      </c>
      <c r="CC61" s="146">
        <f t="shared" ref="CC61" si="153">SUM(CC20:CC60)</f>
        <v>299299733.53000033</v>
      </c>
      <c r="CD61" s="147">
        <f t="shared" ref="CD61" si="154">SUM(CD20:CD60)</f>
        <v>948954697.22000027</v>
      </c>
      <c r="CE61" s="43"/>
      <c r="CF61" s="53">
        <v>825363793.26258051</v>
      </c>
      <c r="CG61" s="57">
        <f t="shared" si="95"/>
        <v>1648.9994351171583</v>
      </c>
      <c r="CH61" s="54">
        <v>103488465.57742026</v>
      </c>
      <c r="CI61" s="57">
        <f t="shared" si="96"/>
        <v>1379.846207698937</v>
      </c>
      <c r="CJ61" s="54">
        <v>928852258.84000087</v>
      </c>
      <c r="CK61" s="58">
        <f t="shared" si="97"/>
        <v>1613.924456391047</v>
      </c>
      <c r="CL61" s="56">
        <v>462754825.16955179</v>
      </c>
      <c r="CM61" s="57">
        <f t="shared" si="98"/>
        <v>218.05511714753038</v>
      </c>
      <c r="CN61" s="54">
        <v>318232173.0704484</v>
      </c>
      <c r="CO61" s="57">
        <f t="shared" si="99"/>
        <v>468.97817168649783</v>
      </c>
      <c r="CP61" s="54">
        <v>780986998.24000001</v>
      </c>
      <c r="CQ61" s="58">
        <f t="shared" si="100"/>
        <v>278.84853924849602</v>
      </c>
      <c r="CR61" s="145">
        <f>SUM(CR20:CR60)</f>
        <v>1288118618.4321318</v>
      </c>
      <c r="CS61" s="146">
        <f t="shared" ref="CS61" si="155">SUM(CS20:CS60)</f>
        <v>421720638.64786863</v>
      </c>
      <c r="CT61" s="147">
        <f t="shared" ref="CT61" si="156">SUM(CT20:CT60)</f>
        <v>1709839257.0800009</v>
      </c>
      <c r="CU61" s="43"/>
      <c r="CV61" s="56">
        <f>SUM(CV20:CV60)</f>
        <v>4362694606.0969877</v>
      </c>
      <c r="CW61" s="57">
        <f t="shared" si="140"/>
        <v>1657.6443942760673</v>
      </c>
      <c r="CX61" s="57">
        <f>SUM(CX20:CX60)</f>
        <v>644336215.46837544</v>
      </c>
      <c r="CY61" s="57">
        <f t="shared" si="141"/>
        <v>1570.5098458300236</v>
      </c>
      <c r="CZ61" s="54">
        <f t="shared" si="108"/>
        <v>5007030821.5653629</v>
      </c>
      <c r="DA61" s="57">
        <f t="shared" si="142"/>
        <v>1645.8931558501536</v>
      </c>
      <c r="DB61" s="56">
        <f>SUM(DB20:DB60)</f>
        <v>2387083298.8072934</v>
      </c>
      <c r="DC61" s="57">
        <f t="shared" si="143"/>
        <v>238.17317463651554</v>
      </c>
      <c r="DD61" s="54">
        <f>SUM(DD20:DD60)</f>
        <v>1959657204.9119978</v>
      </c>
      <c r="DE61" s="57">
        <f t="shared" si="144"/>
        <v>456.33574789094041</v>
      </c>
      <c r="DF61" s="54">
        <f>SUM(DF20:DF60)</f>
        <v>4346740503.7192907</v>
      </c>
      <c r="DG61" s="58">
        <f t="shared" si="145"/>
        <v>303.61115262537243</v>
      </c>
      <c r="DH61" s="178"/>
      <c r="DI61" s="190" t="s">
        <v>192</v>
      </c>
      <c r="DJ61" s="56">
        <f>SUM(DJ20:DJ60)</f>
        <v>5007030821.565362</v>
      </c>
      <c r="DK61" s="54">
        <f>SUM(DK20:DK60)</f>
        <v>4346740503.7192907</v>
      </c>
      <c r="DL61" s="55">
        <f t="shared" si="118"/>
        <v>9353771325.2846527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f>+'All Plans Q1'!D62+'All Plans Q2'!D62+'All Plans Q3'!D62+'All Plans Q4'!D62</f>
        <v>0</v>
      </c>
      <c r="E62" s="49">
        <f t="shared" si="47"/>
        <v>0</v>
      </c>
      <c r="F62" s="46">
        <f>+'All Plans Q1'!F62+'All Plans Q2'!F62+'All Plans Q3'!F62+'All Plans Q4'!F62</f>
        <v>0</v>
      </c>
      <c r="G62" s="49">
        <f t="shared" si="48"/>
        <v>0</v>
      </c>
      <c r="H62" s="46">
        <f>+D62+F62</f>
        <v>0</v>
      </c>
      <c r="I62" s="50">
        <f t="shared" si="50"/>
        <v>0</v>
      </c>
      <c r="J62" s="5">
        <f>+'All Plans Q1'!J62+'All Plans Q2'!J62+'All Plans Q3'!J62+'All Plans Q4'!J62</f>
        <v>0</v>
      </c>
      <c r="K62" s="7">
        <f t="shared" si="51"/>
        <v>0</v>
      </c>
      <c r="L62" s="5">
        <f>+'All Plans Q1'!L62+'All Plans Q2'!L62+'All Plans Q3'!L62+'All Plans Q4'!L62</f>
        <v>0</v>
      </c>
      <c r="M62" s="7">
        <f t="shared" si="52"/>
        <v>0</v>
      </c>
      <c r="N62" s="5">
        <f t="shared" si="53"/>
        <v>0</v>
      </c>
      <c r="O62" s="7">
        <f t="shared" si="54"/>
        <v>0</v>
      </c>
      <c r="P62" s="139">
        <f>+D62+J62</f>
        <v>0</v>
      </c>
      <c r="Q62" s="140">
        <f>+F62+L62</f>
        <v>0</v>
      </c>
      <c r="R62" s="141">
        <f>+P62+Q62</f>
        <v>0</v>
      </c>
      <c r="S62" s="41"/>
      <c r="T62" s="45">
        <v>3706106.21</v>
      </c>
      <c r="U62" s="49">
        <f t="shared" si="58"/>
        <v>5.0231650047505907</v>
      </c>
      <c r="V62" s="46">
        <v>144881.70999999996</v>
      </c>
      <c r="W62" s="49">
        <f t="shared" si="59"/>
        <v>1.1881977955287284</v>
      </c>
      <c r="X62" s="46">
        <v>3850987.92</v>
      </c>
      <c r="Y62" s="50">
        <f t="shared" si="60"/>
        <v>4.4792627512832413</v>
      </c>
      <c r="Z62" s="48">
        <v>2583976.560000001</v>
      </c>
      <c r="AA62" s="247">
        <f t="shared" si="61"/>
        <v>0.7601862456534404</v>
      </c>
      <c r="AB62" s="46">
        <v>2096462.7199999997</v>
      </c>
      <c r="AC62" s="49">
        <f t="shared" si="62"/>
        <v>1.9583811797763302</v>
      </c>
      <c r="AD62" s="46">
        <v>4680439.2800000012</v>
      </c>
      <c r="AE62" s="50">
        <f t="shared" si="63"/>
        <v>1.0471614980644866</v>
      </c>
      <c r="AF62" s="139">
        <f>+T62+Z62</f>
        <v>6290082.7700000014</v>
      </c>
      <c r="AG62" s="140">
        <f>+V62+AB62</f>
        <v>2241344.4299999997</v>
      </c>
      <c r="AH62" s="141">
        <f>+AF62+AG62</f>
        <v>8531427.2000000011</v>
      </c>
      <c r="AI62" s="43"/>
      <c r="AJ62" s="45">
        <f>+'All Plans Q4'!AJ62+'All Plans Q3'!AJ62+'All Plans Q2'!AJ62+'All Plans Q1'!AJ62</f>
        <v>0</v>
      </c>
      <c r="AK62" s="49">
        <f t="shared" si="119"/>
        <v>0</v>
      </c>
      <c r="AL62" s="46">
        <f>+'All Plans Q4'!AL62+'All Plans Q3'!AL62+'All Plans Q2'!AL62+'All Plans Q1'!AL62</f>
        <v>0</v>
      </c>
      <c r="AM62" s="49">
        <f t="shared" si="67"/>
        <v>0</v>
      </c>
      <c r="AN62" s="48">
        <f t="shared" ref="AN62" si="157">+AJ62+AL62</f>
        <v>0</v>
      </c>
      <c r="AO62" s="50">
        <f t="shared" si="69"/>
        <v>0</v>
      </c>
      <c r="AP62" s="48">
        <v>0</v>
      </c>
      <c r="AQ62" s="49">
        <f t="shared" si="70"/>
        <v>0</v>
      </c>
      <c r="AR62" s="46">
        <v>0</v>
      </c>
      <c r="AS62" s="49">
        <f t="shared" si="71"/>
        <v>0</v>
      </c>
      <c r="AT62" s="46">
        <v>0</v>
      </c>
      <c r="AU62" s="50">
        <f t="shared" si="72"/>
        <v>0</v>
      </c>
      <c r="AV62" s="139">
        <f>+AJ62+AP62</f>
        <v>0</v>
      </c>
      <c r="AW62" s="140">
        <f>+AL62+AR62</f>
        <v>0</v>
      </c>
      <c r="AX62" s="141">
        <f>+AV62+AW62</f>
        <v>0</v>
      </c>
      <c r="AY62" s="43"/>
      <c r="AZ62" s="45">
        <v>0</v>
      </c>
      <c r="BA62" s="49">
        <f t="shared" si="76"/>
        <v>0</v>
      </c>
      <c r="BB62" s="46">
        <v>0</v>
      </c>
      <c r="BC62" s="49">
        <v>0</v>
      </c>
      <c r="BD62" s="48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f>+AZ62+BF62</f>
        <v>0</v>
      </c>
      <c r="BM62" s="140">
        <f>+BB62+BH62</f>
        <v>0</v>
      </c>
      <c r="BN62" s="141">
        <f>+BL62+BM62</f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8">
        <v>0</v>
      </c>
      <c r="BU62" s="50">
        <v>0</v>
      </c>
      <c r="BV62" s="48">
        <v>0</v>
      </c>
      <c r="BW62" s="49">
        <f t="shared" si="88"/>
        <v>0</v>
      </c>
      <c r="BX62" s="48">
        <v>0</v>
      </c>
      <c r="BY62" s="49">
        <f t="shared" si="89"/>
        <v>0</v>
      </c>
      <c r="BZ62" s="46">
        <v>0</v>
      </c>
      <c r="CA62" s="50">
        <f t="shared" si="91"/>
        <v>0</v>
      </c>
      <c r="CB62" s="139">
        <f>+BP62+BV62</f>
        <v>0</v>
      </c>
      <c r="CC62" s="140">
        <f>+BR62+BX62</f>
        <v>0</v>
      </c>
      <c r="CD62" s="141">
        <f>+CB62+CC62</f>
        <v>0</v>
      </c>
      <c r="CE62" s="43"/>
      <c r="CF62" s="45">
        <f>+'All Plans Q4'!CF62+'All Plans Q3'!CF62+'All Plans Q2'!CF62+'All Plans Q1'!CF62</f>
        <v>5959879.6457063388</v>
      </c>
      <c r="CG62" s="49">
        <f t="shared" si="95"/>
        <v>11.907280461489037</v>
      </c>
      <c r="CH62" s="46">
        <f>+'All Plans Q4'!CH62+'All Plans Q3'!CH62+'All Plans Q2'!CH62+'All Plans Q1'!CH62</f>
        <v>7.4293661113188136E-2</v>
      </c>
      <c r="CI62" s="49">
        <f t="shared" si="96"/>
        <v>9.9058214817584185E-7</v>
      </c>
      <c r="CJ62" s="46">
        <f>+CF62+CH62</f>
        <v>5959879.7199999997</v>
      </c>
      <c r="CK62" s="50">
        <f t="shared" si="97"/>
        <v>10.355571131699111</v>
      </c>
      <c r="CL62" s="48">
        <v>1555814.0330055351</v>
      </c>
      <c r="CM62" s="49">
        <f t="shared" si="98"/>
        <v>0.73311652904427838</v>
      </c>
      <c r="CN62" s="46">
        <v>-57901.883005534881</v>
      </c>
      <c r="CO62" s="49">
        <f t="shared" si="99"/>
        <v>-8.5329899133516879E-2</v>
      </c>
      <c r="CP62" s="46">
        <v>1497912.1500000004</v>
      </c>
      <c r="CQ62" s="50">
        <f t="shared" si="100"/>
        <v>0.53482403150291169</v>
      </c>
      <c r="CR62" s="139">
        <f>+CF62+CL62</f>
        <v>7515693.6787118744</v>
      </c>
      <c r="CS62" s="140">
        <f>+CH62+CN62</f>
        <v>-57901.808711873768</v>
      </c>
      <c r="CT62" s="141">
        <f>+CR62+CS62</f>
        <v>7457791.870000001</v>
      </c>
      <c r="CU62" s="43"/>
      <c r="CV62" s="48">
        <f>+D62+T62+AJ62+AZ62+BP62+CF62</f>
        <v>9665985.8557063378</v>
      </c>
      <c r="CW62" s="49">
        <f t="shared" si="140"/>
        <v>3.672676800817344</v>
      </c>
      <c r="CX62" s="49">
        <f>+F62+V62+AL62+BB62+BR62+CH62</f>
        <v>144881.78429366107</v>
      </c>
      <c r="CY62" s="49">
        <f t="shared" si="141"/>
        <v>0.35313593005045696</v>
      </c>
      <c r="CZ62" s="46">
        <f t="shared" si="108"/>
        <v>9810867.6399999987</v>
      </c>
      <c r="DA62" s="49">
        <f t="shared" si="142"/>
        <v>3.224993110104216</v>
      </c>
      <c r="DB62" s="48">
        <f t="shared" ref="DB62" si="158">+J62+Z62+AP62+BF62+BV62+CL62</f>
        <v>4139790.5930055361</v>
      </c>
      <c r="DC62" s="49">
        <f t="shared" si="143"/>
        <v>0.41305096825031634</v>
      </c>
      <c r="DD62" s="46">
        <f>+L62+AB62+AR62+BH62+BX62+CN62</f>
        <v>2038560.836994465</v>
      </c>
      <c r="DE62" s="49">
        <f t="shared" si="144"/>
        <v>0.47470964913622538</v>
      </c>
      <c r="DF62" s="46">
        <f>+DB62+DD62</f>
        <v>6178351.4300000016</v>
      </c>
      <c r="DG62" s="50">
        <f t="shared" si="145"/>
        <v>0.43154552184145223</v>
      </c>
      <c r="DH62" s="177"/>
      <c r="DI62" s="190" t="s">
        <v>8</v>
      </c>
      <c r="DJ62" s="48">
        <f t="shared" ref="DJ62" si="159">+CZ62</f>
        <v>9810867.6399999987</v>
      </c>
      <c r="DK62" s="46">
        <f t="shared" ref="DK62" si="160">+DF62</f>
        <v>6178351.4300000016</v>
      </c>
      <c r="DL62" s="47">
        <f t="shared" si="118"/>
        <v>15989219.07</v>
      </c>
      <c r="DM62"/>
    </row>
    <row r="63" spans="1:119" s="62" customFormat="1" ht="15.6" x14ac:dyDescent="0.3">
      <c r="A63" s="35">
        <v>51</v>
      </c>
      <c r="B63" s="35" t="s">
        <v>193</v>
      </c>
      <c r="C63" s="52"/>
      <c r="D63" s="53">
        <f>+D61-D62</f>
        <v>635371914.54813075</v>
      </c>
      <c r="E63" s="57">
        <f t="shared" si="47"/>
        <v>1588.282870204833</v>
      </c>
      <c r="F63" s="54">
        <f>+F61-F62</f>
        <v>82670940.77610378</v>
      </c>
      <c r="G63" s="57">
        <f t="shared" si="48"/>
        <v>1417.2485218422783</v>
      </c>
      <c r="H63" s="54">
        <f>+H61-H62</f>
        <v>718042855.32423425</v>
      </c>
      <c r="I63" s="58">
        <f t="shared" si="50"/>
        <v>1566.5170535621612</v>
      </c>
      <c r="J63" s="10">
        <f>+J61-J62</f>
        <v>323194174.10144472</v>
      </c>
      <c r="K63" s="7">
        <f t="shared" si="51"/>
        <v>317.01740694453736</v>
      </c>
      <c r="L63" s="10">
        <f>+L61-L62</f>
        <v>377948925.18432117</v>
      </c>
      <c r="M63" s="7">
        <f t="shared" si="52"/>
        <v>457.72321586058285</v>
      </c>
      <c r="N63" s="10">
        <f>+N61-N62</f>
        <v>701143099.28576577</v>
      </c>
      <c r="O63" s="7">
        <f t="shared" si="54"/>
        <v>379.98237549758358</v>
      </c>
      <c r="P63" s="145">
        <f>+P61-P62</f>
        <v>958566088.64957523</v>
      </c>
      <c r="Q63" s="146">
        <f t="shared" ref="Q63:R63" si="161">+Q61-Q62</f>
        <v>460619865.96042496</v>
      </c>
      <c r="R63" s="147">
        <f t="shared" si="161"/>
        <v>1419185954.6099997</v>
      </c>
      <c r="S63" s="41"/>
      <c r="T63" s="53">
        <v>1215691230.8999996</v>
      </c>
      <c r="U63" s="246">
        <f t="shared" si="58"/>
        <v>1647.7179286340659</v>
      </c>
      <c r="V63" s="54">
        <v>187579647.32999995</v>
      </c>
      <c r="W63" s="246">
        <f t="shared" si="59"/>
        <v>1538.3703259960303</v>
      </c>
      <c r="X63" s="54">
        <v>1403270878.2299995</v>
      </c>
      <c r="Y63" s="58">
        <f t="shared" si="60"/>
        <v>1632.2094759560187</v>
      </c>
      <c r="Z63" s="56">
        <v>732520568.58899987</v>
      </c>
      <c r="AA63" s="246">
        <f t="shared" si="61"/>
        <v>215.50197843110274</v>
      </c>
      <c r="AB63" s="54">
        <v>421793072.75999999</v>
      </c>
      <c r="AC63" s="57">
        <f t="shared" si="62"/>
        <v>394.01206974632606</v>
      </c>
      <c r="AD63" s="54">
        <v>1154313641.3489995</v>
      </c>
      <c r="AE63" s="58">
        <f t="shared" si="63"/>
        <v>258.25627245639436</v>
      </c>
      <c r="AF63" s="145">
        <f>+AF61-AF62</f>
        <v>1948211799.4889994</v>
      </c>
      <c r="AG63" s="146">
        <f t="shared" ref="AG63:AH63" si="162">+AG61-AG62</f>
        <v>609372720.09000027</v>
      </c>
      <c r="AH63" s="147">
        <f t="shared" si="162"/>
        <v>2557584519.579</v>
      </c>
      <c r="AI63" s="43"/>
      <c r="AJ63" s="53">
        <f>+AJ61-AJ62</f>
        <v>421490662.45232207</v>
      </c>
      <c r="AK63" s="57">
        <f t="shared" si="119"/>
        <v>1693.6382182142352</v>
      </c>
      <c r="AL63" s="54">
        <f>+AL61-AL62</f>
        <v>85117640.682614714</v>
      </c>
      <c r="AM63" s="57">
        <f t="shared" si="67"/>
        <v>1992.1277104082831</v>
      </c>
      <c r="AN63" s="56">
        <f>+AN61-AN62</f>
        <v>506608303.13493669</v>
      </c>
      <c r="AO63" s="58">
        <f t="shared" si="69"/>
        <v>1737.3756083284866</v>
      </c>
      <c r="AP63" s="56">
        <v>133643211.08527741</v>
      </c>
      <c r="AQ63" s="57">
        <f t="shared" si="70"/>
        <v>287.13305922412644</v>
      </c>
      <c r="AR63" s="54">
        <v>227161848.43452206</v>
      </c>
      <c r="AS63" s="57">
        <f t="shared" si="71"/>
        <v>535.42696024523013</v>
      </c>
      <c r="AT63" s="54">
        <v>360805059.51979935</v>
      </c>
      <c r="AU63" s="58">
        <f t="shared" si="72"/>
        <v>405.53427325725477</v>
      </c>
      <c r="AV63" s="145">
        <f>+AV61-AV62</f>
        <v>555133873.53759933</v>
      </c>
      <c r="AW63" s="146">
        <f t="shared" ref="AW63" si="163">+AW61-AW62</f>
        <v>312279489.11713678</v>
      </c>
      <c r="AX63" s="147">
        <f t="shared" ref="AX63" si="164">+AX61-AX62</f>
        <v>867413362.65473592</v>
      </c>
      <c r="AY63" s="43"/>
      <c r="AZ63" s="53">
        <v>792350836.20395446</v>
      </c>
      <c r="BA63" s="57">
        <f t="shared" si="76"/>
        <v>1817.6978135435479</v>
      </c>
      <c r="BB63" s="54">
        <v>114828700.86223669</v>
      </c>
      <c r="BC63" s="57">
        <v>1667.5433244105764</v>
      </c>
      <c r="BD63" s="56">
        <v>907179537.06619108</v>
      </c>
      <c r="BE63" s="58">
        <v>1797.2136558555205</v>
      </c>
      <c r="BF63" s="56">
        <v>551451642.13202012</v>
      </c>
      <c r="BG63" s="57">
        <v>263.29198855260745</v>
      </c>
      <c r="BH63" s="54">
        <v>383630927.74270582</v>
      </c>
      <c r="BI63" s="57">
        <v>475.79120916717926</v>
      </c>
      <c r="BJ63" s="54">
        <v>935082569.87472594</v>
      </c>
      <c r="BK63" s="58">
        <v>322.35889679383814</v>
      </c>
      <c r="BL63" s="145">
        <f>+BL61-BL62</f>
        <v>1343802478.3359742</v>
      </c>
      <c r="BM63" s="146">
        <f t="shared" ref="BM63" si="165">+BM61-BM62</f>
        <v>498459628.60494256</v>
      </c>
      <c r="BN63" s="147">
        <f t="shared" ref="BN63" si="166">+BN61-BN62</f>
        <v>1842262106.940917</v>
      </c>
      <c r="BO63" s="43"/>
      <c r="BP63" s="53">
        <v>468720062.51999998</v>
      </c>
      <c r="BQ63" s="57">
        <v>1518.2495125743383</v>
      </c>
      <c r="BR63" s="54">
        <v>70505938.530000001</v>
      </c>
      <c r="BS63" s="57">
        <v>1623.8872939794555</v>
      </c>
      <c r="BT63" s="56">
        <v>539226001.04999995</v>
      </c>
      <c r="BU63" s="58">
        <v>1531.2743184567587</v>
      </c>
      <c r="BV63" s="56">
        <f>+BV61-BV62</f>
        <v>180934901.16999996</v>
      </c>
      <c r="BW63" s="57">
        <f t="shared" si="88"/>
        <v>196.29115045217446</v>
      </c>
      <c r="BX63" s="56">
        <f>+BX61-BX62</f>
        <v>228793795.0000003</v>
      </c>
      <c r="BY63" s="57">
        <f t="shared" si="89"/>
        <v>467.90010838889179</v>
      </c>
      <c r="BZ63" s="54">
        <f>+BZ61-BZ62</f>
        <v>409728696.17000037</v>
      </c>
      <c r="CA63" s="58">
        <f t="shared" si="91"/>
        <v>290.43365375673073</v>
      </c>
      <c r="CB63" s="145">
        <f>+CB61-CB62</f>
        <v>649654963.68999982</v>
      </c>
      <c r="CC63" s="146">
        <f t="shared" ref="CC63" si="167">+CC61-CC62</f>
        <v>299299733.53000033</v>
      </c>
      <c r="CD63" s="147">
        <f t="shared" ref="CD63" si="168">+CD61-CD62</f>
        <v>948954697.22000027</v>
      </c>
      <c r="CE63" s="43"/>
      <c r="CF63" s="53">
        <v>819403913.61687422</v>
      </c>
      <c r="CG63" s="57">
        <f t="shared" si="95"/>
        <v>1637.0921546556692</v>
      </c>
      <c r="CH63" s="54">
        <v>103488465.50312661</v>
      </c>
      <c r="CI63" s="57">
        <f t="shared" si="96"/>
        <v>1379.8462067083547</v>
      </c>
      <c r="CJ63" s="54">
        <v>922892379.12000084</v>
      </c>
      <c r="CK63" s="58">
        <f t="shared" si="97"/>
        <v>1603.5688852593478</v>
      </c>
      <c r="CL63" s="56">
        <v>461199011.13654625</v>
      </c>
      <c r="CM63" s="57">
        <f t="shared" si="98"/>
        <v>217.3220006184861</v>
      </c>
      <c r="CN63" s="54">
        <v>318290074.95345396</v>
      </c>
      <c r="CO63" s="57">
        <f t="shared" si="99"/>
        <v>469.0635015856314</v>
      </c>
      <c r="CP63" s="54">
        <v>779489086.09000003</v>
      </c>
      <c r="CQ63" s="58">
        <f t="shared" si="100"/>
        <v>278.31371521699316</v>
      </c>
      <c r="CR63" s="145">
        <f>+CR61-CR62</f>
        <v>1280602924.7534199</v>
      </c>
      <c r="CS63" s="146">
        <f t="shared" ref="CS63" si="169">+CS61-CS62</f>
        <v>421778540.45658052</v>
      </c>
      <c r="CT63" s="147">
        <f t="shared" ref="CT63" si="170">+CT61-CT62</f>
        <v>1702381465.210001</v>
      </c>
      <c r="CU63" s="43"/>
      <c r="CV63" s="56">
        <f>+CV61-CV62</f>
        <v>4353028620.2412815</v>
      </c>
      <c r="CW63" s="57">
        <f t="shared" si="140"/>
        <v>1653.97171747525</v>
      </c>
      <c r="CX63" s="57">
        <f>+CX61-CX62</f>
        <v>644191333.68408179</v>
      </c>
      <c r="CY63" s="57">
        <f t="shared" si="141"/>
        <v>1570.1567098999731</v>
      </c>
      <c r="CZ63" s="54">
        <f t="shared" si="108"/>
        <v>4997219953.9253635</v>
      </c>
      <c r="DA63" s="57">
        <f t="shared" si="142"/>
        <v>1642.6681627400496</v>
      </c>
      <c r="DB63" s="56">
        <f>+DB61-DB62</f>
        <v>2382943508.2142878</v>
      </c>
      <c r="DC63" s="57">
        <f t="shared" si="143"/>
        <v>237.76012366826521</v>
      </c>
      <c r="DD63" s="54">
        <f>+DD61-DD62</f>
        <v>1957618644.0750034</v>
      </c>
      <c r="DE63" s="57">
        <f t="shared" si="144"/>
        <v>455.86103824180418</v>
      </c>
      <c r="DF63" s="54">
        <f>+DF61-DF62</f>
        <v>4340562152.2892904</v>
      </c>
      <c r="DG63" s="58">
        <f t="shared" si="145"/>
        <v>303.17960710353094</v>
      </c>
      <c r="DH63" s="178"/>
      <c r="DI63" s="190" t="s">
        <v>193</v>
      </c>
      <c r="DJ63" s="56">
        <f>+DJ61-DJ62</f>
        <v>4997219953.9253616</v>
      </c>
      <c r="DK63" s="54">
        <f t="shared" ref="DK63:DL63" si="171">+DK61-DK62</f>
        <v>4340562152.2892904</v>
      </c>
      <c r="DL63" s="55">
        <f t="shared" si="171"/>
        <v>9337782106.214653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5"/>
      <c r="K64" s="7"/>
      <c r="L64" s="7"/>
      <c r="M64" s="7"/>
      <c r="N64" s="7"/>
      <c r="O64" s="7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5"/>
      <c r="K65" s="7"/>
      <c r="L65" s="7"/>
      <c r="M65" s="7"/>
      <c r="N65" s="7"/>
      <c r="O65" s="7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f>+'All Plans Q1'!D66+'All Plans Q2'!D66+'All Plans Q3'!D66+'All Plans Q4'!D66</f>
        <v>7109197.3372133905</v>
      </c>
      <c r="E66" s="49">
        <f t="shared" ref="E66:E73" si="172">+D66/$D$111</f>
        <v>17.771349493205356</v>
      </c>
      <c r="F66" s="46">
        <f>+'All Plans Q1'!F66+'All Plans Q2'!F66+'All Plans Q3'!F66+'All Plans Q4'!F66</f>
        <v>927533.54476084048</v>
      </c>
      <c r="G66" s="49">
        <f t="shared" ref="G66:G73" si="173">+F66/$F$111</f>
        <v>15.900938503065907</v>
      </c>
      <c r="H66" s="46">
        <f t="shared" ref="H66:H72" si="174">+D66+F66</f>
        <v>8036730.8819742315</v>
      </c>
      <c r="I66" s="50">
        <f t="shared" ref="I66:I73" si="175">+H66/$H$111</f>
        <v>17.533321149497961</v>
      </c>
      <c r="J66" s="5">
        <f>+'All Plans Q1'!J66+'All Plans Q2'!J66+'All Plans Q3'!J66+'All Plans Q4'!J66</f>
        <v>1048503.0536670383</v>
      </c>
      <c r="K66" s="7">
        <f t="shared" ref="K66:K73" si="176">+J66/$J$111</f>
        <v>1.0284644522788375</v>
      </c>
      <c r="L66" s="5">
        <f>+'All Plans Q1'!L66+'All Plans Q2'!L66+'All Plans Q3'!L66+'All Plans Q4'!L66</f>
        <v>1377336.1852403497</v>
      </c>
      <c r="M66" s="7">
        <f t="shared" ref="M66:M73" si="177">+L66/$L$111</f>
        <v>1.6680527606260631</v>
      </c>
      <c r="N66" s="5">
        <f t="shared" ref="N66:N72" si="178">+J66+L66</f>
        <v>2425839.2389073879</v>
      </c>
      <c r="O66" s="7">
        <f t="shared" ref="O66:O73" si="179">+N66/$N$111</f>
        <v>1.3146762159026684</v>
      </c>
      <c r="P66" s="139">
        <f t="shared" ref="P66:P72" si="180">+D66+J66</f>
        <v>8157700.3908804292</v>
      </c>
      <c r="Q66" s="140">
        <f t="shared" ref="Q66:Q72" si="181">+F66+L66</f>
        <v>2304869.7300011902</v>
      </c>
      <c r="R66" s="141">
        <f t="shared" ref="R66:R73" si="182">+P66+Q66</f>
        <v>10462570.120881619</v>
      </c>
      <c r="S66" s="41"/>
      <c r="T66" s="45">
        <v>8835937.9697082862</v>
      </c>
      <c r="U66" s="49">
        <f t="shared" ref="U66:U73" si="183">+T66/$T$111</f>
        <v>11.976012525983611</v>
      </c>
      <c r="V66" s="46">
        <v>1737074.1486638885</v>
      </c>
      <c r="W66" s="49">
        <f t="shared" ref="W66:W73" si="184">+V66/$V$111</f>
        <v>14.246019557005335</v>
      </c>
      <c r="X66" s="46">
        <v>10573012.118372174</v>
      </c>
      <c r="Y66" s="50">
        <f t="shared" ref="Y66:Y73" si="185">+X66/$X$111</f>
        <v>12.297961025723184</v>
      </c>
      <c r="Z66" s="48">
        <v>8195395.7127120309</v>
      </c>
      <c r="AA66" s="49">
        <f t="shared" ref="AA66:AA73" si="186">+Z66/$Z$111</f>
        <v>2.4110230699967565</v>
      </c>
      <c r="AB66" s="46">
        <v>2756209.4580030413</v>
      </c>
      <c r="AC66" s="49">
        <f t="shared" ref="AC66:AC73" si="187">+AB66/$AB$111</f>
        <v>2.5746743209794243</v>
      </c>
      <c r="AD66" s="46">
        <v>10951605.170715071</v>
      </c>
      <c r="AE66" s="50">
        <f t="shared" ref="AE66:AE73" si="188">+AD66/$AD$111</f>
        <v>2.4502185779401389</v>
      </c>
      <c r="AF66" s="139">
        <f t="shared" ref="AF66:AF72" si="189">+T66+Z66</f>
        <v>17031333.682420317</v>
      </c>
      <c r="AG66" s="140">
        <f t="shared" ref="AG66:AG72" si="190">+V66+AB66</f>
        <v>4493283.60666693</v>
      </c>
      <c r="AH66" s="141">
        <f t="shared" ref="AH66:AH73" si="191">+AF66+AG66</f>
        <v>21524617.289087247</v>
      </c>
      <c r="AI66" s="43"/>
      <c r="AJ66" s="45">
        <f>+'All Plans Q4'!AJ66+'All Plans Q3'!AJ66+'All Plans Q2'!AJ66+'All Plans Q1'!AJ66</f>
        <v>10227151.980569175</v>
      </c>
      <c r="AK66" s="49">
        <f t="shared" ref="AK66:AK73" si="192">+AJ66/$AJ$111</f>
        <v>41.094849781486396</v>
      </c>
      <c r="AL66" s="46">
        <f>+'All Plans Q4'!AL66+'All Plans Q3'!AL66+'All Plans Q2'!AL66+'All Plans Q1'!AL66</f>
        <v>1813873.8273340368</v>
      </c>
      <c r="AM66" s="49">
        <f t="shared" ref="AM66:AM73" si="193">+AL66/$AL$111</f>
        <v>42.452637145927326</v>
      </c>
      <c r="AN66" s="46">
        <f t="shared" ref="AN66:AN72" si="194">+AJ66+AL66</f>
        <v>12041025.807903212</v>
      </c>
      <c r="AO66" s="50">
        <f t="shared" ref="AO66:AO73" si="195">+AN66/$AN$111</f>
        <v>41.293805112256123</v>
      </c>
      <c r="AP66" s="48">
        <v>931276.45074722508</v>
      </c>
      <c r="AQ66" s="49">
        <f t="shared" ref="AQ66:AQ73" si="196">+AP66/$AP$111</f>
        <v>2.0008517762702498</v>
      </c>
      <c r="AR66" s="46">
        <v>1463007.2937053395</v>
      </c>
      <c r="AS66" s="49">
        <f t="shared" ref="AS66:AS73" si="197">+AR66/$AR$111</f>
        <v>3.4483499473329977</v>
      </c>
      <c r="AT66" s="46">
        <v>2394283.7444525645</v>
      </c>
      <c r="AU66" s="50">
        <f t="shared" ref="AU66:AU73" si="198">+AT66/$AT$111</f>
        <v>2.6911044971777822</v>
      </c>
      <c r="AV66" s="139">
        <f t="shared" ref="AV66:AV72" si="199">+AJ66+AP66</f>
        <v>11158428.4313164</v>
      </c>
      <c r="AW66" s="140">
        <f t="shared" ref="AW66:AW72" si="200">+AL66+AR66</f>
        <v>3276881.1210393766</v>
      </c>
      <c r="AX66" s="141">
        <f t="shared" ref="AX66:AX73" si="201">+AV66+AW66</f>
        <v>14435309.552355777</v>
      </c>
      <c r="AY66" s="43"/>
      <c r="AZ66" s="45">
        <v>5030086.7780379374</v>
      </c>
      <c r="BA66" s="49">
        <v>11.539304712767889</v>
      </c>
      <c r="BB66" s="46">
        <v>747011.31196206366</v>
      </c>
      <c r="BC66" s="49">
        <v>10.848104325555303</v>
      </c>
      <c r="BD66" s="46">
        <v>5777098.0900000008</v>
      </c>
      <c r="BE66" s="50">
        <v>11.445010777185651</v>
      </c>
      <c r="BF66" s="48">
        <v>3393832.5285079591</v>
      </c>
      <c r="BG66" s="49">
        <v>1.6203939692529916</v>
      </c>
      <c r="BH66" s="46">
        <v>2375360.1714920411</v>
      </c>
      <c r="BI66" s="49">
        <v>2.9459968070138087</v>
      </c>
      <c r="BJ66" s="46">
        <v>5769192.7000000002</v>
      </c>
      <c r="BK66" s="50">
        <v>1.9888624321296218</v>
      </c>
      <c r="BL66" s="139">
        <f t="shared" ref="BL66:BL72" si="202">+AZ66+BF66</f>
        <v>8423919.3065458965</v>
      </c>
      <c r="BM66" s="140">
        <f t="shared" ref="BM66:BM72" si="203">+BB66+BH66</f>
        <v>3122371.4834541045</v>
      </c>
      <c r="BN66" s="141">
        <f t="shared" ref="BN66:BN73" si="204">+BL66+BM66</f>
        <v>11546290.790000001</v>
      </c>
      <c r="BO66" s="43"/>
      <c r="BP66" s="45">
        <v>7433811.8999999985</v>
      </c>
      <c r="BQ66" s="49">
        <v>24.079151280755621</v>
      </c>
      <c r="BR66" s="46">
        <v>1085102.4900000002</v>
      </c>
      <c r="BS66" s="49">
        <v>24.991996176700912</v>
      </c>
      <c r="BT66" s="46">
        <v>8518914.3899999987</v>
      </c>
      <c r="BU66" s="50">
        <v>24.191702182642224</v>
      </c>
      <c r="BV66" s="48">
        <v>1267699.96</v>
      </c>
      <c r="BW66" s="49">
        <f t="shared" ref="BW66:BW73" si="205">+BV66/$BV$111</f>
        <v>1.3752917870874233</v>
      </c>
      <c r="BX66" s="46">
        <v>1185091.99</v>
      </c>
      <c r="BY66" s="49">
        <f t="shared" ref="BY66:BY73" si="206">+BX66/$BX$111</f>
        <v>2.4236001267945517</v>
      </c>
      <c r="BZ66" s="46">
        <f t="shared" ref="BZ66:BZ72" si="207">+BV66+BX66</f>
        <v>2452791.9500000002</v>
      </c>
      <c r="CA66" s="50">
        <f t="shared" ref="CA66:CA73" si="208">+BZ66/$BZ$111</f>
        <v>1.7386464131085071</v>
      </c>
      <c r="CB66" s="139">
        <f t="shared" ref="CB66:CB72" si="209">+BP66+BV66</f>
        <v>8701511.8599999994</v>
      </c>
      <c r="CC66" s="140">
        <f t="shared" ref="CC66:CC72" si="210">+BR66+BX66</f>
        <v>2270194.4800000004</v>
      </c>
      <c r="CD66" s="141">
        <f t="shared" ref="CD66:CD73" si="211">+CB66+CC66</f>
        <v>10971706.34</v>
      </c>
      <c r="CE66" s="43"/>
      <c r="CF66" s="45">
        <v>5503327.524714157</v>
      </c>
      <c r="CG66" s="49">
        <f t="shared" ref="CG66:CG73" si="212">+CF66/$CF$111</f>
        <v>10.995132150934134</v>
      </c>
      <c r="CH66" s="46">
        <v>748661.23528584326</v>
      </c>
      <c r="CI66" s="49">
        <f t="shared" ref="CI66:CI73" si="213">+CH66/$CH$111</f>
        <v>9.9821498038112431</v>
      </c>
      <c r="CJ66" s="46">
        <v>6251988.7599999998</v>
      </c>
      <c r="CK66" s="50">
        <f t="shared" ref="CK66:CK73" si="214">+CJ66/$CJ$111</f>
        <v>10.863124318012801</v>
      </c>
      <c r="CL66" s="48">
        <v>3376935.1572890142</v>
      </c>
      <c r="CM66" s="49">
        <f t="shared" ref="CM66:CM73" si="215">+CL66/$CL$111</f>
        <v>1.5912486510593831</v>
      </c>
      <c r="CN66" s="46">
        <v>2134129.3627109863</v>
      </c>
      <c r="CO66" s="49">
        <f t="shared" ref="CO66:CO73" si="216">+CN66/$CN$111</f>
        <v>3.1450625403770993</v>
      </c>
      <c r="CP66" s="46">
        <v>5511064.5200000005</v>
      </c>
      <c r="CQ66" s="50">
        <f t="shared" ref="CQ66:CQ73" si="217">+CP66/$CP$111</f>
        <v>1.9677053453762681</v>
      </c>
      <c r="CR66" s="139">
        <f t="shared" ref="CR66:CR72" si="218">+CF66+CL66</f>
        <v>8880262.6820031703</v>
      </c>
      <c r="CS66" s="140">
        <f t="shared" ref="CS66:CS72" si="219">+CH66+CN66</f>
        <v>2882790.5979968295</v>
      </c>
      <c r="CT66" s="141">
        <f t="shared" ref="CT66:CT73" si="220">+CR66+CS66</f>
        <v>11763053.279999999</v>
      </c>
      <c r="CU66" s="43"/>
      <c r="CV66" s="48">
        <f t="shared" ref="CV66:CV72" si="221">+D66+T66+AJ66+AZ66+BP66+CF66</f>
        <v>44139513.490242943</v>
      </c>
      <c r="CW66" s="49">
        <f>+CV66/$CV$111</f>
        <v>16.77119847007404</v>
      </c>
      <c r="CX66" s="49">
        <f t="shared" ref="CX66:CX72" si="222">+F66+V66+AL66+BB66+BR66+CH66</f>
        <v>7059256.5580066722</v>
      </c>
      <c r="CY66" s="49">
        <f t="shared" ref="CY66:CY73" si="223">+CX66/$CX$111</f>
        <v>17.206284021348452</v>
      </c>
      <c r="CZ66" s="46">
        <f t="shared" ref="CZ66:CZ73" si="224">+CV66+CX66</f>
        <v>51198770.048249617</v>
      </c>
      <c r="DA66" s="50">
        <f t="shared" ref="DA66:DA73" si="225">+CZ66/$CZ$111</f>
        <v>16.829875471790089</v>
      </c>
      <c r="DB66" s="48">
        <f t="shared" ref="DB66:DB72" si="226">+J66+Z66+AP66+BF66+BV66+CL66</f>
        <v>18213642.862923268</v>
      </c>
      <c r="DC66" s="49">
        <f t="shared" ref="DC66:DC73" si="227">+DB66/$DB$111</f>
        <v>1.8172810075482624</v>
      </c>
      <c r="DD66" s="46">
        <f t="shared" ref="DD66:DD72" si="228">+L66+AB66+AR66+BH66+BX66+CN66</f>
        <v>11291134.461151758</v>
      </c>
      <c r="DE66" s="49">
        <f t="shared" ref="DE66:DE73" si="229">+DD66/$DD$111</f>
        <v>2.6293110223317058</v>
      </c>
      <c r="DF66" s="46">
        <f t="shared" ref="DF66:DF72" si="230">+DB66+DD66</f>
        <v>29504777.324075028</v>
      </c>
      <c r="DG66" s="50">
        <f t="shared" ref="DG66:DG73" si="231">+DF66/$DF$111</f>
        <v>2.060849835331203</v>
      </c>
      <c r="DH66" s="177"/>
      <c r="DI66" s="190" t="s">
        <v>66</v>
      </c>
      <c r="DJ66" s="48">
        <f>+CZ66</f>
        <v>51198770.048249617</v>
      </c>
      <c r="DK66" s="46">
        <f t="shared" ref="DK66:DK72" si="232">+DF66</f>
        <v>29504777.324075028</v>
      </c>
      <c r="DL66" s="47">
        <f t="shared" ref="DL66:DL72" si="233">+DJ66+DK66</f>
        <v>80703547.372324646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f>+'All Plans Q1'!D67+'All Plans Q2'!D67+'All Plans Q3'!D67+'All Plans Q4'!D67</f>
        <v>8541014.6983944215</v>
      </c>
      <c r="E67" s="49">
        <f t="shared" si="172"/>
        <v>21.350561819017795</v>
      </c>
      <c r="F67" s="46">
        <f>+'All Plans Q1'!F67+'All Plans Q2'!F67+'All Plans Q3'!F67+'All Plans Q4'!F67</f>
        <v>1036920.3171750061</v>
      </c>
      <c r="G67" s="49">
        <f t="shared" si="173"/>
        <v>17.776183178615618</v>
      </c>
      <c r="H67" s="46">
        <f t="shared" si="174"/>
        <v>9577935.015569428</v>
      </c>
      <c r="I67" s="50">
        <f t="shared" si="175"/>
        <v>20.895686696895794</v>
      </c>
      <c r="J67" s="5">
        <f>+'All Plans Q1'!J67+'All Plans Q2'!J67+'All Plans Q3'!J67+'All Plans Q4'!J67</f>
        <v>682741.90133351472</v>
      </c>
      <c r="K67" s="7">
        <f t="shared" si="176"/>
        <v>0.66969359139870244</v>
      </c>
      <c r="L67" s="5">
        <f>+'All Plans Q1'!L67+'All Plans Q2'!L67+'All Plans Q3'!L67+'All Plans Q4'!L67</f>
        <v>836810.89737321599</v>
      </c>
      <c r="M67" s="7">
        <f t="shared" si="177"/>
        <v>1.0134379263707405</v>
      </c>
      <c r="N67" s="5">
        <f t="shared" si="178"/>
        <v>1519552.7987067308</v>
      </c>
      <c r="O67" s="7">
        <f t="shared" si="179"/>
        <v>0.82351702916960767</v>
      </c>
      <c r="P67" s="139">
        <f t="shared" si="180"/>
        <v>9223756.5997279361</v>
      </c>
      <c r="Q67" s="140">
        <f t="shared" si="181"/>
        <v>1873731.2145482223</v>
      </c>
      <c r="R67" s="141">
        <f t="shared" si="182"/>
        <v>11097487.814276159</v>
      </c>
      <c r="S67" s="41"/>
      <c r="T67" s="45">
        <v>7853475.4143052706</v>
      </c>
      <c r="U67" s="49">
        <f t="shared" si="183"/>
        <v>10.644406995234867</v>
      </c>
      <c r="V67" s="46">
        <v>1448612.2613627161</v>
      </c>
      <c r="W67" s="49">
        <f t="shared" si="184"/>
        <v>11.880298041257698</v>
      </c>
      <c r="X67" s="46">
        <v>9302087.6756679863</v>
      </c>
      <c r="Y67" s="50">
        <f t="shared" si="185"/>
        <v>10.819689830341122</v>
      </c>
      <c r="Z67" s="48">
        <v>4410259.5250198543</v>
      </c>
      <c r="AA67" s="49">
        <f t="shared" si="186"/>
        <v>1.2974648000220896</v>
      </c>
      <c r="AB67" s="46">
        <v>1623395.979057977</v>
      </c>
      <c r="AC67" s="49">
        <f t="shared" si="187"/>
        <v>1.5164725336550282</v>
      </c>
      <c r="AD67" s="46">
        <v>6033655.5040778313</v>
      </c>
      <c r="AE67" s="50">
        <f t="shared" si="188"/>
        <v>1.3499185350942475</v>
      </c>
      <c r="AF67" s="139">
        <f t="shared" si="189"/>
        <v>12263734.939325124</v>
      </c>
      <c r="AG67" s="140">
        <f t="shared" si="190"/>
        <v>3072008.2404206931</v>
      </c>
      <c r="AH67" s="141">
        <f t="shared" si="191"/>
        <v>15335743.179745818</v>
      </c>
      <c r="AI67" s="43"/>
      <c r="AJ67" s="45">
        <f>+'All Plans Q4'!AJ67+'All Plans Q3'!AJ67+'All Plans Q2'!AJ67+'All Plans Q1'!AJ67</f>
        <v>2327425.7229719614</v>
      </c>
      <c r="AK67" s="49">
        <f t="shared" si="192"/>
        <v>9.3520865481239426</v>
      </c>
      <c r="AL67" s="46">
        <f>+'All Plans Q4'!AL67+'All Plans Q3'!AL67+'All Plans Q2'!AL67+'All Plans Q1'!AL67</f>
        <v>412789.07480632653</v>
      </c>
      <c r="AM67" s="49">
        <f t="shared" si="193"/>
        <v>9.6610825662070017</v>
      </c>
      <c r="AN67" s="46">
        <f t="shared" si="194"/>
        <v>2740214.7977782879</v>
      </c>
      <c r="AO67" s="50">
        <f t="shared" si="195"/>
        <v>9.3973634497907632</v>
      </c>
      <c r="AP67" s="48">
        <v>562526.54446825723</v>
      </c>
      <c r="AQ67" s="49">
        <f t="shared" si="196"/>
        <v>1.2085908913463759</v>
      </c>
      <c r="AR67" s="46">
        <v>885291.09735623898</v>
      </c>
      <c r="AS67" s="49">
        <f t="shared" si="197"/>
        <v>2.0866563837908068</v>
      </c>
      <c r="AT67" s="46">
        <v>1447817.6418244962</v>
      </c>
      <c r="AU67" s="50">
        <f t="shared" si="198"/>
        <v>1.6273044395989407</v>
      </c>
      <c r="AV67" s="139">
        <f t="shared" si="199"/>
        <v>2889952.2674402185</v>
      </c>
      <c r="AW67" s="140">
        <f t="shared" si="200"/>
        <v>1298080.1721625654</v>
      </c>
      <c r="AX67" s="141">
        <f t="shared" si="201"/>
        <v>4188032.4396027839</v>
      </c>
      <c r="AY67" s="43"/>
      <c r="AZ67" s="45">
        <v>2691042.7530359896</v>
      </c>
      <c r="BA67" s="49">
        <v>6.1734048919292546</v>
      </c>
      <c r="BB67" s="46">
        <v>399643.08096401131</v>
      </c>
      <c r="BC67" s="49">
        <v>5.8036200601793659</v>
      </c>
      <c r="BD67" s="46">
        <v>3090685.8340000007</v>
      </c>
      <c r="BE67" s="50">
        <v>6.1229586425500742</v>
      </c>
      <c r="BF67" s="48">
        <v>1381943.9174986104</v>
      </c>
      <c r="BG67" s="49">
        <v>0.65981263687901226</v>
      </c>
      <c r="BH67" s="46">
        <v>967229.38250138937</v>
      </c>
      <c r="BI67" s="49">
        <v>1.1995884694442762</v>
      </c>
      <c r="BJ67" s="46">
        <v>2349173.2999999998</v>
      </c>
      <c r="BK67" s="50">
        <v>0.80985031457381706</v>
      </c>
      <c r="BL67" s="139">
        <f t="shared" si="202"/>
        <v>4072986.6705346</v>
      </c>
      <c r="BM67" s="140">
        <f t="shared" si="203"/>
        <v>1366872.4634654007</v>
      </c>
      <c r="BN67" s="141">
        <f t="shared" si="204"/>
        <v>5439859.1340000005</v>
      </c>
      <c r="BO67" s="43"/>
      <c r="BP67" s="45">
        <v>4572998.24</v>
      </c>
      <c r="BQ67" s="49">
        <v>14.812577706948602</v>
      </c>
      <c r="BR67" s="46">
        <v>667265.43999999971</v>
      </c>
      <c r="BS67" s="49">
        <v>15.368405730342248</v>
      </c>
      <c r="BT67" s="46">
        <v>5240263.68</v>
      </c>
      <c r="BU67" s="50">
        <v>14.881109552396476</v>
      </c>
      <c r="BV67" s="48">
        <v>642857.4099999998</v>
      </c>
      <c r="BW67" s="49">
        <f t="shared" si="205"/>
        <v>0.69741779927270175</v>
      </c>
      <c r="BX67" s="46">
        <v>616321.56999999983</v>
      </c>
      <c r="BY67" s="49">
        <f t="shared" si="206"/>
        <v>1.2604228598306675</v>
      </c>
      <c r="BZ67" s="46">
        <f t="shared" si="207"/>
        <v>1259178.9799999995</v>
      </c>
      <c r="CA67" s="50">
        <f t="shared" si="208"/>
        <v>0.8925612370175251</v>
      </c>
      <c r="CB67" s="139">
        <f t="shared" si="209"/>
        <v>5215855.6500000004</v>
      </c>
      <c r="CC67" s="140">
        <f t="shared" si="210"/>
        <v>1283587.0099999995</v>
      </c>
      <c r="CD67" s="141">
        <f t="shared" si="211"/>
        <v>6499442.6600000001</v>
      </c>
      <c r="CE67" s="43"/>
      <c r="CF67" s="45">
        <v>3955681.3701725779</v>
      </c>
      <c r="CG67" s="49">
        <f t="shared" si="212"/>
        <v>7.9030803121779929</v>
      </c>
      <c r="CH67" s="46">
        <v>519801.279827422</v>
      </c>
      <c r="CI67" s="49">
        <f t="shared" si="213"/>
        <v>6.9306837310322935</v>
      </c>
      <c r="CJ67" s="46">
        <v>4475482.6500000004</v>
      </c>
      <c r="CK67" s="50">
        <f t="shared" si="214"/>
        <v>7.7763614549523572</v>
      </c>
      <c r="CL67" s="48">
        <v>2453604.5761259771</v>
      </c>
      <c r="CM67" s="49">
        <f t="shared" si="215"/>
        <v>1.1561652179095845</v>
      </c>
      <c r="CN67" s="46">
        <v>1549744.9238740229</v>
      </c>
      <c r="CO67" s="49">
        <f t="shared" si="216"/>
        <v>2.2838562611894555</v>
      </c>
      <c r="CP67" s="46">
        <v>4003349.5</v>
      </c>
      <c r="CQ67" s="50">
        <f t="shared" si="217"/>
        <v>1.4293812351446413</v>
      </c>
      <c r="CR67" s="139">
        <f t="shared" si="218"/>
        <v>6409285.9462985545</v>
      </c>
      <c r="CS67" s="140">
        <f t="shared" si="219"/>
        <v>2069546.2037014449</v>
      </c>
      <c r="CT67" s="141">
        <f t="shared" si="220"/>
        <v>8478832.1499999985</v>
      </c>
      <c r="CU67" s="43"/>
      <c r="CV67" s="48">
        <f t="shared" si="221"/>
        <v>29941638.198880222</v>
      </c>
      <c r="CW67" s="49">
        <f t="shared" ref="CW67:CW102" si="234">+CV67/$CV$111</f>
        <v>11.37659020332366</v>
      </c>
      <c r="CX67" s="49">
        <f t="shared" si="222"/>
        <v>4485031.4541354813</v>
      </c>
      <c r="CY67" s="49">
        <f t="shared" si="223"/>
        <v>10.931848759202387</v>
      </c>
      <c r="CZ67" s="46">
        <f t="shared" si="224"/>
        <v>34426669.653015703</v>
      </c>
      <c r="DA67" s="50">
        <f t="shared" si="225"/>
        <v>11.31661097762089</v>
      </c>
      <c r="DB67" s="48">
        <f t="shared" si="226"/>
        <v>10133933.874446215</v>
      </c>
      <c r="DC67" s="49">
        <f t="shared" si="227"/>
        <v>1.0111214818684167</v>
      </c>
      <c r="DD67" s="46">
        <f t="shared" si="228"/>
        <v>6478793.8501628432</v>
      </c>
      <c r="DE67" s="49">
        <f t="shared" si="229"/>
        <v>1.5086849014381849</v>
      </c>
      <c r="DF67" s="46">
        <f t="shared" si="230"/>
        <v>16612727.724609058</v>
      </c>
      <c r="DG67" s="50">
        <f t="shared" si="231"/>
        <v>1.1603658898902058</v>
      </c>
      <c r="DH67" s="177"/>
      <c r="DI67" s="190" t="s">
        <v>67</v>
      </c>
      <c r="DJ67" s="48">
        <f t="shared" ref="DJ67:DJ72" si="235">+CZ67</f>
        <v>34426669.653015703</v>
      </c>
      <c r="DK67" s="46">
        <f t="shared" si="232"/>
        <v>16612727.724609058</v>
      </c>
      <c r="DL67" s="47">
        <f t="shared" si="233"/>
        <v>51039397.377624765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f>+'All Plans Q1'!D68+'All Plans Q2'!D68+'All Plans Q3'!D68+'All Plans Q4'!D68</f>
        <v>724944.74164916691</v>
      </c>
      <c r="E68" s="49">
        <f t="shared" si="172"/>
        <v>1.8121942261569977</v>
      </c>
      <c r="F68" s="46">
        <f>+'All Plans Q1'!F68+'All Plans Q2'!F68+'All Plans Q3'!F68+'All Plans Q4'!F68</f>
        <v>88691.13345418332</v>
      </c>
      <c r="G68" s="49">
        <f t="shared" si="173"/>
        <v>1.5204541838816314</v>
      </c>
      <c r="H68" s="46">
        <f t="shared" si="174"/>
        <v>813635.87510335026</v>
      </c>
      <c r="I68" s="50">
        <f t="shared" si="175"/>
        <v>1.77506741316134</v>
      </c>
      <c r="J68" s="5">
        <f>+'All Plans Q1'!J68+'All Plans Q2'!J68+'All Plans Q3'!J68+'All Plans Q4'!J68</f>
        <v>73819.609002129087</v>
      </c>
      <c r="K68" s="7">
        <f t="shared" si="176"/>
        <v>7.2408796020466321E-2</v>
      </c>
      <c r="L68" s="5">
        <f>+'All Plans Q1'!L68+'All Plans Q2'!L68+'All Plans Q3'!L68+'All Plans Q4'!L68</f>
        <v>95042.572025398957</v>
      </c>
      <c r="M68" s="7">
        <f t="shared" si="177"/>
        <v>0.11510336136003216</v>
      </c>
      <c r="N68" s="5">
        <f t="shared" si="178"/>
        <v>168862.18102752804</v>
      </c>
      <c r="O68" s="7">
        <f t="shared" si="179"/>
        <v>9.1514346705980243E-2</v>
      </c>
      <c r="P68" s="139">
        <f t="shared" si="180"/>
        <v>798764.35065129597</v>
      </c>
      <c r="Q68" s="140">
        <f t="shared" si="181"/>
        <v>183733.70547958228</v>
      </c>
      <c r="R68" s="141">
        <f t="shared" si="182"/>
        <v>982498.05613087828</v>
      </c>
      <c r="S68" s="41"/>
      <c r="T68" s="45">
        <v>8514897.5760195814</v>
      </c>
      <c r="U68" s="49">
        <f t="shared" si="183"/>
        <v>11.540882289743443</v>
      </c>
      <c r="V68" s="46">
        <v>1686204.3068467467</v>
      </c>
      <c r="W68" s="49">
        <f t="shared" si="184"/>
        <v>13.82882794664939</v>
      </c>
      <c r="X68" s="46">
        <v>10201101.882866329</v>
      </c>
      <c r="Y68" s="50">
        <f t="shared" si="185"/>
        <v>11.865374972655973</v>
      </c>
      <c r="Z68" s="48">
        <v>6221196.1896206168</v>
      </c>
      <c r="AA68" s="49">
        <f t="shared" si="186"/>
        <v>1.8302285895585615</v>
      </c>
      <c r="AB68" s="46">
        <v>2278951.9064080827</v>
      </c>
      <c r="AC68" s="49">
        <f t="shared" si="187"/>
        <v>2.1288508879971775</v>
      </c>
      <c r="AD68" s="46">
        <v>8500148.0960287005</v>
      </c>
      <c r="AE68" s="50">
        <f t="shared" si="188"/>
        <v>1.9017505156070316</v>
      </c>
      <c r="AF68" s="139">
        <f t="shared" si="189"/>
        <v>14736093.765640199</v>
      </c>
      <c r="AG68" s="140">
        <f t="shared" si="190"/>
        <v>3965156.2132548294</v>
      </c>
      <c r="AH68" s="141">
        <f t="shared" si="191"/>
        <v>18701249.978895027</v>
      </c>
      <c r="AI68" s="43"/>
      <c r="AJ68" s="45">
        <f>+'All Plans Q4'!AJ68+'All Plans Q3'!AJ68+'All Plans Q2'!AJ68+'All Plans Q1'!AJ68</f>
        <v>345001.56626038905</v>
      </c>
      <c r="AK68" s="49">
        <f t="shared" si="192"/>
        <v>1.3862889264562559</v>
      </c>
      <c r="AL68" s="46">
        <f>+'All Plans Q4'!AL68+'All Plans Q3'!AL68+'All Plans Q2'!AL68+'All Plans Q1'!AL68</f>
        <v>61189.010647140305</v>
      </c>
      <c r="AM68" s="49">
        <f t="shared" si="193"/>
        <v>1.4320923689269152</v>
      </c>
      <c r="AN68" s="46">
        <f t="shared" si="194"/>
        <v>406190.57690752938</v>
      </c>
      <c r="AO68" s="50">
        <f t="shared" si="195"/>
        <v>1.393000462655368</v>
      </c>
      <c r="AP68" s="48">
        <v>183112.72637438291</v>
      </c>
      <c r="AQ68" s="49">
        <f t="shared" si="196"/>
        <v>0.39341854239941326</v>
      </c>
      <c r="AR68" s="46">
        <v>288220.08985574951</v>
      </c>
      <c r="AS68" s="49">
        <f t="shared" si="197"/>
        <v>0.67934297795412169</v>
      </c>
      <c r="AT68" s="46">
        <v>471332.81623013242</v>
      </c>
      <c r="AU68" s="50">
        <f t="shared" si="198"/>
        <v>0.52976422045349114</v>
      </c>
      <c r="AV68" s="139">
        <f t="shared" si="199"/>
        <v>528114.2926347719</v>
      </c>
      <c r="AW68" s="140">
        <f t="shared" si="200"/>
        <v>349409.10050288984</v>
      </c>
      <c r="AX68" s="141">
        <f t="shared" si="201"/>
        <v>877523.39313766174</v>
      </c>
      <c r="AY68" s="43"/>
      <c r="AZ68" s="45">
        <v>3249532.2423562012</v>
      </c>
      <c r="BA68" s="49">
        <v>7.4546114954180833</v>
      </c>
      <c r="BB68" s="46">
        <v>482583.59164379904</v>
      </c>
      <c r="BC68" s="49">
        <v>7.0080828283614682</v>
      </c>
      <c r="BD68" s="46">
        <v>3732115.8340000003</v>
      </c>
      <c r="BE68" s="50">
        <v>7.3936958099728596</v>
      </c>
      <c r="BF68" s="48">
        <v>2140110.8392902231</v>
      </c>
      <c r="BG68" s="49">
        <v>1.0218013612602757</v>
      </c>
      <c r="BH68" s="46">
        <v>1497874.1607097771</v>
      </c>
      <c r="BI68" s="49">
        <v>1.8577109053688103</v>
      </c>
      <c r="BJ68" s="46">
        <v>3637985</v>
      </c>
      <c r="BK68" s="50">
        <v>1.2541532362320089</v>
      </c>
      <c r="BL68" s="139">
        <f t="shared" si="202"/>
        <v>5389643.0816464238</v>
      </c>
      <c r="BM68" s="140">
        <f t="shared" si="203"/>
        <v>1980457.7523535762</v>
      </c>
      <c r="BN68" s="141">
        <f t="shared" si="204"/>
        <v>7370100.8339999998</v>
      </c>
      <c r="BO68" s="43"/>
      <c r="BP68" s="45">
        <v>3849231.5399999986</v>
      </c>
      <c r="BQ68" s="49">
        <v>12.468196641660509</v>
      </c>
      <c r="BR68" s="46">
        <v>585196.67000000004</v>
      </c>
      <c r="BS68" s="49">
        <v>13.478204201022619</v>
      </c>
      <c r="BT68" s="46">
        <v>4434428.209999999</v>
      </c>
      <c r="BU68" s="50">
        <v>12.592727394062619</v>
      </c>
      <c r="BV68" s="48">
        <v>837007.36999999988</v>
      </c>
      <c r="BW68" s="49">
        <f t="shared" si="205"/>
        <v>0.90804559281728148</v>
      </c>
      <c r="BX68" s="46">
        <v>859968.29000000027</v>
      </c>
      <c r="BY68" s="49">
        <f t="shared" si="206"/>
        <v>1.758698290318623</v>
      </c>
      <c r="BZ68" s="46">
        <f t="shared" si="207"/>
        <v>1696975.6600000001</v>
      </c>
      <c r="CA68" s="50">
        <f t="shared" si="208"/>
        <v>1.2028907076246078</v>
      </c>
      <c r="CB68" s="139">
        <f t="shared" si="209"/>
        <v>4686238.9099999983</v>
      </c>
      <c r="CC68" s="140">
        <f t="shared" si="210"/>
        <v>1445164.9600000004</v>
      </c>
      <c r="CD68" s="141">
        <f t="shared" si="211"/>
        <v>6131403.8699999992</v>
      </c>
      <c r="CE68" s="43"/>
      <c r="CF68" s="45">
        <v>4217285.6293994263</v>
      </c>
      <c r="CG68" s="49">
        <f t="shared" si="212"/>
        <v>8.4257410821447642</v>
      </c>
      <c r="CH68" s="46">
        <v>558486.31060057308</v>
      </c>
      <c r="CI68" s="49">
        <f t="shared" si="213"/>
        <v>7.4464841413409744</v>
      </c>
      <c r="CJ68" s="46">
        <v>4775771.9399999995</v>
      </c>
      <c r="CK68" s="50">
        <f t="shared" si="214"/>
        <v>8.2981282101180831</v>
      </c>
      <c r="CL68" s="48">
        <v>2663538.8306419067</v>
      </c>
      <c r="CM68" s="49">
        <f t="shared" si="215"/>
        <v>1.2550885266940535</v>
      </c>
      <c r="CN68" s="46">
        <v>1682614.2493580934</v>
      </c>
      <c r="CO68" s="49">
        <f t="shared" si="216"/>
        <v>2.4796655432539159</v>
      </c>
      <c r="CP68" s="46">
        <v>4346153.08</v>
      </c>
      <c r="CQ68" s="50">
        <f t="shared" si="217"/>
        <v>1.5517779943065393</v>
      </c>
      <c r="CR68" s="139">
        <f t="shared" si="218"/>
        <v>6880824.460041333</v>
      </c>
      <c r="CS68" s="140">
        <f t="shared" si="219"/>
        <v>2241100.5599586666</v>
      </c>
      <c r="CT68" s="141">
        <f t="shared" si="220"/>
        <v>9121925.0199999996</v>
      </c>
      <c r="CU68" s="43"/>
      <c r="CV68" s="48">
        <f t="shared" si="221"/>
        <v>20900893.295684762</v>
      </c>
      <c r="CW68" s="49">
        <f t="shared" si="234"/>
        <v>7.9414792313298719</v>
      </c>
      <c r="CX68" s="49">
        <f t="shared" si="222"/>
        <v>3462351.0231924425</v>
      </c>
      <c r="CY68" s="49">
        <f t="shared" si="223"/>
        <v>8.4391599309542027</v>
      </c>
      <c r="CZ68" s="46">
        <f t="shared" si="224"/>
        <v>24363244.318877205</v>
      </c>
      <c r="DA68" s="50">
        <f t="shared" si="225"/>
        <v>8.0085980110281749</v>
      </c>
      <c r="DB68" s="48">
        <f t="shared" si="226"/>
        <v>12118785.564929258</v>
      </c>
      <c r="DC68" s="49">
        <f t="shared" si="227"/>
        <v>1.2091616711409086</v>
      </c>
      <c r="DD68" s="46">
        <f t="shared" si="228"/>
        <v>6702671.2683571018</v>
      </c>
      <c r="DE68" s="49">
        <f t="shared" si="229"/>
        <v>1.5608181361751028</v>
      </c>
      <c r="DF68" s="46">
        <f t="shared" si="230"/>
        <v>18821456.83328636</v>
      </c>
      <c r="DG68" s="50">
        <f t="shared" si="231"/>
        <v>1.3146412118122144</v>
      </c>
      <c r="DH68" s="177"/>
      <c r="DI68" s="190" t="s">
        <v>68</v>
      </c>
      <c r="DJ68" s="48">
        <f t="shared" si="235"/>
        <v>24363244.318877205</v>
      </c>
      <c r="DK68" s="46">
        <f t="shared" si="232"/>
        <v>18821456.83328636</v>
      </c>
      <c r="DL68" s="47">
        <f t="shared" si="233"/>
        <v>43184701.152163565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f>+'All Plans Q1'!D69+'All Plans Q2'!D69+'All Plans Q3'!D69+'All Plans Q4'!D69</f>
        <v>3579710.7093377593</v>
      </c>
      <c r="E69" s="49">
        <f t="shared" si="172"/>
        <v>8.9484490418080309</v>
      </c>
      <c r="F69" s="46">
        <f>+'All Plans Q1'!F69+'All Plans Q2'!F69+'All Plans Q3'!F69+'All Plans Q4'!F69</f>
        <v>405316.81166015839</v>
      </c>
      <c r="G69" s="49">
        <f t="shared" si="173"/>
        <v>6.9484470215346361</v>
      </c>
      <c r="H69" s="46">
        <f t="shared" si="174"/>
        <v>3985027.5209979177</v>
      </c>
      <c r="I69" s="50">
        <f t="shared" si="175"/>
        <v>8.6939289546149894</v>
      </c>
      <c r="J69" s="5">
        <f>+'All Plans Q1'!J69+'All Plans Q2'!J69+'All Plans Q3'!J69+'All Plans Q4'!J69</f>
        <v>255359.27087319834</v>
      </c>
      <c r="K69" s="7">
        <f t="shared" si="176"/>
        <v>0.2504789392214084</v>
      </c>
      <c r="L69" s="5">
        <f>+'All Plans Q1'!L69+'All Plans Q2'!L69+'All Plans Q3'!L69+'All Plans Q4'!L69</f>
        <v>340170.84755230002</v>
      </c>
      <c r="M69" s="7">
        <f t="shared" si="177"/>
        <v>0.41197125830619524</v>
      </c>
      <c r="N69" s="5">
        <f t="shared" si="178"/>
        <v>595530.11842549837</v>
      </c>
      <c r="O69" s="7">
        <f t="shared" si="179"/>
        <v>0.32274574093390379</v>
      </c>
      <c r="P69" s="139">
        <f t="shared" si="180"/>
        <v>3835069.9802109576</v>
      </c>
      <c r="Q69" s="140">
        <f t="shared" si="181"/>
        <v>745487.65921245841</v>
      </c>
      <c r="R69" s="141">
        <f t="shared" si="182"/>
        <v>4580557.639423416</v>
      </c>
      <c r="S69" s="41"/>
      <c r="T69" s="45">
        <v>6762965.144057815</v>
      </c>
      <c r="U69" s="49">
        <f t="shared" si="183"/>
        <v>9.1663562550678357</v>
      </c>
      <c r="V69" s="46">
        <v>1021962.4436072193</v>
      </c>
      <c r="W69" s="49">
        <f t="shared" si="184"/>
        <v>8.3812754736760802</v>
      </c>
      <c r="X69" s="46">
        <v>7784927.5876650345</v>
      </c>
      <c r="Y69" s="50">
        <f t="shared" si="185"/>
        <v>9.0550105295747816</v>
      </c>
      <c r="Z69" s="48">
        <v>2095907.5109087762</v>
      </c>
      <c r="AA69" s="49">
        <f t="shared" si="186"/>
        <v>0.61660004452772166</v>
      </c>
      <c r="AB69" s="46">
        <v>606902.45277367206</v>
      </c>
      <c r="AC69" s="49">
        <f t="shared" si="187"/>
        <v>0.566929394991604</v>
      </c>
      <c r="AD69" s="46">
        <v>2702809.9636824485</v>
      </c>
      <c r="AE69" s="50">
        <f t="shared" si="188"/>
        <v>0.60470361033149267</v>
      </c>
      <c r="AF69" s="139">
        <f t="shared" si="189"/>
        <v>8858872.6549665909</v>
      </c>
      <c r="AG69" s="140">
        <f t="shared" si="190"/>
        <v>1628864.8963808913</v>
      </c>
      <c r="AH69" s="141">
        <f t="shared" si="191"/>
        <v>10487737.551347483</v>
      </c>
      <c r="AI69" s="43"/>
      <c r="AJ69" s="45">
        <f>+'All Plans Q4'!AJ69+'All Plans Q3'!AJ69+'All Plans Q2'!AJ69+'All Plans Q1'!AJ69</f>
        <v>469063.23765029199</v>
      </c>
      <c r="AK69" s="49">
        <f t="shared" si="192"/>
        <v>1.8847948408197632</v>
      </c>
      <c r="AL69" s="46">
        <f>+'All Plans Q4'!AL69+'All Plans Q3'!AL69+'All Plans Q2'!AL69+'All Plans Q1'!AL69</f>
        <v>83192.420700790171</v>
      </c>
      <c r="AM69" s="49">
        <f t="shared" si="193"/>
        <v>1.9470690827998729</v>
      </c>
      <c r="AN69" s="46">
        <f t="shared" si="194"/>
        <v>552255.65835108212</v>
      </c>
      <c r="AO69" s="50">
        <f t="shared" si="195"/>
        <v>1.8939198280865934</v>
      </c>
      <c r="AP69" s="48">
        <v>215061.87267993105</v>
      </c>
      <c r="AQ69" s="49">
        <f t="shared" si="196"/>
        <v>0.46206143150552392</v>
      </c>
      <c r="AR69" s="46">
        <v>337908.13318732986</v>
      </c>
      <c r="AS69" s="49">
        <f t="shared" si="197"/>
        <v>0.79645911424595084</v>
      </c>
      <c r="AT69" s="46">
        <v>552970.00586726097</v>
      </c>
      <c r="AU69" s="50">
        <f t="shared" si="198"/>
        <v>0.62152202012049074</v>
      </c>
      <c r="AV69" s="139">
        <f t="shared" si="199"/>
        <v>684125.11033022311</v>
      </c>
      <c r="AW69" s="140">
        <f t="shared" si="200"/>
        <v>421100.55388812005</v>
      </c>
      <c r="AX69" s="141">
        <f t="shared" si="201"/>
        <v>1105225.6642183431</v>
      </c>
      <c r="AY69" s="43"/>
      <c r="AZ69" s="45">
        <v>2702433.9604005143</v>
      </c>
      <c r="BA69" s="49">
        <v>6.1995369684968979</v>
      </c>
      <c r="BB69" s="46">
        <v>401334.77359948604</v>
      </c>
      <c r="BC69" s="49">
        <v>5.8281868343399896</v>
      </c>
      <c r="BD69" s="46">
        <v>3103768.7340000002</v>
      </c>
      <c r="BE69" s="50">
        <v>6.1488771797056092</v>
      </c>
      <c r="BF69" s="48">
        <v>1453468.0931940889</v>
      </c>
      <c r="BG69" s="49">
        <v>0.6939620364086635</v>
      </c>
      <c r="BH69" s="46">
        <v>1017289.5068059112</v>
      </c>
      <c r="BI69" s="49">
        <v>1.2616746187911354</v>
      </c>
      <c r="BJ69" s="46">
        <v>2470757.6</v>
      </c>
      <c r="BK69" s="50">
        <v>0.85176509523399124</v>
      </c>
      <c r="BL69" s="139">
        <f t="shared" si="202"/>
        <v>4155902.0535946032</v>
      </c>
      <c r="BM69" s="140">
        <f t="shared" si="203"/>
        <v>1418624.2804053973</v>
      </c>
      <c r="BN69" s="141">
        <f t="shared" si="204"/>
        <v>5574526.3340000007</v>
      </c>
      <c r="BO69" s="43"/>
      <c r="BP69" s="45">
        <v>2844276.22</v>
      </c>
      <c r="BQ69" s="49">
        <v>9.213006504191446</v>
      </c>
      <c r="BR69" s="46">
        <v>399277.17</v>
      </c>
      <c r="BS69" s="49">
        <v>9.1961207333364037</v>
      </c>
      <c r="BT69" s="46">
        <v>3243553.39</v>
      </c>
      <c r="BU69" s="50">
        <v>9.2109245418041592</v>
      </c>
      <c r="BV69" s="48">
        <v>1096729.5500000005</v>
      </c>
      <c r="BW69" s="49">
        <f t="shared" si="205"/>
        <v>1.1898108309249187</v>
      </c>
      <c r="BX69" s="46">
        <v>1114012.1000000001</v>
      </c>
      <c r="BY69" s="49">
        <f t="shared" si="206"/>
        <v>2.2782365331915417</v>
      </c>
      <c r="BZ69" s="46">
        <f t="shared" si="207"/>
        <v>2210741.6500000004</v>
      </c>
      <c r="CA69" s="50">
        <f t="shared" si="208"/>
        <v>1.5670705540606831</v>
      </c>
      <c r="CB69" s="139">
        <f t="shared" si="209"/>
        <v>3941005.7700000005</v>
      </c>
      <c r="CC69" s="140">
        <f t="shared" si="210"/>
        <v>1513289.27</v>
      </c>
      <c r="CD69" s="141">
        <f t="shared" si="211"/>
        <v>5454295.040000001</v>
      </c>
      <c r="CE69" s="43"/>
      <c r="CF69" s="45">
        <v>3955681.3701725779</v>
      </c>
      <c r="CG69" s="49">
        <f t="shared" si="212"/>
        <v>7.9030803121779929</v>
      </c>
      <c r="CH69" s="46">
        <v>519801.279827422</v>
      </c>
      <c r="CI69" s="49">
        <f t="shared" si="213"/>
        <v>6.9306837310322935</v>
      </c>
      <c r="CJ69" s="46">
        <v>4475482.6500000004</v>
      </c>
      <c r="CK69" s="50">
        <f t="shared" si="214"/>
        <v>7.7763614549523572</v>
      </c>
      <c r="CL69" s="48">
        <v>2453604.5761259771</v>
      </c>
      <c r="CM69" s="49">
        <f t="shared" si="215"/>
        <v>1.1561652179095845</v>
      </c>
      <c r="CN69" s="46">
        <v>1549744.9238740229</v>
      </c>
      <c r="CO69" s="49">
        <f t="shared" si="216"/>
        <v>2.2838562611894555</v>
      </c>
      <c r="CP69" s="46">
        <v>4003349.5</v>
      </c>
      <c r="CQ69" s="50">
        <f t="shared" si="217"/>
        <v>1.4293812351446413</v>
      </c>
      <c r="CR69" s="139">
        <f t="shared" si="218"/>
        <v>6409285.9462985545</v>
      </c>
      <c r="CS69" s="140">
        <f t="shared" si="219"/>
        <v>2069546.2037014449</v>
      </c>
      <c r="CT69" s="141">
        <f t="shared" si="220"/>
        <v>8478832.1499999985</v>
      </c>
      <c r="CU69" s="43"/>
      <c r="CV69" s="48">
        <f t="shared" si="221"/>
        <v>20314130.64161896</v>
      </c>
      <c r="CW69" s="49">
        <f t="shared" si="234"/>
        <v>7.7185335722586572</v>
      </c>
      <c r="CX69" s="49">
        <f t="shared" si="222"/>
        <v>2830884.8993950761</v>
      </c>
      <c r="CY69" s="49">
        <f t="shared" si="223"/>
        <v>6.9000197415253197</v>
      </c>
      <c r="CZ69" s="46">
        <f t="shared" si="224"/>
        <v>23145015.541014034</v>
      </c>
      <c r="DA69" s="50">
        <f t="shared" si="225"/>
        <v>7.6081462304821459</v>
      </c>
      <c r="DB69" s="48">
        <f t="shared" si="226"/>
        <v>7570130.8737819716</v>
      </c>
      <c r="DC69" s="49">
        <f t="shared" si="227"/>
        <v>0.75531595546892805</v>
      </c>
      <c r="DD69" s="46">
        <f t="shared" si="228"/>
        <v>4966027.9641932361</v>
      </c>
      <c r="DE69" s="49">
        <f t="shared" si="229"/>
        <v>1.156414539954814</v>
      </c>
      <c r="DF69" s="46">
        <f t="shared" si="230"/>
        <v>12536158.837975208</v>
      </c>
      <c r="DG69" s="50">
        <f t="shared" si="231"/>
        <v>0.87562568573755339</v>
      </c>
      <c r="DH69" s="177"/>
      <c r="DI69" s="190" t="s">
        <v>69</v>
      </c>
      <c r="DJ69" s="48">
        <f t="shared" si="235"/>
        <v>23145015.541014034</v>
      </c>
      <c r="DK69" s="46">
        <f t="shared" si="232"/>
        <v>12536158.837975208</v>
      </c>
      <c r="DL69" s="47">
        <f t="shared" si="233"/>
        <v>35681174.378989242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f>+'All Plans Q1'!D70+'All Plans Q2'!D70+'All Plans Q3'!D70+'All Plans Q4'!D70</f>
        <v>652317.06904416368</v>
      </c>
      <c r="E70" s="49">
        <f t="shared" si="172"/>
        <v>1.630641838240372</v>
      </c>
      <c r="F70" s="46">
        <f>+'All Plans Q1'!F70+'All Plans Q2'!F70+'All Plans Q3'!F70+'All Plans Q4'!F70</f>
        <v>70706.22110496329</v>
      </c>
      <c r="G70" s="49">
        <f t="shared" si="173"/>
        <v>1.212134353441735</v>
      </c>
      <c r="H70" s="46">
        <f t="shared" si="174"/>
        <v>723023.29014912702</v>
      </c>
      <c r="I70" s="50">
        <f t="shared" si="175"/>
        <v>1.5773826112785267</v>
      </c>
      <c r="J70" s="5">
        <f>+'All Plans Q1'!J70+'All Plans Q2'!J70+'All Plans Q3'!J70+'All Plans Q4'!J70</f>
        <v>131078.12869069885</v>
      </c>
      <c r="K70" s="7">
        <f t="shared" si="176"/>
        <v>0.12857301212250399</v>
      </c>
      <c r="L70" s="5">
        <f>+'All Plans Q1'!L70+'All Plans Q2'!L70+'All Plans Q3'!L70+'All Plans Q4'!L70</f>
        <v>170353.43128047444</v>
      </c>
      <c r="M70" s="7">
        <f t="shared" si="177"/>
        <v>0.20631020543465292</v>
      </c>
      <c r="N70" s="5">
        <f t="shared" si="178"/>
        <v>301431.55997117329</v>
      </c>
      <c r="O70" s="7">
        <f t="shared" si="179"/>
        <v>0.16335991942938041</v>
      </c>
      <c r="P70" s="139">
        <f t="shared" si="180"/>
        <v>783395.19773486257</v>
      </c>
      <c r="Q70" s="140">
        <f t="shared" si="181"/>
        <v>241059.65238543774</v>
      </c>
      <c r="R70" s="141">
        <f t="shared" si="182"/>
        <v>1024454.8501203003</v>
      </c>
      <c r="S70" s="41"/>
      <c r="T70" s="45">
        <v>7454175.1947469926</v>
      </c>
      <c r="U70" s="49">
        <f t="shared" si="183"/>
        <v>10.103205320047483</v>
      </c>
      <c r="V70" s="46">
        <v>1055045.5424494622</v>
      </c>
      <c r="W70" s="49">
        <f t="shared" si="184"/>
        <v>8.6525951945270574</v>
      </c>
      <c r="X70" s="46">
        <v>8509220.7371964548</v>
      </c>
      <c r="Y70" s="50">
        <f t="shared" si="185"/>
        <v>9.8974695019482173</v>
      </c>
      <c r="Z70" s="48">
        <v>3931769.0908438549</v>
      </c>
      <c r="AA70" s="49">
        <f t="shared" si="186"/>
        <v>1.1566965545325341</v>
      </c>
      <c r="AB70" s="46">
        <v>1249545.3067561192</v>
      </c>
      <c r="AC70" s="49">
        <f t="shared" si="187"/>
        <v>1.1672451833672604</v>
      </c>
      <c r="AD70" s="46">
        <v>5181314.3975999746</v>
      </c>
      <c r="AE70" s="50">
        <f t="shared" si="188"/>
        <v>1.1592230177450096</v>
      </c>
      <c r="AF70" s="139">
        <f t="shared" si="189"/>
        <v>11385944.285590848</v>
      </c>
      <c r="AG70" s="140">
        <f t="shared" si="190"/>
        <v>2304590.8492055815</v>
      </c>
      <c r="AH70" s="141">
        <f t="shared" si="191"/>
        <v>13690535.134796429</v>
      </c>
      <c r="AI70" s="43"/>
      <c r="AJ70" s="45">
        <f>+'All Plans Q4'!AJ70+'All Plans Q3'!AJ70+'All Plans Q2'!AJ70+'All Plans Q1'!AJ70</f>
        <v>146203.41423551552</v>
      </c>
      <c r="AK70" s="49">
        <f t="shared" si="192"/>
        <v>0.58747609862101247</v>
      </c>
      <c r="AL70" s="46">
        <f>+'All Plans Q4'!AL70+'All Plans Q3'!AL70+'All Plans Q2'!AL70+'All Plans Q1'!AL70</f>
        <v>25930.439584014006</v>
      </c>
      <c r="AM70" s="49">
        <f t="shared" si="193"/>
        <v>0.60688650230566166</v>
      </c>
      <c r="AN70" s="46">
        <f t="shared" si="194"/>
        <v>172133.85381952953</v>
      </c>
      <c r="AO70" s="50">
        <f t="shared" si="195"/>
        <v>0.59032028717850682</v>
      </c>
      <c r="AP70" s="48">
        <v>43606.550782475642</v>
      </c>
      <c r="AQ70" s="49">
        <f t="shared" si="196"/>
        <v>9.3688876724122641E-2</v>
      </c>
      <c r="AR70" s="46">
        <v>68786.287971685422</v>
      </c>
      <c r="AS70" s="49">
        <f t="shared" si="197"/>
        <v>0.16213124399649609</v>
      </c>
      <c r="AT70" s="46">
        <v>112392.83875416106</v>
      </c>
      <c r="AU70" s="50">
        <f t="shared" si="198"/>
        <v>0.12632624454920469</v>
      </c>
      <c r="AV70" s="139">
        <f t="shared" si="199"/>
        <v>189809.96501799117</v>
      </c>
      <c r="AW70" s="140">
        <f t="shared" si="200"/>
        <v>94716.727555699428</v>
      </c>
      <c r="AX70" s="141">
        <f t="shared" si="201"/>
        <v>284526.69257369061</v>
      </c>
      <c r="AY70" s="43"/>
      <c r="AZ70" s="45">
        <v>3180418.4684498995</v>
      </c>
      <c r="BA70" s="49">
        <v>7.2960605733075008</v>
      </c>
      <c r="BB70" s="46">
        <v>472319.59955010109</v>
      </c>
      <c r="BC70" s="49">
        <v>6.8590290520047787</v>
      </c>
      <c r="BD70" s="46">
        <v>3652738.0680000004</v>
      </c>
      <c r="BE70" s="50">
        <v>7.2364404936901963</v>
      </c>
      <c r="BF70" s="48">
        <v>798923.14182398003</v>
      </c>
      <c r="BG70" s="49">
        <v>0.38144788525477585</v>
      </c>
      <c r="BH70" s="46">
        <v>559170.25817601965</v>
      </c>
      <c r="BI70" s="49">
        <v>0.69350063831747655</v>
      </c>
      <c r="BJ70" s="46">
        <v>1358093.3999999997</v>
      </c>
      <c r="BK70" s="50">
        <v>0.46818698612427812</v>
      </c>
      <c r="BL70" s="139">
        <f t="shared" si="202"/>
        <v>3979341.6102738795</v>
      </c>
      <c r="BM70" s="140">
        <f t="shared" si="203"/>
        <v>1031489.8577261207</v>
      </c>
      <c r="BN70" s="141">
        <f t="shared" si="204"/>
        <v>5010831.4680000003</v>
      </c>
      <c r="BO70" s="43"/>
      <c r="BP70" s="45">
        <v>319884.64</v>
      </c>
      <c r="BQ70" s="49">
        <v>1.0361508661458132</v>
      </c>
      <c r="BR70" s="46">
        <v>46930.449999999983</v>
      </c>
      <c r="BS70" s="49">
        <v>1.080898475286747</v>
      </c>
      <c r="BT70" s="46">
        <v>366815.08999999997</v>
      </c>
      <c r="BU70" s="50">
        <v>1.0416681054801755</v>
      </c>
      <c r="BV70" s="48">
        <v>404103.8</v>
      </c>
      <c r="BW70" s="49">
        <f t="shared" si="205"/>
        <v>0.43840076895704777</v>
      </c>
      <c r="BX70" s="46">
        <v>412247.47999999992</v>
      </c>
      <c r="BY70" s="49">
        <f t="shared" si="206"/>
        <v>0.84307636304143307</v>
      </c>
      <c r="BZ70" s="46">
        <f t="shared" si="207"/>
        <v>816351.27999999991</v>
      </c>
      <c r="CA70" s="50">
        <f t="shared" si="208"/>
        <v>0.57866555898005878</v>
      </c>
      <c r="CB70" s="139">
        <f t="shared" si="209"/>
        <v>723988.44</v>
      </c>
      <c r="CC70" s="140">
        <f t="shared" si="210"/>
        <v>459177.92999999993</v>
      </c>
      <c r="CD70" s="141">
        <f t="shared" si="211"/>
        <v>1183166.3699999999</v>
      </c>
      <c r="CE70" s="43"/>
      <c r="CF70" s="45">
        <v>4220223.4550515516</v>
      </c>
      <c r="CG70" s="49">
        <f t="shared" si="212"/>
        <v>8.4316105822129437</v>
      </c>
      <c r="CH70" s="46">
        <v>558922.74494844826</v>
      </c>
      <c r="CI70" s="49">
        <f t="shared" si="213"/>
        <v>7.4523032659793103</v>
      </c>
      <c r="CJ70" s="46">
        <v>4779146.2</v>
      </c>
      <c r="CK70" s="50">
        <f t="shared" si="214"/>
        <v>8.3039911454604844</v>
      </c>
      <c r="CL70" s="48">
        <v>2163827.6179158343</v>
      </c>
      <c r="CM70" s="49">
        <f t="shared" si="215"/>
        <v>1.0196191569451936</v>
      </c>
      <c r="CN70" s="46">
        <v>1366345.7820841656</v>
      </c>
      <c r="CO70" s="49">
        <f t="shared" si="216"/>
        <v>2.0135812812098557</v>
      </c>
      <c r="CP70" s="46">
        <v>3530173.4</v>
      </c>
      <c r="CQ70" s="50">
        <f t="shared" si="217"/>
        <v>1.2604354465596266</v>
      </c>
      <c r="CR70" s="139">
        <f t="shared" si="218"/>
        <v>6384051.0729673859</v>
      </c>
      <c r="CS70" s="140">
        <f t="shared" si="219"/>
        <v>1925268.5270326138</v>
      </c>
      <c r="CT70" s="141">
        <f t="shared" si="220"/>
        <v>8309319.5999999996</v>
      </c>
      <c r="CU70" s="43"/>
      <c r="CV70" s="48">
        <f t="shared" si="221"/>
        <v>15973222.241528124</v>
      </c>
      <c r="CW70" s="49">
        <f t="shared" si="234"/>
        <v>6.069167039606957</v>
      </c>
      <c r="CX70" s="49">
        <f t="shared" si="222"/>
        <v>2229854.9976369888</v>
      </c>
      <c r="CY70" s="49">
        <f t="shared" si="223"/>
        <v>5.435065024269238</v>
      </c>
      <c r="CZ70" s="46">
        <f t="shared" si="224"/>
        <v>18203077.239165112</v>
      </c>
      <c r="DA70" s="50">
        <f t="shared" si="225"/>
        <v>5.9836500535035624</v>
      </c>
      <c r="DB70" s="48">
        <f t="shared" si="226"/>
        <v>7473308.3300568433</v>
      </c>
      <c r="DC70" s="49">
        <f t="shared" si="227"/>
        <v>0.74565540754128812</v>
      </c>
      <c r="DD70" s="46">
        <f t="shared" si="228"/>
        <v>3826448.5462684641</v>
      </c>
      <c r="DE70" s="49">
        <f t="shared" si="229"/>
        <v>0.89104627827295702</v>
      </c>
      <c r="DF70" s="46">
        <f t="shared" si="230"/>
        <v>11299756.876325307</v>
      </c>
      <c r="DG70" s="50">
        <f t="shared" si="231"/>
        <v>0.78926547528477864</v>
      </c>
      <c r="DH70" s="177"/>
      <c r="DI70" s="190" t="s">
        <v>70</v>
      </c>
      <c r="DJ70" s="48">
        <f t="shared" si="235"/>
        <v>18203077.239165112</v>
      </c>
      <c r="DK70" s="46">
        <f t="shared" si="232"/>
        <v>11299756.876325307</v>
      </c>
      <c r="DL70" s="47">
        <f t="shared" si="233"/>
        <v>29502834.115490422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f>+'All Plans Q1'!D71+'All Plans Q2'!D71+'All Plans Q3'!D71+'All Plans Q4'!D71</f>
        <v>0</v>
      </c>
      <c r="E71" s="49">
        <f t="shared" si="172"/>
        <v>0</v>
      </c>
      <c r="F71" s="46">
        <f>+'All Plans Q1'!F71+'All Plans Q2'!F71+'All Plans Q3'!F71+'All Plans Q4'!F71</f>
        <v>0</v>
      </c>
      <c r="G71" s="49">
        <f t="shared" si="173"/>
        <v>0</v>
      </c>
      <c r="H71" s="46">
        <f t="shared" si="174"/>
        <v>0</v>
      </c>
      <c r="I71" s="50">
        <f t="shared" si="175"/>
        <v>0</v>
      </c>
      <c r="J71" s="5">
        <f>+'All Plans Q1'!J71+'All Plans Q2'!J71+'All Plans Q3'!J71+'All Plans Q4'!J71</f>
        <v>0</v>
      </c>
      <c r="K71" s="7">
        <f t="shared" si="176"/>
        <v>0</v>
      </c>
      <c r="L71" s="5">
        <f>+'All Plans Q1'!L71+'All Plans Q2'!L71+'All Plans Q3'!L71+'All Plans Q4'!L71</f>
        <v>0</v>
      </c>
      <c r="M71" s="7">
        <f t="shared" si="177"/>
        <v>0</v>
      </c>
      <c r="N71" s="5">
        <f t="shared" si="178"/>
        <v>0</v>
      </c>
      <c r="O71" s="7">
        <f t="shared" si="179"/>
        <v>0</v>
      </c>
      <c r="P71" s="139">
        <f t="shared" si="180"/>
        <v>0</v>
      </c>
      <c r="Q71" s="140">
        <f t="shared" si="181"/>
        <v>0</v>
      </c>
      <c r="R71" s="141">
        <f t="shared" si="182"/>
        <v>0</v>
      </c>
      <c r="S71" s="41"/>
      <c r="T71" s="45">
        <v>0</v>
      </c>
      <c r="U71" s="49">
        <f t="shared" si="183"/>
        <v>0</v>
      </c>
      <c r="V71" s="46">
        <v>0</v>
      </c>
      <c r="W71" s="49">
        <f t="shared" si="184"/>
        <v>0</v>
      </c>
      <c r="X71" s="46">
        <v>0</v>
      </c>
      <c r="Y71" s="50">
        <f t="shared" si="185"/>
        <v>0</v>
      </c>
      <c r="Z71" s="48">
        <v>0</v>
      </c>
      <c r="AA71" s="49">
        <f t="shared" si="186"/>
        <v>0</v>
      </c>
      <c r="AB71" s="46">
        <v>0</v>
      </c>
      <c r="AC71" s="49">
        <f t="shared" si="187"/>
        <v>0</v>
      </c>
      <c r="AD71" s="46">
        <v>0</v>
      </c>
      <c r="AE71" s="50">
        <f t="shared" si="188"/>
        <v>0</v>
      </c>
      <c r="AF71" s="139">
        <f t="shared" si="189"/>
        <v>0</v>
      </c>
      <c r="AG71" s="140">
        <f t="shared" si="190"/>
        <v>0</v>
      </c>
      <c r="AH71" s="141">
        <f t="shared" si="191"/>
        <v>0</v>
      </c>
      <c r="AI71" s="43"/>
      <c r="AJ71" s="45">
        <f>+'All Plans Q4'!AJ71+'All Plans Q3'!AJ71+'All Plans Q2'!AJ71+'All Plans Q1'!AJ71</f>
        <v>0</v>
      </c>
      <c r="AK71" s="49">
        <f t="shared" si="192"/>
        <v>0</v>
      </c>
      <c r="AL71" s="46">
        <f>+'All Plans Q4'!AL71+'All Plans Q3'!AL71+'All Plans Q2'!AL71+'All Plans Q1'!AL71</f>
        <v>0</v>
      </c>
      <c r="AM71" s="49">
        <f t="shared" si="193"/>
        <v>0</v>
      </c>
      <c r="AN71" s="46">
        <f t="shared" si="194"/>
        <v>0</v>
      </c>
      <c r="AO71" s="50">
        <f t="shared" si="195"/>
        <v>0</v>
      </c>
      <c r="AP71" s="48">
        <v>0</v>
      </c>
      <c r="AQ71" s="49">
        <f t="shared" si="196"/>
        <v>0</v>
      </c>
      <c r="AR71" s="46">
        <v>0</v>
      </c>
      <c r="AS71" s="49">
        <f t="shared" si="197"/>
        <v>0</v>
      </c>
      <c r="AT71" s="46">
        <v>0</v>
      </c>
      <c r="AU71" s="50">
        <f t="shared" si="198"/>
        <v>0</v>
      </c>
      <c r="AV71" s="139">
        <f t="shared" si="199"/>
        <v>0</v>
      </c>
      <c r="AW71" s="140">
        <f t="shared" si="200"/>
        <v>0</v>
      </c>
      <c r="AX71" s="141">
        <f t="shared" si="201"/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f t="shared" si="202"/>
        <v>0</v>
      </c>
      <c r="BM71" s="140">
        <f t="shared" si="203"/>
        <v>0</v>
      </c>
      <c r="BN71" s="141">
        <f t="shared" si="204"/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f t="shared" si="205"/>
        <v>0</v>
      </c>
      <c r="BX71" s="46">
        <v>0</v>
      </c>
      <c r="BY71" s="49">
        <f t="shared" si="206"/>
        <v>0</v>
      </c>
      <c r="BZ71" s="46">
        <f t="shared" si="207"/>
        <v>0</v>
      </c>
      <c r="CA71" s="50">
        <f t="shared" si="208"/>
        <v>0</v>
      </c>
      <c r="CB71" s="139">
        <f t="shared" si="209"/>
        <v>0</v>
      </c>
      <c r="CC71" s="140">
        <f t="shared" si="210"/>
        <v>0</v>
      </c>
      <c r="CD71" s="141">
        <f t="shared" si="211"/>
        <v>0</v>
      </c>
      <c r="CE71" s="43"/>
      <c r="CF71" s="45">
        <v>0</v>
      </c>
      <c r="CG71" s="49">
        <f t="shared" si="212"/>
        <v>0</v>
      </c>
      <c r="CH71" s="46">
        <v>0</v>
      </c>
      <c r="CI71" s="49">
        <f t="shared" si="213"/>
        <v>0</v>
      </c>
      <c r="CJ71" s="46">
        <v>0</v>
      </c>
      <c r="CK71" s="50">
        <f t="shared" si="214"/>
        <v>0</v>
      </c>
      <c r="CL71" s="48">
        <v>0</v>
      </c>
      <c r="CM71" s="49">
        <f t="shared" si="215"/>
        <v>0</v>
      </c>
      <c r="CN71" s="46">
        <v>0</v>
      </c>
      <c r="CO71" s="49">
        <f t="shared" si="216"/>
        <v>0</v>
      </c>
      <c r="CP71" s="46">
        <v>0</v>
      </c>
      <c r="CQ71" s="50">
        <f t="shared" si="217"/>
        <v>0</v>
      </c>
      <c r="CR71" s="139">
        <f t="shared" si="218"/>
        <v>0</v>
      </c>
      <c r="CS71" s="140">
        <f t="shared" si="219"/>
        <v>0</v>
      </c>
      <c r="CT71" s="141">
        <f t="shared" si="220"/>
        <v>0</v>
      </c>
      <c r="CU71" s="43"/>
      <c r="CV71" s="48">
        <f t="shared" si="221"/>
        <v>0</v>
      </c>
      <c r="CW71" s="49">
        <f t="shared" si="234"/>
        <v>0</v>
      </c>
      <c r="CX71" s="49">
        <f t="shared" si="222"/>
        <v>0</v>
      </c>
      <c r="CY71" s="49">
        <f t="shared" si="223"/>
        <v>0</v>
      </c>
      <c r="CZ71" s="46">
        <f t="shared" si="224"/>
        <v>0</v>
      </c>
      <c r="DA71" s="50">
        <f t="shared" si="225"/>
        <v>0</v>
      </c>
      <c r="DB71" s="48">
        <f t="shared" si="226"/>
        <v>0</v>
      </c>
      <c r="DC71" s="49">
        <f t="shared" si="227"/>
        <v>0</v>
      </c>
      <c r="DD71" s="46">
        <f t="shared" si="228"/>
        <v>0</v>
      </c>
      <c r="DE71" s="49">
        <f t="shared" si="229"/>
        <v>0</v>
      </c>
      <c r="DF71" s="46">
        <f t="shared" si="230"/>
        <v>0</v>
      </c>
      <c r="DG71" s="50">
        <f t="shared" si="231"/>
        <v>0</v>
      </c>
      <c r="DH71" s="177"/>
      <c r="DI71" s="190" t="s">
        <v>71</v>
      </c>
      <c r="DJ71" s="48">
        <f t="shared" si="235"/>
        <v>0</v>
      </c>
      <c r="DK71" s="46">
        <f t="shared" si="232"/>
        <v>0</v>
      </c>
      <c r="DL71" s="47">
        <f t="shared" si="233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f>+'All Plans Q1'!D72+'All Plans Q2'!D72+'All Plans Q3'!D72+'All Plans Q4'!D72</f>
        <v>0</v>
      </c>
      <c r="E72" s="49">
        <f t="shared" si="172"/>
        <v>0</v>
      </c>
      <c r="F72" s="46">
        <f>+'All Plans Q1'!F72+'All Plans Q2'!F72+'All Plans Q3'!F72+'All Plans Q4'!F72</f>
        <v>0</v>
      </c>
      <c r="G72" s="49">
        <f t="shared" si="173"/>
        <v>0</v>
      </c>
      <c r="H72" s="46">
        <f t="shared" si="174"/>
        <v>0</v>
      </c>
      <c r="I72" s="50">
        <f t="shared" si="175"/>
        <v>0</v>
      </c>
      <c r="J72" s="5">
        <f>+'All Plans Q1'!J72+'All Plans Q2'!J72+'All Plans Q3'!J72+'All Plans Q4'!J72</f>
        <v>0</v>
      </c>
      <c r="K72" s="7">
        <f t="shared" si="176"/>
        <v>0</v>
      </c>
      <c r="L72" s="5">
        <f>+'All Plans Q1'!L72+'All Plans Q2'!L72+'All Plans Q3'!L72+'All Plans Q4'!L72</f>
        <v>0</v>
      </c>
      <c r="M72" s="7">
        <f t="shared" si="177"/>
        <v>0</v>
      </c>
      <c r="N72" s="5">
        <f t="shared" si="178"/>
        <v>0</v>
      </c>
      <c r="O72" s="7">
        <f t="shared" si="179"/>
        <v>0</v>
      </c>
      <c r="P72" s="139">
        <f t="shared" si="180"/>
        <v>0</v>
      </c>
      <c r="Q72" s="140">
        <f t="shared" si="181"/>
        <v>0</v>
      </c>
      <c r="R72" s="141">
        <f t="shared" si="182"/>
        <v>0</v>
      </c>
      <c r="S72" s="41"/>
      <c r="T72" s="45">
        <v>0</v>
      </c>
      <c r="U72" s="49">
        <f t="shared" si="183"/>
        <v>0</v>
      </c>
      <c r="V72" s="46">
        <v>0</v>
      </c>
      <c r="W72" s="49">
        <f t="shared" si="184"/>
        <v>0</v>
      </c>
      <c r="X72" s="46">
        <v>0</v>
      </c>
      <c r="Y72" s="50">
        <f t="shared" si="185"/>
        <v>0</v>
      </c>
      <c r="Z72" s="48">
        <v>0</v>
      </c>
      <c r="AA72" s="49">
        <f t="shared" si="186"/>
        <v>0</v>
      </c>
      <c r="AB72" s="46">
        <v>0</v>
      </c>
      <c r="AC72" s="49">
        <f t="shared" si="187"/>
        <v>0</v>
      </c>
      <c r="AD72" s="46">
        <v>0</v>
      </c>
      <c r="AE72" s="50">
        <f t="shared" si="188"/>
        <v>0</v>
      </c>
      <c r="AF72" s="139">
        <f t="shared" si="189"/>
        <v>0</v>
      </c>
      <c r="AG72" s="140">
        <f t="shared" si="190"/>
        <v>0</v>
      </c>
      <c r="AH72" s="141">
        <f t="shared" si="191"/>
        <v>0</v>
      </c>
      <c r="AI72" s="43"/>
      <c r="AJ72" s="45">
        <f>+'All Plans Q4'!AJ72+'All Plans Q3'!AJ72+'All Plans Q2'!AJ72+'All Plans Q1'!AJ72</f>
        <v>0</v>
      </c>
      <c r="AK72" s="49">
        <f t="shared" si="192"/>
        <v>0</v>
      </c>
      <c r="AL72" s="46">
        <f>+'All Plans Q4'!AL72+'All Plans Q3'!AL72+'All Plans Q2'!AL72+'All Plans Q1'!AL72</f>
        <v>0</v>
      </c>
      <c r="AM72" s="49">
        <f t="shared" si="193"/>
        <v>0</v>
      </c>
      <c r="AN72" s="46">
        <f t="shared" si="194"/>
        <v>0</v>
      </c>
      <c r="AO72" s="50">
        <f t="shared" si="195"/>
        <v>0</v>
      </c>
      <c r="AP72" s="48">
        <v>0</v>
      </c>
      <c r="AQ72" s="49">
        <f t="shared" si="196"/>
        <v>0</v>
      </c>
      <c r="AR72" s="46">
        <v>0</v>
      </c>
      <c r="AS72" s="49">
        <f t="shared" si="197"/>
        <v>0</v>
      </c>
      <c r="AT72" s="46">
        <v>0</v>
      </c>
      <c r="AU72" s="50">
        <f t="shared" si="198"/>
        <v>0</v>
      </c>
      <c r="AV72" s="139">
        <f t="shared" si="199"/>
        <v>0</v>
      </c>
      <c r="AW72" s="140">
        <f t="shared" si="200"/>
        <v>0</v>
      </c>
      <c r="AX72" s="141">
        <f t="shared" si="201"/>
        <v>0</v>
      </c>
      <c r="AY72" s="43"/>
      <c r="AZ72" s="45">
        <v>5028096.0485527264</v>
      </c>
      <c r="BA72" s="49">
        <v>11.534737866281096</v>
      </c>
      <c r="BB72" s="46">
        <v>746715.67144727148</v>
      </c>
      <c r="BC72" s="49">
        <v>10.843811031603831</v>
      </c>
      <c r="BD72" s="46">
        <v>5774811.7199999979</v>
      </c>
      <c r="BE72" s="50">
        <v>11.440481248885627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f t="shared" si="202"/>
        <v>5028096.0485527264</v>
      </c>
      <c r="BM72" s="140">
        <f t="shared" si="203"/>
        <v>746715.67144727148</v>
      </c>
      <c r="BN72" s="141">
        <f t="shared" si="204"/>
        <v>5774811.7199999979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f t="shared" si="205"/>
        <v>0</v>
      </c>
      <c r="BX72" s="46">
        <v>0</v>
      </c>
      <c r="BY72" s="49">
        <f t="shared" si="206"/>
        <v>0</v>
      </c>
      <c r="BZ72" s="46">
        <f t="shared" si="207"/>
        <v>0</v>
      </c>
      <c r="CA72" s="50">
        <f t="shared" si="208"/>
        <v>0</v>
      </c>
      <c r="CB72" s="139">
        <f t="shared" si="209"/>
        <v>0</v>
      </c>
      <c r="CC72" s="140">
        <f t="shared" si="210"/>
        <v>0</v>
      </c>
      <c r="CD72" s="141">
        <f t="shared" si="211"/>
        <v>0</v>
      </c>
      <c r="CE72" s="43"/>
      <c r="CF72" s="45">
        <v>0</v>
      </c>
      <c r="CG72" s="49">
        <f t="shared" si="212"/>
        <v>0</v>
      </c>
      <c r="CH72" s="46">
        <v>0</v>
      </c>
      <c r="CI72" s="49">
        <f t="shared" si="213"/>
        <v>0</v>
      </c>
      <c r="CJ72" s="46">
        <v>0</v>
      </c>
      <c r="CK72" s="50">
        <f t="shared" si="214"/>
        <v>0</v>
      </c>
      <c r="CL72" s="48">
        <v>0</v>
      </c>
      <c r="CM72" s="49">
        <f t="shared" si="215"/>
        <v>0</v>
      </c>
      <c r="CN72" s="46">
        <v>0</v>
      </c>
      <c r="CO72" s="49">
        <f t="shared" si="216"/>
        <v>0</v>
      </c>
      <c r="CP72" s="46">
        <v>0</v>
      </c>
      <c r="CQ72" s="50">
        <f t="shared" si="217"/>
        <v>0</v>
      </c>
      <c r="CR72" s="139">
        <f t="shared" si="218"/>
        <v>0</v>
      </c>
      <c r="CS72" s="140">
        <f t="shared" si="219"/>
        <v>0</v>
      </c>
      <c r="CT72" s="141">
        <f t="shared" si="220"/>
        <v>0</v>
      </c>
      <c r="CU72" s="43"/>
      <c r="CV72" s="48">
        <f t="shared" si="221"/>
        <v>5028096.0485527264</v>
      </c>
      <c r="CW72" s="49">
        <f t="shared" si="234"/>
        <v>1.9104695563876881</v>
      </c>
      <c r="CX72" s="49">
        <f t="shared" si="222"/>
        <v>746715.67144727148</v>
      </c>
      <c r="CY72" s="49">
        <f t="shared" si="223"/>
        <v>1.820050287241809</v>
      </c>
      <c r="CZ72" s="46">
        <f t="shared" si="224"/>
        <v>5774811.7199999979</v>
      </c>
      <c r="DA72" s="50">
        <f t="shared" si="225"/>
        <v>1.8982753302284967</v>
      </c>
      <c r="DB72" s="48">
        <f t="shared" si="226"/>
        <v>0</v>
      </c>
      <c r="DC72" s="49">
        <f t="shared" si="227"/>
        <v>0</v>
      </c>
      <c r="DD72" s="46">
        <f t="shared" si="228"/>
        <v>0</v>
      </c>
      <c r="DE72" s="49">
        <f t="shared" si="229"/>
        <v>0</v>
      </c>
      <c r="DF72" s="46">
        <f t="shared" si="230"/>
        <v>0</v>
      </c>
      <c r="DG72" s="50">
        <f t="shared" si="231"/>
        <v>0</v>
      </c>
      <c r="DH72" s="177"/>
      <c r="DI72" s="190" t="s">
        <v>72</v>
      </c>
      <c r="DJ72" s="48">
        <f t="shared" si="235"/>
        <v>5774811.7199999979</v>
      </c>
      <c r="DK72" s="46">
        <f t="shared" si="232"/>
        <v>0</v>
      </c>
      <c r="DL72" s="47">
        <f t="shared" si="233"/>
        <v>5774811.7199999979</v>
      </c>
      <c r="DM72"/>
    </row>
    <row r="73" spans="1:119" s="62" customFormat="1" ht="15.6" x14ac:dyDescent="0.3">
      <c r="A73" s="35">
        <v>59</v>
      </c>
      <c r="B73" s="35" t="s">
        <v>194</v>
      </c>
      <c r="C73" s="52"/>
      <c r="D73" s="53">
        <f>SUM(D66:D72)</f>
        <v>20607184.555638902</v>
      </c>
      <c r="E73" s="57">
        <f t="shared" si="172"/>
        <v>51.513196418428549</v>
      </c>
      <c r="F73" s="54">
        <f>SUM(F66:F72)</f>
        <v>2529168.0281551513</v>
      </c>
      <c r="G73" s="57">
        <f t="shared" si="173"/>
        <v>43.358157240539519</v>
      </c>
      <c r="H73" s="54">
        <f>SUM(H66:H72)</f>
        <v>23136352.583794057</v>
      </c>
      <c r="I73" s="58">
        <f t="shared" si="175"/>
        <v>50.475386825448616</v>
      </c>
      <c r="J73" s="10">
        <f>SUM(J66:J72)</f>
        <v>2191501.9635665794</v>
      </c>
      <c r="K73" s="7">
        <f t="shared" si="176"/>
        <v>2.1496187910419184</v>
      </c>
      <c r="L73" s="10">
        <f>SUM(L66:L72)</f>
        <v>2819713.9334717393</v>
      </c>
      <c r="M73" s="7">
        <f t="shared" si="177"/>
        <v>3.4148755120976841</v>
      </c>
      <c r="N73" s="10">
        <f>SUM(N66:N72)</f>
        <v>5011215.8970383182</v>
      </c>
      <c r="O73" s="7">
        <f t="shared" si="179"/>
        <v>2.7158132521415403</v>
      </c>
      <c r="P73" s="145">
        <f>SUM(P66:P72)</f>
        <v>22798686.519205481</v>
      </c>
      <c r="Q73" s="146">
        <f>SUM(Q66:Q72)</f>
        <v>5348881.961626891</v>
      </c>
      <c r="R73" s="147">
        <f t="shared" si="182"/>
        <v>28147568.480832372</v>
      </c>
      <c r="S73" s="41"/>
      <c r="T73" s="53">
        <v>39421451.298837945</v>
      </c>
      <c r="U73" s="246">
        <f t="shared" si="183"/>
        <v>53.430863386077242</v>
      </c>
      <c r="V73" s="54">
        <v>6948898.7029300332</v>
      </c>
      <c r="W73" s="246">
        <f t="shared" si="184"/>
        <v>56.989016213115562</v>
      </c>
      <c r="X73" s="54">
        <v>46370350.001767978</v>
      </c>
      <c r="Y73" s="58">
        <f t="shared" si="185"/>
        <v>53.935505860243282</v>
      </c>
      <c r="Z73" s="56">
        <v>24854528.029105134</v>
      </c>
      <c r="AA73" s="246">
        <f t="shared" si="186"/>
        <v>7.3120130586376639</v>
      </c>
      <c r="AB73" s="54">
        <v>8515005.1029988937</v>
      </c>
      <c r="AC73" s="57">
        <f t="shared" si="187"/>
        <v>7.9541723209904962</v>
      </c>
      <c r="AD73" s="54">
        <v>33369533.132104024</v>
      </c>
      <c r="AE73" s="58">
        <f t="shared" si="188"/>
        <v>7.4658142567179198</v>
      </c>
      <c r="AF73" s="145">
        <f>SUM(AF66:AF72)</f>
        <v>64275979.327943079</v>
      </c>
      <c r="AG73" s="146">
        <f>SUM(AG66:AG72)</f>
        <v>15463903.805928927</v>
      </c>
      <c r="AH73" s="147">
        <f t="shared" si="191"/>
        <v>79739883.133872002</v>
      </c>
      <c r="AI73" s="43"/>
      <c r="AJ73" s="53">
        <f>SUM(AJ66:AJ72)</f>
        <v>13514845.921687331</v>
      </c>
      <c r="AK73" s="57">
        <f t="shared" si="192"/>
        <v>54.305496195507367</v>
      </c>
      <c r="AL73" s="54">
        <f>SUM(AL66:AL72)</f>
        <v>2396974.7730723079</v>
      </c>
      <c r="AM73" s="57">
        <f t="shared" si="193"/>
        <v>56.099767666166777</v>
      </c>
      <c r="AN73" s="54">
        <f>SUM(AN66:AN72)</f>
        <v>15911820.694759641</v>
      </c>
      <c r="AO73" s="58">
        <f t="shared" si="195"/>
        <v>54.568409139967358</v>
      </c>
      <c r="AP73" s="56">
        <v>1935584.1450522719</v>
      </c>
      <c r="AQ73" s="49">
        <f t="shared" si="196"/>
        <v>4.158611518245686</v>
      </c>
      <c r="AR73" s="54">
        <v>3043212.9020763435</v>
      </c>
      <c r="AS73" s="57">
        <f t="shared" si="197"/>
        <v>7.1729396673203736</v>
      </c>
      <c r="AT73" s="54">
        <v>4978797.0471286159</v>
      </c>
      <c r="AU73" s="58">
        <f t="shared" si="198"/>
        <v>5.59602142189991</v>
      </c>
      <c r="AV73" s="145">
        <f>SUM(AV66:AV72)</f>
        <v>15450430.066739606</v>
      </c>
      <c r="AW73" s="146">
        <f>SUM(AW66:AW72)</f>
        <v>5440187.675148651</v>
      </c>
      <c r="AX73" s="147">
        <f t="shared" si="201"/>
        <v>20890617.741888255</v>
      </c>
      <c r="AY73" s="43"/>
      <c r="AZ73" s="53">
        <v>21881610.250833265</v>
      </c>
      <c r="BA73" s="57">
        <v>50.197656508200716</v>
      </c>
      <c r="BB73" s="54">
        <v>3249608.0291667329</v>
      </c>
      <c r="BC73" s="57">
        <v>47.190834132044742</v>
      </c>
      <c r="BD73" s="46">
        <v>25131218.280000001</v>
      </c>
      <c r="BE73" s="58">
        <v>49.787464151990015</v>
      </c>
      <c r="BF73" s="56">
        <v>9168278.5203148611</v>
      </c>
      <c r="BG73" s="57">
        <v>4.3774178890557192</v>
      </c>
      <c r="BH73" s="54">
        <v>6416923.4796851389</v>
      </c>
      <c r="BI73" s="57">
        <v>7.9584714389355078</v>
      </c>
      <c r="BJ73" s="54">
        <v>15585202</v>
      </c>
      <c r="BK73" s="58">
        <v>5.3728180642937176</v>
      </c>
      <c r="BL73" s="145">
        <f>SUM(BL66:BL72)</f>
        <v>31049888.77114813</v>
      </c>
      <c r="BM73" s="146">
        <f>SUM(BM66:BM72)</f>
        <v>9666531.5088518709</v>
      </c>
      <c r="BN73" s="147">
        <f t="shared" si="204"/>
        <v>40716420.280000001</v>
      </c>
      <c r="BO73" s="43"/>
      <c r="BP73" s="53">
        <v>19020202.539999999</v>
      </c>
      <c r="BQ73" s="57">
        <v>61.609082999701997</v>
      </c>
      <c r="BR73" s="54">
        <v>2783772.22</v>
      </c>
      <c r="BS73" s="57">
        <v>64.115625316688934</v>
      </c>
      <c r="BT73" s="54">
        <v>21803974.759999998</v>
      </c>
      <c r="BU73" s="58">
        <v>61.918131776385657</v>
      </c>
      <c r="BV73" s="56">
        <f>SUM(BV66:BV72)</f>
        <v>4248398.09</v>
      </c>
      <c r="BW73" s="57">
        <f t="shared" si="205"/>
        <v>4.6089667790593731</v>
      </c>
      <c r="BX73" s="54">
        <f>SUM(BX66:BX72)</f>
        <v>4187641.43</v>
      </c>
      <c r="BY73" s="57">
        <f t="shared" si="206"/>
        <v>8.5640341731768181</v>
      </c>
      <c r="BZ73" s="54">
        <f>SUM(BZ66:BZ72)</f>
        <v>8436039.5199999996</v>
      </c>
      <c r="CA73" s="58">
        <f t="shared" si="208"/>
        <v>5.9798344707913813</v>
      </c>
      <c r="CB73" s="145">
        <f>SUM(CB66:CB72)</f>
        <v>23268600.629999999</v>
      </c>
      <c r="CC73" s="146">
        <f>SUM(CC66:CC72)</f>
        <v>6971413.6500000004</v>
      </c>
      <c r="CD73" s="147">
        <f t="shared" si="211"/>
        <v>30240014.280000001</v>
      </c>
      <c r="CE73" s="43"/>
      <c r="CF73" s="53">
        <v>21852199.349510293</v>
      </c>
      <c r="CG73" s="57">
        <f t="shared" si="212"/>
        <v>43.658644439647837</v>
      </c>
      <c r="CH73" s="54">
        <v>2905672.8504897086</v>
      </c>
      <c r="CI73" s="57">
        <f t="shared" si="213"/>
        <v>38.742304673196116</v>
      </c>
      <c r="CJ73" s="54">
        <v>24757872.200000003</v>
      </c>
      <c r="CK73" s="58">
        <f t="shared" si="214"/>
        <v>43.01796658349609</v>
      </c>
      <c r="CL73" s="56">
        <v>13111510.75809871</v>
      </c>
      <c r="CM73" s="57">
        <f t="shared" si="215"/>
        <v>6.1782867705177997</v>
      </c>
      <c r="CN73" s="54">
        <v>8282579.2419012897</v>
      </c>
      <c r="CO73" s="57">
        <f t="shared" si="216"/>
        <v>12.20602188721978</v>
      </c>
      <c r="CP73" s="54">
        <v>21394090</v>
      </c>
      <c r="CQ73" s="58">
        <f t="shared" si="217"/>
        <v>7.6386812565317159</v>
      </c>
      <c r="CR73" s="145">
        <f>SUM(CR66:CR72)</f>
        <v>34963710.107608996</v>
      </c>
      <c r="CS73" s="146">
        <f>SUM(CS66:CS72)</f>
        <v>11188252.092390999</v>
      </c>
      <c r="CT73" s="147">
        <f t="shared" si="220"/>
        <v>46151962.199999996</v>
      </c>
      <c r="CU73" s="43"/>
      <c r="CV73" s="56">
        <f>SUM(CV66:CV72)</f>
        <v>136297493.91650775</v>
      </c>
      <c r="CW73" s="57">
        <f t="shared" si="234"/>
        <v>51.787438072980883</v>
      </c>
      <c r="CX73" s="57">
        <f>SUM(CX66:CX72)</f>
        <v>20814094.603813931</v>
      </c>
      <c r="CY73" s="57">
        <f t="shared" si="223"/>
        <v>50.732427764541406</v>
      </c>
      <c r="CZ73" s="54">
        <f t="shared" si="224"/>
        <v>157111588.52032167</v>
      </c>
      <c r="DA73" s="58">
        <f t="shared" si="225"/>
        <v>51.645156074653357</v>
      </c>
      <c r="DB73" s="56">
        <f>SUM(DB66:DB72)</f>
        <v>55509801.506137557</v>
      </c>
      <c r="DC73" s="57">
        <f t="shared" si="227"/>
        <v>5.5385355235678038</v>
      </c>
      <c r="DD73" s="54">
        <f>SUM(DD66:DD72)</f>
        <v>33265076.090133402</v>
      </c>
      <c r="DE73" s="57">
        <f t="shared" si="229"/>
        <v>7.7462748781727644</v>
      </c>
      <c r="DF73" s="54">
        <f>SUM(DF66:DF72)</f>
        <v>88774877.596270964</v>
      </c>
      <c r="DG73" s="58">
        <f t="shared" si="231"/>
        <v>6.2007480980559553</v>
      </c>
      <c r="DH73" s="178"/>
      <c r="DI73" s="190" t="s">
        <v>194</v>
      </c>
      <c r="DJ73" s="56">
        <f t="shared" ref="DJ73:DK73" si="236">SUM(DJ66:DJ72)</f>
        <v>157111588.52032167</v>
      </c>
      <c r="DK73" s="54">
        <f t="shared" si="236"/>
        <v>88774877.596270964</v>
      </c>
      <c r="DL73" s="55">
        <f>SUM(DL66:DL72)</f>
        <v>245886466.11659262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/>
      <c r="J74" s="5"/>
      <c r="K74" s="7"/>
      <c r="L74" s="7"/>
      <c r="M74" s="7"/>
      <c r="N74" s="7"/>
      <c r="O74" s="7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f>+'All Plans Q1'!D75+'All Plans Q2'!D75+'All Plans Q3'!D75+'All Plans Q4'!D75</f>
        <v>14925721.208719784</v>
      </c>
      <c r="E75" s="49">
        <f t="shared" ref="E75:E96" si="237">+D75/$D$111</f>
        <v>37.31085176801092</v>
      </c>
      <c r="F75" s="46">
        <f>+'All Plans Q1'!F75+'All Plans Q2'!F75+'All Plans Q3'!F75+'All Plans Q4'!F75</f>
        <v>1138889.3550595611</v>
      </c>
      <c r="G75" s="49">
        <f t="shared" ref="G75:G96" si="238">+F75/$F$111</f>
        <v>19.524263784193256</v>
      </c>
      <c r="H75" s="46">
        <f t="shared" ref="H75:H94" si="239">+D75+F75</f>
        <v>16064610.563779345</v>
      </c>
      <c r="I75" s="50">
        <f t="shared" ref="I75:I96" si="240">+H75/$H$111</f>
        <v>35.047332092221211</v>
      </c>
      <c r="J75" s="5">
        <f>+'All Plans Q1'!J75+'All Plans Q2'!J75+'All Plans Q3'!J75+'All Plans Q4'!J75</f>
        <v>1392546.8071401548</v>
      </c>
      <c r="K75" s="7">
        <f t="shared" ref="K75:K96" si="241">+J75/$J$111</f>
        <v>1.3659329691688686</v>
      </c>
      <c r="L75" s="5">
        <f>+'All Plans Q1'!L75+'All Plans Q2'!L75+'All Plans Q3'!L75+'All Plans Q4'!L75</f>
        <v>1666621.1428598452</v>
      </c>
      <c r="M75" s="7">
        <f t="shared" ref="M75:M96" si="242">+L75/$L$111</f>
        <v>2.0183975619430981</v>
      </c>
      <c r="N75" s="5">
        <f t="shared" ref="N75:N94" si="243">+J75+L75</f>
        <v>3059167.95</v>
      </c>
      <c r="O75" s="7">
        <f t="shared" ref="O75:O96" si="244">+N75/$N$111</f>
        <v>1.6579067894573973</v>
      </c>
      <c r="P75" s="139">
        <f t="shared" ref="P75:P94" si="245">+D75+J75</f>
        <v>16318268.015859939</v>
      </c>
      <c r="Q75" s="140">
        <f t="shared" ref="Q75:Q94" si="246">+F75+L75</f>
        <v>2805510.4979194063</v>
      </c>
      <c r="R75" s="141">
        <f t="shared" ref="R75:R94" si="247">+P75+Q75</f>
        <v>19123778.513779346</v>
      </c>
      <c r="S75" s="41"/>
      <c r="T75" s="45">
        <v>2108710.7627187488</v>
      </c>
      <c r="U75" s="49">
        <f t="shared" ref="U75:U96" si="248">+T75/$T$111</f>
        <v>2.858094589909161</v>
      </c>
      <c r="V75" s="46">
        <v>457368.24333708623</v>
      </c>
      <c r="W75" s="49">
        <f t="shared" ref="W75:W96" si="249">+V75/$V$111</f>
        <v>3.7509492293952977</v>
      </c>
      <c r="X75" s="46">
        <v>2566079.0060558352</v>
      </c>
      <c r="Y75" s="50">
        <f t="shared" ref="Y75:Y96" si="250">+X75/$X$111</f>
        <v>2.9847255684655134</v>
      </c>
      <c r="Z75" s="48">
        <v>1481019.4069809297</v>
      </c>
      <c r="AA75" s="49">
        <f t="shared" ref="AA75:AA96" si="251">+Z75/$Z$111</f>
        <v>0.43570464227923072</v>
      </c>
      <c r="AB75" s="46">
        <v>1935461.3650971514</v>
      </c>
      <c r="AC75" s="49">
        <f t="shared" ref="AC75:AC95" si="252">+AB75/$AB$111</f>
        <v>1.8079840273002643</v>
      </c>
      <c r="AD75" s="46">
        <v>3416480.772078081</v>
      </c>
      <c r="AE75" s="50">
        <f t="shared" ref="AE75:AE96" si="253">+AD75/$AD$111</f>
        <v>0.76437421989112864</v>
      </c>
      <c r="AF75" s="139">
        <f t="shared" ref="AF75:AF94" si="254">+T75+Z75</f>
        <v>3589730.1696996782</v>
      </c>
      <c r="AG75" s="140">
        <f t="shared" ref="AG75:AG94" si="255">+V75+AB75</f>
        <v>2392829.6084342375</v>
      </c>
      <c r="AH75" s="141">
        <f t="shared" ref="AH75:AH94" si="256">+AF75+AG75</f>
        <v>5982559.7781339157</v>
      </c>
      <c r="AI75" s="43"/>
      <c r="AJ75" s="45">
        <f>+'All Plans Q4'!AJ75+'All Plans Q3'!AJ75+'All Plans Q2'!AJ75+'All Plans Q1'!AJ75</f>
        <v>1582639.1294618982</v>
      </c>
      <c r="AK75" s="49">
        <f t="shared" ref="AK75:AK96" si="257">+AJ75/$AJ$111</f>
        <v>6.3593772153877302</v>
      </c>
      <c r="AL75" s="46">
        <f>+'All Plans Q4'!AL75+'All Plans Q3'!AL75+'All Plans Q2'!AL75+'All Plans Q1'!AL75</f>
        <v>280694.73304980627</v>
      </c>
      <c r="AM75" s="49">
        <f t="shared" ref="AM75:AM96" si="258">+AL75/$AL$111</f>
        <v>6.5694931319729042</v>
      </c>
      <c r="AN75" s="46">
        <f>+AJ75+AL75</f>
        <v>1863333.8625117044</v>
      </c>
      <c r="AO75" s="50">
        <f t="shared" ref="AO75:AO96" si="259">+AN75/$AN$111</f>
        <v>6.3901653069394584</v>
      </c>
      <c r="AP75" s="48">
        <v>466666.33467548585</v>
      </c>
      <c r="AQ75" s="49">
        <f t="shared" ref="AQ75:AQ96" si="260">+AP75/$AP$111</f>
        <v>1.0026347857414186</v>
      </c>
      <c r="AR75" s="46">
        <v>733871.68500732817</v>
      </c>
      <c r="AS75" s="49">
        <f t="shared" ref="AS75:AS96" si="261">+AR75/$AR$111</f>
        <v>1.7297565071838179</v>
      </c>
      <c r="AT75" s="46">
        <v>1200538.0196828139</v>
      </c>
      <c r="AU75" s="50">
        <f t="shared" ref="AU75:AU96" si="262">+AT75/$AT$111</f>
        <v>1.3493694184270637</v>
      </c>
      <c r="AV75" s="139">
        <f t="shared" ref="AV75:AV94" si="263">+AJ75+AP75</f>
        <v>2049305.4641373842</v>
      </c>
      <c r="AW75" s="140">
        <f t="shared" ref="AW75:AW94" si="264">+AL75+AR75</f>
        <v>1014566.4180571344</v>
      </c>
      <c r="AX75" s="141">
        <f t="shared" ref="AX75:AX94" si="265">+AV75+AW75</f>
        <v>3063871.8821945186</v>
      </c>
      <c r="AY75" s="43"/>
      <c r="AZ75" s="45">
        <v>9097224.1665527634</v>
      </c>
      <c r="BA75" s="49">
        <v>20.869548842884097</v>
      </c>
      <c r="BB75" s="49">
        <v>1351016.3263068693</v>
      </c>
      <c r="BC75" s="49">
        <v>19.619470038292636</v>
      </c>
      <c r="BD75" s="46">
        <v>10448240.492859632</v>
      </c>
      <c r="BE75" s="50">
        <v>20.699012407353116</v>
      </c>
      <c r="BF75" s="48">
        <v>2043085.2557069743</v>
      </c>
      <c r="BG75" s="49">
        <v>0.97547624969955071</v>
      </c>
      <c r="BH75" s="46">
        <v>1429965.4749029549</v>
      </c>
      <c r="BI75" s="49">
        <v>1.7734884055742892</v>
      </c>
      <c r="BJ75" s="46">
        <v>3473050.7306099292</v>
      </c>
      <c r="BK75" s="50">
        <v>1.1972940551960456</v>
      </c>
      <c r="BL75" s="139">
        <f t="shared" ref="BL75:BL94" si="266">+AZ75+BF75</f>
        <v>11140309.422259737</v>
      </c>
      <c r="BM75" s="140">
        <f t="shared" ref="BM75:BM94" si="267">+BB75+BH75</f>
        <v>2780981.8012098242</v>
      </c>
      <c r="BN75" s="141">
        <f t="shared" ref="BN75:BN94" si="268">+BL75+BM75</f>
        <v>13921291.223469561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v>0</v>
      </c>
      <c r="BU75" s="50">
        <v>0</v>
      </c>
      <c r="BV75" s="48">
        <v>0</v>
      </c>
      <c r="BW75" s="49">
        <f t="shared" ref="BW75:BW96" si="269">+BV75/$BV$111</f>
        <v>0</v>
      </c>
      <c r="BX75" s="46">
        <v>0</v>
      </c>
      <c r="BY75" s="49">
        <f t="shared" ref="BY75:BY96" si="270">+BX75/$BX$111</f>
        <v>0</v>
      </c>
      <c r="BZ75" s="46">
        <f t="shared" ref="BZ75:BZ94" si="271">+BV75+BX75</f>
        <v>0</v>
      </c>
      <c r="CA75" s="50">
        <f t="shared" ref="CA75:CA96" si="272">+BZ75/$BZ$111</f>
        <v>0</v>
      </c>
      <c r="CB75" s="139">
        <f t="shared" ref="CB75:CB94" si="273">+BP75+BV75</f>
        <v>0</v>
      </c>
      <c r="CC75" s="140">
        <f t="shared" ref="CC75:CC94" si="274">+BR75+BX75</f>
        <v>0</v>
      </c>
      <c r="CD75" s="141">
        <f t="shared" ref="CD75:CD94" si="275">+CB75+CC75</f>
        <v>0</v>
      </c>
      <c r="CE75" s="43"/>
      <c r="CF75" s="45">
        <v>0</v>
      </c>
      <c r="CG75" s="49">
        <f t="shared" ref="CG75:CG96" si="276">+CF75/$CF$111</f>
        <v>0</v>
      </c>
      <c r="CH75" s="49">
        <v>0</v>
      </c>
      <c r="CI75" s="49">
        <f t="shared" ref="CI75:CI96" si="277">+CH75/$CH$111</f>
        <v>0</v>
      </c>
      <c r="CJ75" s="46">
        <v>0</v>
      </c>
      <c r="CK75" s="50">
        <f t="shared" ref="CK75:CK96" si="278">+CJ75/$CJ$111</f>
        <v>0</v>
      </c>
      <c r="CL75" s="48">
        <v>0</v>
      </c>
      <c r="CM75" s="49">
        <f t="shared" ref="CM75:CM96" si="279">+CL75/$CL$111</f>
        <v>0</v>
      </c>
      <c r="CN75" s="46">
        <v>0</v>
      </c>
      <c r="CO75" s="49">
        <f t="shared" ref="CO75:CO96" si="280">+CN75/$CN$111</f>
        <v>0</v>
      </c>
      <c r="CP75" s="46">
        <v>0</v>
      </c>
      <c r="CQ75" s="50">
        <f t="shared" ref="CQ75:CQ96" si="281">+CP75/$CP$111</f>
        <v>0</v>
      </c>
      <c r="CR75" s="139">
        <f t="shared" ref="CR75:CR94" si="282">+CF75+CL75</f>
        <v>0</v>
      </c>
      <c r="CS75" s="140">
        <f t="shared" ref="CS75:CS94" si="283">+CH75+CN75</f>
        <v>0</v>
      </c>
      <c r="CT75" s="141">
        <f t="shared" ref="CT75:CT94" si="284">+CR75+CS75</f>
        <v>0</v>
      </c>
      <c r="CU75" s="43"/>
      <c r="CV75" s="48">
        <f t="shared" ref="CV75:CV94" si="285">+D75+T75+AJ75+AZ75+BP75+CF75</f>
        <v>27714295.267453197</v>
      </c>
      <c r="CW75" s="49">
        <f t="shared" si="234"/>
        <v>10.530291560450387</v>
      </c>
      <c r="CX75" s="49">
        <f t="shared" ref="CX75:CX94" si="286">+F75+V75+AL75+BB75+BR75+CH75</f>
        <v>3227968.6577533227</v>
      </c>
      <c r="CY75" s="49">
        <f t="shared" ref="CY75:CY96" si="287">+CX75/$CX$111</f>
        <v>7.8678746240380111</v>
      </c>
      <c r="CZ75" s="46">
        <f t="shared" ref="CZ75:CZ96" si="288">+CV75+CX75</f>
        <v>30942263.92520652</v>
      </c>
      <c r="DA75" s="50">
        <f t="shared" ref="DA75:DA96" si="289">+CZ75/$CZ$111</f>
        <v>10.171229664027683</v>
      </c>
      <c r="DB75" s="48">
        <f t="shared" ref="DB75:DB94" si="290">+J75+Z75+AP75+BF75+BV75+CL75</f>
        <v>5383317.8045035452</v>
      </c>
      <c r="DC75" s="49">
        <f t="shared" ref="DC75:DC96" si="291">+DB75/$DB$111</f>
        <v>0.53712490561871828</v>
      </c>
      <c r="DD75" s="46">
        <f t="shared" ref="DD75:DD94" si="292">+L75+AB75+AR75+BH75+BX75+CN75</f>
        <v>5765919.6678672796</v>
      </c>
      <c r="DE75" s="49">
        <f t="shared" ref="DE75:DE96" si="293">+DD75/$DD$111</f>
        <v>1.3426813920924789</v>
      </c>
      <c r="DF75" s="46">
        <f t="shared" ref="DF75:DF94" si="294">+DB75+DD75</f>
        <v>11149237.472370826</v>
      </c>
      <c r="DG75" s="50">
        <f t="shared" ref="DG75:DG96" si="295">+DF75/$DF$111</f>
        <v>0.77875199519826288</v>
      </c>
      <c r="DH75" s="177"/>
      <c r="DI75" s="190" t="s">
        <v>74</v>
      </c>
      <c r="DJ75" s="48">
        <f t="shared" ref="DJ75:DJ94" si="296">+CZ75</f>
        <v>30942263.92520652</v>
      </c>
      <c r="DK75" s="46">
        <f t="shared" ref="DK75:DK94" si="297">+DF75</f>
        <v>11149237.472370826</v>
      </c>
      <c r="DL75" s="47">
        <f t="shared" ref="DL75:DL94" si="298">+DJ75+DK75</f>
        <v>42091501.397577345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f>+'All Plans Q1'!D76+'All Plans Q2'!D76+'All Plans Q3'!D76+'All Plans Q4'!D76</f>
        <v>1296733.5822153897</v>
      </c>
      <c r="E76" s="49">
        <f t="shared" si="237"/>
        <v>3.2415341136329632</v>
      </c>
      <c r="F76" s="46">
        <f>+'All Plans Q1'!F76+'All Plans Q2'!F76+'All Plans Q3'!F76+'All Plans Q4'!F76</f>
        <v>148672.10778461039</v>
      </c>
      <c r="G76" s="49">
        <f t="shared" si="238"/>
        <v>2.5487229614038673</v>
      </c>
      <c r="H76" s="46">
        <f t="shared" si="239"/>
        <v>1445405.6900000002</v>
      </c>
      <c r="I76" s="50">
        <f t="shared" si="240"/>
        <v>3.1533670252569439</v>
      </c>
      <c r="J76" s="5">
        <f>+'All Plans Q1'!J76+'All Plans Q2'!J76+'All Plans Q3'!J76+'All Plans Q4'!J76</f>
        <v>895715.88352855272</v>
      </c>
      <c r="K76" s="7">
        <f t="shared" si="241"/>
        <v>0.87859729385508034</v>
      </c>
      <c r="L76" s="5">
        <f>+'All Plans Q1'!L76+'All Plans Q2'!L76+'All Plans Q3'!L76+'All Plans Q4'!L76</f>
        <v>1001681.9264714473</v>
      </c>
      <c r="M76" s="7">
        <f t="shared" si="242"/>
        <v>1.2131085501310348</v>
      </c>
      <c r="N76" s="5">
        <f t="shared" si="243"/>
        <v>1897397.81</v>
      </c>
      <c r="O76" s="7">
        <f t="shared" si="244"/>
        <v>1.0282889867163378</v>
      </c>
      <c r="P76" s="139">
        <f t="shared" si="245"/>
        <v>2192449.4657439422</v>
      </c>
      <c r="Q76" s="140">
        <f t="shared" si="246"/>
        <v>1150354.0342560578</v>
      </c>
      <c r="R76" s="141">
        <f t="shared" si="247"/>
        <v>3342803.5</v>
      </c>
      <c r="S76" s="41"/>
      <c r="T76" s="45">
        <v>1187556.0810022897</v>
      </c>
      <c r="U76" s="49">
        <f t="shared" si="248"/>
        <v>1.6095842399695985</v>
      </c>
      <c r="V76" s="46">
        <v>173843.16501296309</v>
      </c>
      <c r="W76" s="49">
        <f t="shared" si="249"/>
        <v>1.4257152641015884</v>
      </c>
      <c r="X76" s="46">
        <v>1361399.2460152528</v>
      </c>
      <c r="Y76" s="50">
        <f t="shared" si="250"/>
        <v>1.583506637512696</v>
      </c>
      <c r="Z76" s="48">
        <v>5365341.4231510898</v>
      </c>
      <c r="AA76" s="49">
        <f t="shared" si="251"/>
        <v>1.5784426284091804</v>
      </c>
      <c r="AB76" s="46">
        <v>1635544.4943467225</v>
      </c>
      <c r="AC76" s="49">
        <f t="shared" si="252"/>
        <v>1.5278208984395469</v>
      </c>
      <c r="AD76" s="46">
        <v>7000885.9174978118</v>
      </c>
      <c r="AE76" s="50">
        <f t="shared" si="253"/>
        <v>1.5663184044437755</v>
      </c>
      <c r="AF76" s="139">
        <f t="shared" si="254"/>
        <v>6552897.5041533792</v>
      </c>
      <c r="AG76" s="140">
        <f t="shared" si="255"/>
        <v>1809387.6593596856</v>
      </c>
      <c r="AH76" s="141">
        <f t="shared" si="256"/>
        <v>8362285.1635130644</v>
      </c>
      <c r="AI76" s="43"/>
      <c r="AJ76" s="45">
        <f>+'All Plans Q4'!AJ76+'All Plans Q3'!AJ76+'All Plans Q2'!AJ76+'All Plans Q1'!AJ76</f>
        <v>687839.12616781727</v>
      </c>
      <c r="AK76" s="49">
        <f t="shared" si="257"/>
        <v>2.7638824197977927</v>
      </c>
      <c r="AL76" s="46">
        <f>+'All Plans Q4'!AL76+'All Plans Q3'!AL76+'All Plans Q2'!AL76+'All Plans Q1'!AL76</f>
        <v>121994.21605766361</v>
      </c>
      <c r="AM76" s="49">
        <f t="shared" si="258"/>
        <v>2.8552020047666256</v>
      </c>
      <c r="AN76" s="46">
        <f t="shared" ref="AN76:AN94" si="299">+AJ76+AL76</f>
        <v>809833.34222548082</v>
      </c>
      <c r="AO76" s="50">
        <f t="shared" si="259"/>
        <v>2.7772633943959093</v>
      </c>
      <c r="AP76" s="48">
        <v>202476.1039910017</v>
      </c>
      <c r="AQ76" s="49">
        <f t="shared" si="260"/>
        <v>0.43502084906970112</v>
      </c>
      <c r="AR76" s="46">
        <v>318294.49983261898</v>
      </c>
      <c r="AS76" s="49">
        <f t="shared" si="261"/>
        <v>0.75022922063111552</v>
      </c>
      <c r="AT76" s="46">
        <v>520770.60382362071</v>
      </c>
      <c r="AU76" s="50">
        <f t="shared" si="262"/>
        <v>0.58533083941902042</v>
      </c>
      <c r="AV76" s="139">
        <f t="shared" si="263"/>
        <v>890315.230158819</v>
      </c>
      <c r="AW76" s="140">
        <f t="shared" si="264"/>
        <v>440288.71589028259</v>
      </c>
      <c r="AX76" s="141">
        <f t="shared" si="265"/>
        <v>1330603.9460491017</v>
      </c>
      <c r="AY76" s="43"/>
      <c r="AZ76" s="45">
        <v>1129771.8503341414</v>
      </c>
      <c r="BA76" s="49">
        <v>2.591760781112896</v>
      </c>
      <c r="BB76" s="49">
        <v>167780.87324869409</v>
      </c>
      <c r="BC76" s="49">
        <v>2.4365152008930178</v>
      </c>
      <c r="BD76" s="46">
        <v>1297552.7235828354</v>
      </c>
      <c r="BE76" s="50">
        <v>2.5705820939890156</v>
      </c>
      <c r="BF76" s="48">
        <v>1383684.9543755744</v>
      </c>
      <c r="BG76" s="49">
        <v>0.66064389936234991</v>
      </c>
      <c r="BH76" s="46">
        <v>968447.94282217731</v>
      </c>
      <c r="BI76" s="49">
        <v>1.2010997664918899</v>
      </c>
      <c r="BJ76" s="46">
        <v>2352132.8971977518</v>
      </c>
      <c r="BK76" s="50">
        <v>0.81087060146436329</v>
      </c>
      <c r="BL76" s="139">
        <f t="shared" si="266"/>
        <v>2513456.8047097158</v>
      </c>
      <c r="BM76" s="140">
        <f t="shared" si="267"/>
        <v>1136228.8160708714</v>
      </c>
      <c r="BN76" s="141">
        <f t="shared" si="268"/>
        <v>3649685.6207805872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v>0</v>
      </c>
      <c r="BU76" s="50">
        <v>0</v>
      </c>
      <c r="BV76" s="48">
        <v>0</v>
      </c>
      <c r="BW76" s="49">
        <f t="shared" si="269"/>
        <v>0</v>
      </c>
      <c r="BX76" s="46">
        <v>0</v>
      </c>
      <c r="BY76" s="49">
        <f t="shared" si="270"/>
        <v>0</v>
      </c>
      <c r="BZ76" s="46">
        <f t="shared" si="271"/>
        <v>0</v>
      </c>
      <c r="CA76" s="50">
        <f t="shared" si="272"/>
        <v>0</v>
      </c>
      <c r="CB76" s="139">
        <f t="shared" si="273"/>
        <v>0</v>
      </c>
      <c r="CC76" s="140">
        <f t="shared" si="274"/>
        <v>0</v>
      </c>
      <c r="CD76" s="141">
        <f t="shared" si="275"/>
        <v>0</v>
      </c>
      <c r="CE76" s="43"/>
      <c r="CF76" s="45">
        <v>0</v>
      </c>
      <c r="CG76" s="49">
        <f t="shared" si="276"/>
        <v>0</v>
      </c>
      <c r="CH76" s="49">
        <v>0</v>
      </c>
      <c r="CI76" s="49">
        <f t="shared" si="277"/>
        <v>0</v>
      </c>
      <c r="CJ76" s="46">
        <v>0</v>
      </c>
      <c r="CK76" s="50">
        <f t="shared" si="278"/>
        <v>0</v>
      </c>
      <c r="CL76" s="48">
        <v>0</v>
      </c>
      <c r="CM76" s="49">
        <f t="shared" si="279"/>
        <v>0</v>
      </c>
      <c r="CN76" s="46">
        <v>0</v>
      </c>
      <c r="CO76" s="49">
        <f t="shared" si="280"/>
        <v>0</v>
      </c>
      <c r="CP76" s="46">
        <v>0</v>
      </c>
      <c r="CQ76" s="50">
        <f t="shared" si="281"/>
        <v>0</v>
      </c>
      <c r="CR76" s="139">
        <f t="shared" si="282"/>
        <v>0</v>
      </c>
      <c r="CS76" s="140">
        <f t="shared" si="283"/>
        <v>0</v>
      </c>
      <c r="CT76" s="141">
        <f t="shared" si="284"/>
        <v>0</v>
      </c>
      <c r="CU76" s="43"/>
      <c r="CV76" s="48">
        <f t="shared" si="285"/>
        <v>4301900.639719638</v>
      </c>
      <c r="CW76" s="49">
        <f t="shared" si="234"/>
        <v>1.6345451891585727</v>
      </c>
      <c r="CX76" s="49">
        <f t="shared" si="286"/>
        <v>612290.36210393114</v>
      </c>
      <c r="CY76" s="49">
        <f t="shared" si="287"/>
        <v>1.4924010463885693</v>
      </c>
      <c r="CZ76" s="46">
        <f t="shared" si="288"/>
        <v>4914191.0018235687</v>
      </c>
      <c r="DA76" s="50">
        <f t="shared" si="289"/>
        <v>1.6153751843519055</v>
      </c>
      <c r="DB76" s="48">
        <f t="shared" si="290"/>
        <v>7847218.365046219</v>
      </c>
      <c r="DC76" s="49">
        <f t="shared" si="291"/>
        <v>0.78296258492649573</v>
      </c>
      <c r="DD76" s="46">
        <f t="shared" si="292"/>
        <v>3923968.863472966</v>
      </c>
      <c r="DE76" s="49">
        <f t="shared" si="293"/>
        <v>0.91375535554143605</v>
      </c>
      <c r="DF76" s="46">
        <f t="shared" si="294"/>
        <v>11771187.228519185</v>
      </c>
      <c r="DG76" s="50">
        <f t="shared" si="295"/>
        <v>0.82219394490234565</v>
      </c>
      <c r="DH76" s="177"/>
      <c r="DI76" s="190" t="s">
        <v>75</v>
      </c>
      <c r="DJ76" s="48">
        <f t="shared" si="296"/>
        <v>4914191.0018235687</v>
      </c>
      <c r="DK76" s="46">
        <f t="shared" si="297"/>
        <v>11771187.228519185</v>
      </c>
      <c r="DL76" s="47">
        <f t="shared" si="298"/>
        <v>16685378.230342753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f>+'All Plans Q1'!D77+'All Plans Q2'!D77+'All Plans Q3'!D77+'All Plans Q4'!D77</f>
        <v>607956.81442805263</v>
      </c>
      <c r="E77" s="49">
        <f t="shared" si="237"/>
        <v>1.5197514590601686</v>
      </c>
      <c r="F77" s="46">
        <f>+'All Plans Q1'!F77+'All Plans Q2'!F77+'All Plans Q3'!F77+'All Plans Q4'!F77</f>
        <v>34805.275571947263</v>
      </c>
      <c r="G77" s="49">
        <f t="shared" si="238"/>
        <v>0.59667550524493007</v>
      </c>
      <c r="H77" s="46">
        <f t="shared" si="239"/>
        <v>642762.08999999985</v>
      </c>
      <c r="I77" s="50">
        <f t="shared" si="240"/>
        <v>1.4022808915960718</v>
      </c>
      <c r="J77" s="5">
        <f>+'All Plans Q1'!J77+'All Plans Q2'!J77+'All Plans Q3'!J77+'All Plans Q4'!J77</f>
        <v>47143.299314049698</v>
      </c>
      <c r="K77" s="7">
        <f t="shared" si="241"/>
        <v>4.6242314066772698E-2</v>
      </c>
      <c r="L77" s="5">
        <f>+'All Plans Q1'!L77+'All Plans Q2'!L77+'All Plans Q3'!L77+'All Plans Q4'!L77</f>
        <v>56936.700685950302</v>
      </c>
      <c r="M77" s="7">
        <f t="shared" si="242"/>
        <v>6.8954422150439676E-2</v>
      </c>
      <c r="N77" s="5">
        <f t="shared" si="243"/>
        <v>104080</v>
      </c>
      <c r="O77" s="7">
        <f t="shared" si="244"/>
        <v>5.6405840237286058E-2</v>
      </c>
      <c r="P77" s="139">
        <f t="shared" si="245"/>
        <v>655100.11374210229</v>
      </c>
      <c r="Q77" s="140">
        <f t="shared" si="246"/>
        <v>91741.976257897564</v>
      </c>
      <c r="R77" s="141">
        <f t="shared" si="247"/>
        <v>746842.08999999985</v>
      </c>
      <c r="S77" s="41"/>
      <c r="T77" s="45">
        <v>843522.37751375779</v>
      </c>
      <c r="U77" s="49">
        <f t="shared" si="248"/>
        <v>1.1432894383917629</v>
      </c>
      <c r="V77" s="46">
        <v>123396.37784857175</v>
      </c>
      <c r="W77" s="49">
        <f t="shared" si="249"/>
        <v>1.01199319179697</v>
      </c>
      <c r="X77" s="46">
        <v>966918.75536232954</v>
      </c>
      <c r="Y77" s="50">
        <f t="shared" si="250"/>
        <v>1.1246680733321115</v>
      </c>
      <c r="Z77" s="48">
        <v>4063425.5976265925</v>
      </c>
      <c r="AA77" s="49">
        <f t="shared" si="251"/>
        <v>1.1954288972156333</v>
      </c>
      <c r="AB77" s="46">
        <v>1227199.7444395232</v>
      </c>
      <c r="AC77" s="49">
        <f t="shared" si="252"/>
        <v>1.146371390442223</v>
      </c>
      <c r="AD77" s="46">
        <v>5290625.3420661157</v>
      </c>
      <c r="AE77" s="50">
        <f t="shared" si="253"/>
        <v>1.1836793145826023</v>
      </c>
      <c r="AF77" s="139">
        <f t="shared" si="254"/>
        <v>4906947.9751403499</v>
      </c>
      <c r="AG77" s="140">
        <f t="shared" si="255"/>
        <v>1350596.1222880948</v>
      </c>
      <c r="AH77" s="141">
        <f t="shared" si="256"/>
        <v>6257544.0974284448</v>
      </c>
      <c r="AI77" s="43"/>
      <c r="AJ77" s="45">
        <f>+'All Plans Q4'!AJ77+'All Plans Q3'!AJ77+'All Plans Q2'!AJ77+'All Plans Q1'!AJ77</f>
        <v>400799.07849453064</v>
      </c>
      <c r="AK77" s="49">
        <f t="shared" si="257"/>
        <v>1.6104950776701235</v>
      </c>
      <c r="AL77" s="46">
        <f>+'All Plans Q4'!AL77+'All Plans Q3'!AL77+'All Plans Q2'!AL77+'All Plans Q1'!AL77</f>
        <v>71085.181865105085</v>
      </c>
      <c r="AM77" s="49">
        <f t="shared" si="258"/>
        <v>1.6637063651813861</v>
      </c>
      <c r="AN77" s="46">
        <f t="shared" si="299"/>
        <v>471884.26035963569</v>
      </c>
      <c r="AO77" s="50">
        <f t="shared" si="259"/>
        <v>1.6182920785737556</v>
      </c>
      <c r="AP77" s="48">
        <v>100538.73433551115</v>
      </c>
      <c r="AQ77" s="49">
        <f t="shared" si="260"/>
        <v>0.21600793729699028</v>
      </c>
      <c r="AR77" s="46">
        <v>159308.7040352016</v>
      </c>
      <c r="AS77" s="49">
        <f t="shared" si="261"/>
        <v>0.37549516228189023</v>
      </c>
      <c r="AT77" s="46">
        <v>259847.43837071274</v>
      </c>
      <c r="AU77" s="50">
        <f t="shared" si="262"/>
        <v>0.29206087691141058</v>
      </c>
      <c r="AV77" s="139">
        <f t="shared" si="263"/>
        <v>501337.8128300418</v>
      </c>
      <c r="AW77" s="140">
        <f t="shared" si="264"/>
        <v>230393.88590030669</v>
      </c>
      <c r="AX77" s="141">
        <f t="shared" si="265"/>
        <v>731731.69873034849</v>
      </c>
      <c r="AY77" s="43"/>
      <c r="AZ77" s="45">
        <v>1654680.9457827443</v>
      </c>
      <c r="BA77" s="49">
        <v>3.7959320541276833</v>
      </c>
      <c r="BB77" s="49">
        <v>245734.40553443943</v>
      </c>
      <c r="BC77" s="49">
        <v>3.5685570284259511</v>
      </c>
      <c r="BD77" s="46">
        <v>1900415.3513171838</v>
      </c>
      <c r="BE77" s="50">
        <v>3.7649134285262273</v>
      </c>
      <c r="BF77" s="48">
        <v>1702762.9145659045</v>
      </c>
      <c r="BG77" s="49">
        <v>0.812988482682512</v>
      </c>
      <c r="BH77" s="46">
        <v>1191772.1852149637</v>
      </c>
      <c r="BI77" s="49">
        <v>1.4780735546836277</v>
      </c>
      <c r="BJ77" s="46">
        <v>2894535.0997808683</v>
      </c>
      <c r="BK77" s="50">
        <v>0.99785748505761207</v>
      </c>
      <c r="BL77" s="139">
        <f t="shared" si="266"/>
        <v>3357443.8603486489</v>
      </c>
      <c r="BM77" s="140">
        <f t="shared" si="267"/>
        <v>1437506.5907494032</v>
      </c>
      <c r="BN77" s="141">
        <f t="shared" si="268"/>
        <v>4794950.4510980519</v>
      </c>
      <c r="BO77" s="43"/>
      <c r="BP77" s="45">
        <v>0</v>
      </c>
      <c r="BQ77" s="49">
        <v>0</v>
      </c>
      <c r="BR77" s="49">
        <v>0</v>
      </c>
      <c r="BS77" s="49">
        <v>0</v>
      </c>
      <c r="BT77" s="46">
        <v>0</v>
      </c>
      <c r="BU77" s="50">
        <v>0</v>
      </c>
      <c r="BV77" s="48">
        <v>0</v>
      </c>
      <c r="BW77" s="49">
        <f t="shared" si="269"/>
        <v>0</v>
      </c>
      <c r="BX77" s="46">
        <v>0</v>
      </c>
      <c r="BY77" s="49">
        <f t="shared" si="270"/>
        <v>0</v>
      </c>
      <c r="BZ77" s="46">
        <f t="shared" si="271"/>
        <v>0</v>
      </c>
      <c r="CA77" s="50">
        <f t="shared" si="272"/>
        <v>0</v>
      </c>
      <c r="CB77" s="139">
        <f t="shared" si="273"/>
        <v>0</v>
      </c>
      <c r="CC77" s="140">
        <f t="shared" si="274"/>
        <v>0</v>
      </c>
      <c r="CD77" s="141">
        <f t="shared" si="275"/>
        <v>0</v>
      </c>
      <c r="CE77" s="43"/>
      <c r="CF77" s="45">
        <v>0</v>
      </c>
      <c r="CG77" s="49">
        <f t="shared" si="276"/>
        <v>0</v>
      </c>
      <c r="CH77" s="49">
        <v>0</v>
      </c>
      <c r="CI77" s="49">
        <f t="shared" si="277"/>
        <v>0</v>
      </c>
      <c r="CJ77" s="46">
        <v>0</v>
      </c>
      <c r="CK77" s="50">
        <f t="shared" si="278"/>
        <v>0</v>
      </c>
      <c r="CL77" s="48">
        <v>987</v>
      </c>
      <c r="CM77" s="49">
        <f t="shared" si="279"/>
        <v>4.6508515723365276E-4</v>
      </c>
      <c r="CN77" s="46">
        <v>555</v>
      </c>
      <c r="CO77" s="49">
        <f t="shared" si="280"/>
        <v>8.1790248539196687E-4</v>
      </c>
      <c r="CP77" s="46">
        <v>1542</v>
      </c>
      <c r="CQ77" s="50">
        <f t="shared" si="281"/>
        <v>5.5056543641594043E-4</v>
      </c>
      <c r="CR77" s="139">
        <f t="shared" si="282"/>
        <v>987</v>
      </c>
      <c r="CS77" s="140">
        <f t="shared" si="283"/>
        <v>555</v>
      </c>
      <c r="CT77" s="141">
        <f t="shared" si="284"/>
        <v>1542</v>
      </c>
      <c r="CU77" s="43"/>
      <c r="CV77" s="48">
        <f t="shared" si="285"/>
        <v>3506959.2162190853</v>
      </c>
      <c r="CW77" s="49">
        <f t="shared" si="234"/>
        <v>1.3325001657452988</v>
      </c>
      <c r="CX77" s="49">
        <f t="shared" si="286"/>
        <v>475021.24082006351</v>
      </c>
      <c r="CY77" s="49">
        <f t="shared" si="287"/>
        <v>1.1578202773283663</v>
      </c>
      <c r="CZ77" s="46">
        <f t="shared" si="288"/>
        <v>3981980.4570391485</v>
      </c>
      <c r="DA77" s="50">
        <f t="shared" si="289"/>
        <v>1.308942288260337</v>
      </c>
      <c r="DB77" s="48">
        <f t="shared" si="290"/>
        <v>5914857.5458420571</v>
      </c>
      <c r="DC77" s="49">
        <f t="shared" si="291"/>
        <v>0.59015971496253994</v>
      </c>
      <c r="DD77" s="46">
        <f t="shared" si="292"/>
        <v>2635772.3343756385</v>
      </c>
      <c r="DE77" s="49">
        <f t="shared" si="293"/>
        <v>0.61377935715627918</v>
      </c>
      <c r="DF77" s="46">
        <f t="shared" si="294"/>
        <v>8550629.8802176956</v>
      </c>
      <c r="DG77" s="50">
        <f t="shared" si="295"/>
        <v>0.59724443899619006</v>
      </c>
      <c r="DH77" s="177"/>
      <c r="DI77" s="190" t="s">
        <v>76</v>
      </c>
      <c r="DJ77" s="48">
        <f t="shared" si="296"/>
        <v>3981980.4570391485</v>
      </c>
      <c r="DK77" s="46">
        <f t="shared" si="297"/>
        <v>8550629.8802176956</v>
      </c>
      <c r="DL77" s="47">
        <f t="shared" si="298"/>
        <v>12532610.337256845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f>+'All Plans Q1'!D78+'All Plans Q2'!D78+'All Plans Q3'!D78+'All Plans Q4'!D78</f>
        <v>1489692.1368005311</v>
      </c>
      <c r="E78" s="49">
        <f t="shared" si="237"/>
        <v>3.723885882557191</v>
      </c>
      <c r="F78" s="46">
        <f>+'All Plans Q1'!F78+'All Plans Q2'!F78+'All Plans Q3'!F78+'All Plans Q4'!F78</f>
        <v>81833.313199469063</v>
      </c>
      <c r="G78" s="49">
        <f t="shared" si="238"/>
        <v>1.402888863736355</v>
      </c>
      <c r="H78" s="46">
        <f t="shared" si="239"/>
        <v>1571525.4500000002</v>
      </c>
      <c r="I78" s="50">
        <f t="shared" si="240"/>
        <v>3.4285159991186145</v>
      </c>
      <c r="J78" s="5">
        <f>+'All Plans Q1'!J78+'All Plans Q2'!J78+'All Plans Q3'!J78+'All Plans Q4'!J78</f>
        <v>474062.5639510781</v>
      </c>
      <c r="K78" s="7">
        <f t="shared" si="241"/>
        <v>0.46500245609649399</v>
      </c>
      <c r="L78" s="5">
        <f>+'All Plans Q1'!L78+'All Plans Q2'!L78+'All Plans Q3'!L78+'All Plans Q4'!L78</f>
        <v>555100.60604892194</v>
      </c>
      <c r="M78" s="7">
        <f t="shared" si="242"/>
        <v>0.67226658840995013</v>
      </c>
      <c r="N78" s="5">
        <f t="shared" si="243"/>
        <v>1029163.17</v>
      </c>
      <c r="O78" s="7">
        <f t="shared" si="244"/>
        <v>0.55775185765871327</v>
      </c>
      <c r="P78" s="139">
        <f t="shared" si="245"/>
        <v>1963754.7007516092</v>
      </c>
      <c r="Q78" s="140">
        <f t="shared" si="246"/>
        <v>636933.91924839094</v>
      </c>
      <c r="R78" s="141">
        <f t="shared" si="247"/>
        <v>2600688.62</v>
      </c>
      <c r="S78" s="41"/>
      <c r="T78" s="45">
        <v>4348731.9310331615</v>
      </c>
      <c r="U78" s="49">
        <f t="shared" si="248"/>
        <v>5.8941640668757938</v>
      </c>
      <c r="V78" s="46">
        <v>606571.79601693526</v>
      </c>
      <c r="W78" s="49">
        <f t="shared" si="249"/>
        <v>4.9745911396077815</v>
      </c>
      <c r="X78" s="46">
        <v>4955303.7270500967</v>
      </c>
      <c r="Y78" s="50">
        <f t="shared" si="250"/>
        <v>5.76374371121645</v>
      </c>
      <c r="Z78" s="48">
        <v>3068663.2052922356</v>
      </c>
      <c r="AA78" s="49">
        <f t="shared" si="251"/>
        <v>0.90277736931404529</v>
      </c>
      <c r="AB78" s="46">
        <v>1438633.2213726051</v>
      </c>
      <c r="AC78" s="49">
        <f t="shared" si="252"/>
        <v>1.3438790007852395</v>
      </c>
      <c r="AD78" s="46">
        <v>4507296.4266648404</v>
      </c>
      <c r="AE78" s="50">
        <f t="shared" si="253"/>
        <v>1.0084239952723113</v>
      </c>
      <c r="AF78" s="139">
        <f t="shared" si="254"/>
        <v>7417395.1363253966</v>
      </c>
      <c r="AG78" s="140">
        <f t="shared" si="255"/>
        <v>2045205.0173895403</v>
      </c>
      <c r="AH78" s="141">
        <f t="shared" si="256"/>
        <v>9462600.1537149362</v>
      </c>
      <c r="AI78" s="43"/>
      <c r="AJ78" s="45">
        <f>+'All Plans Q4'!AJ78+'All Plans Q3'!AJ78+'All Plans Q2'!AJ78+'All Plans Q1'!AJ78</f>
        <v>0</v>
      </c>
      <c r="AK78" s="49">
        <f t="shared" si="257"/>
        <v>0</v>
      </c>
      <c r="AL78" s="46">
        <f>+'All Plans Q4'!AL78+'All Plans Q3'!AL78+'All Plans Q2'!AL78+'All Plans Q1'!AL78</f>
        <v>0</v>
      </c>
      <c r="AM78" s="49">
        <f t="shared" si="258"/>
        <v>0</v>
      </c>
      <c r="AN78" s="46">
        <f t="shared" si="299"/>
        <v>0</v>
      </c>
      <c r="AO78" s="50">
        <f t="shared" si="259"/>
        <v>0</v>
      </c>
      <c r="AP78" s="48">
        <v>0</v>
      </c>
      <c r="AQ78" s="49">
        <f t="shared" si="260"/>
        <v>0</v>
      </c>
      <c r="AR78" s="46">
        <v>0</v>
      </c>
      <c r="AS78" s="49">
        <f t="shared" si="261"/>
        <v>0</v>
      </c>
      <c r="AT78" s="46">
        <v>0</v>
      </c>
      <c r="AU78" s="50">
        <f t="shared" si="262"/>
        <v>0</v>
      </c>
      <c r="AV78" s="139">
        <f t="shared" si="263"/>
        <v>0</v>
      </c>
      <c r="AW78" s="140">
        <f t="shared" si="264"/>
        <v>0</v>
      </c>
      <c r="AX78" s="141">
        <f t="shared" si="265"/>
        <v>0</v>
      </c>
      <c r="AY78" s="43"/>
      <c r="AZ78" s="45">
        <v>816337.52536898572</v>
      </c>
      <c r="BA78" s="49">
        <v>1.8727246406222071</v>
      </c>
      <c r="BB78" s="49">
        <v>121233.17007020256</v>
      </c>
      <c r="BC78" s="49">
        <v>1.760549078145867</v>
      </c>
      <c r="BD78" s="46">
        <v>937570.69543918828</v>
      </c>
      <c r="BE78" s="50">
        <v>1.8574215889200789</v>
      </c>
      <c r="BF78" s="48">
        <v>984915.46384943766</v>
      </c>
      <c r="BG78" s="49">
        <v>0.47025039227474036</v>
      </c>
      <c r="BH78" s="46">
        <v>689347.2042190301</v>
      </c>
      <c r="BI78" s="49">
        <v>0.85495020373164621</v>
      </c>
      <c r="BJ78" s="46">
        <v>1674262.6680684676</v>
      </c>
      <c r="BK78" s="50">
        <v>0.57718268312280196</v>
      </c>
      <c r="BL78" s="139">
        <f t="shared" si="266"/>
        <v>1801252.9892184234</v>
      </c>
      <c r="BM78" s="140">
        <f t="shared" si="267"/>
        <v>810580.37428923266</v>
      </c>
      <c r="BN78" s="141">
        <f t="shared" si="268"/>
        <v>2611833.3635076559</v>
      </c>
      <c r="BO78" s="43"/>
      <c r="BP78" s="45">
        <v>38014.819999999992</v>
      </c>
      <c r="BQ78" s="49">
        <v>0.12313529236470114</v>
      </c>
      <c r="BR78" s="49">
        <v>3250.5200000000004</v>
      </c>
      <c r="BS78" s="49">
        <v>7.4865723893316152E-2</v>
      </c>
      <c r="BT78" s="46">
        <v>41265.339999999997</v>
      </c>
      <c r="BU78" s="50">
        <v>0.11718380653259196</v>
      </c>
      <c r="BV78" s="48">
        <v>107820.06999999998</v>
      </c>
      <c r="BW78" s="49">
        <f t="shared" si="269"/>
        <v>0.1169709406271426</v>
      </c>
      <c r="BX78" s="46">
        <v>36534.219999999979</v>
      </c>
      <c r="BY78" s="49">
        <f t="shared" si="270"/>
        <v>7.4715162174322017E-2</v>
      </c>
      <c r="BZ78" s="46">
        <f t="shared" si="271"/>
        <v>144354.28999999995</v>
      </c>
      <c r="CA78" s="50">
        <f t="shared" si="272"/>
        <v>0.10232464621604989</v>
      </c>
      <c r="CB78" s="139">
        <f t="shared" si="273"/>
        <v>145834.88999999996</v>
      </c>
      <c r="CC78" s="140">
        <f t="shared" si="274"/>
        <v>39784.739999999976</v>
      </c>
      <c r="CD78" s="141">
        <f t="shared" si="275"/>
        <v>185619.62999999995</v>
      </c>
      <c r="CE78" s="43"/>
      <c r="CF78" s="45">
        <v>0</v>
      </c>
      <c r="CG78" s="49">
        <f t="shared" si="276"/>
        <v>0</v>
      </c>
      <c r="CH78" s="49">
        <v>0</v>
      </c>
      <c r="CI78" s="49">
        <f t="shared" si="277"/>
        <v>0</v>
      </c>
      <c r="CJ78" s="46">
        <v>0</v>
      </c>
      <c r="CK78" s="50">
        <f t="shared" si="278"/>
        <v>0</v>
      </c>
      <c r="CL78" s="48">
        <v>0</v>
      </c>
      <c r="CM78" s="49">
        <f t="shared" si="279"/>
        <v>0</v>
      </c>
      <c r="CN78" s="46">
        <v>0</v>
      </c>
      <c r="CO78" s="49">
        <f t="shared" si="280"/>
        <v>0</v>
      </c>
      <c r="CP78" s="46">
        <v>0</v>
      </c>
      <c r="CQ78" s="50">
        <f t="shared" si="281"/>
        <v>0</v>
      </c>
      <c r="CR78" s="139">
        <f t="shared" si="282"/>
        <v>0</v>
      </c>
      <c r="CS78" s="140">
        <f t="shared" si="283"/>
        <v>0</v>
      </c>
      <c r="CT78" s="141">
        <f t="shared" si="284"/>
        <v>0</v>
      </c>
      <c r="CU78" s="43"/>
      <c r="CV78" s="48">
        <f t="shared" si="285"/>
        <v>6692776.4132026788</v>
      </c>
      <c r="CW78" s="49">
        <f t="shared" si="234"/>
        <v>2.542979581468753</v>
      </c>
      <c r="CX78" s="49">
        <f t="shared" si="286"/>
        <v>812888.79928660695</v>
      </c>
      <c r="CY78" s="49">
        <f t="shared" si="287"/>
        <v>1.9813411572971271</v>
      </c>
      <c r="CZ78" s="46">
        <f t="shared" si="288"/>
        <v>7505665.2124892855</v>
      </c>
      <c r="DA78" s="50">
        <f t="shared" si="289"/>
        <v>2.4672352624896736</v>
      </c>
      <c r="DB78" s="48">
        <f t="shared" si="290"/>
        <v>4635461.3030927517</v>
      </c>
      <c r="DC78" s="49">
        <f t="shared" si="291"/>
        <v>0.46250691587258597</v>
      </c>
      <c r="DD78" s="46">
        <f t="shared" si="292"/>
        <v>2719615.2516405573</v>
      </c>
      <c r="DE78" s="49">
        <f t="shared" si="293"/>
        <v>0.63330344548128958</v>
      </c>
      <c r="DF78" s="46">
        <f t="shared" si="294"/>
        <v>7355076.554733309</v>
      </c>
      <c r="DG78" s="50">
        <f t="shared" si="295"/>
        <v>0.51373742428831304</v>
      </c>
      <c r="DH78" s="177"/>
      <c r="DI78" s="190" t="s">
        <v>77</v>
      </c>
      <c r="DJ78" s="48">
        <f t="shared" si="296"/>
        <v>7505665.2124892855</v>
      </c>
      <c r="DK78" s="46">
        <f t="shared" si="297"/>
        <v>7355076.554733309</v>
      </c>
      <c r="DL78" s="47">
        <f t="shared" si="298"/>
        <v>14860741.767222594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f>+'All Plans Q1'!D79+'All Plans Q2'!D79+'All Plans Q3'!D79+'All Plans Q4'!D79</f>
        <v>5995025.2464841753</v>
      </c>
      <c r="E79" s="49">
        <f t="shared" si="237"/>
        <v>14.986176894847665</v>
      </c>
      <c r="F79" s="46">
        <f>+'All Plans Q1'!F79+'All Plans Q2'!F79+'All Plans Q3'!F79+'All Plans Q4'!F79</f>
        <v>290102.42951582436</v>
      </c>
      <c r="G79" s="49">
        <f t="shared" si="238"/>
        <v>4.973298181372563</v>
      </c>
      <c r="H79" s="46">
        <f t="shared" si="239"/>
        <v>6285127.676</v>
      </c>
      <c r="I79" s="50">
        <f t="shared" si="240"/>
        <v>13.711938800398805</v>
      </c>
      <c r="J79" s="5">
        <f>+'All Plans Q1'!J79+'All Plans Q2'!J79+'All Plans Q3'!J79+'All Plans Q4'!J79</f>
        <v>4195823.7209382141</v>
      </c>
      <c r="K79" s="7">
        <f t="shared" si="241"/>
        <v>4.1156346945496098</v>
      </c>
      <c r="L79" s="5">
        <f>+'All Plans Q1'!L79+'All Plans Q2'!L79+'All Plans Q3'!L79+'All Plans Q4'!L79</f>
        <v>4998473.5665985094</v>
      </c>
      <c r="M79" s="7">
        <f t="shared" si="242"/>
        <v>6.0535094634329152</v>
      </c>
      <c r="N79" s="5">
        <f t="shared" si="243"/>
        <v>9194297.2875367235</v>
      </c>
      <c r="O79" s="7">
        <f t="shared" si="244"/>
        <v>4.9828215208965121</v>
      </c>
      <c r="P79" s="139">
        <f t="shared" si="245"/>
        <v>10190848.967422388</v>
      </c>
      <c r="Q79" s="140">
        <f t="shared" si="246"/>
        <v>5288575.9961143341</v>
      </c>
      <c r="R79" s="141">
        <f t="shared" si="247"/>
        <v>15479424.963536723</v>
      </c>
      <c r="S79" s="41"/>
      <c r="T79" s="45">
        <v>4397821.7671494652</v>
      </c>
      <c r="U79" s="49">
        <f t="shared" si="248"/>
        <v>5.9606992207262168</v>
      </c>
      <c r="V79" s="46">
        <v>651171.37775699515</v>
      </c>
      <c r="W79" s="49">
        <f t="shared" si="249"/>
        <v>5.3403593563484764</v>
      </c>
      <c r="X79" s="46">
        <v>5048993.1449064603</v>
      </c>
      <c r="Y79" s="50">
        <f t="shared" si="250"/>
        <v>5.8727182206959343</v>
      </c>
      <c r="Z79" s="48">
        <v>14821827.740758371</v>
      </c>
      <c r="AA79" s="49">
        <f t="shared" si="251"/>
        <v>4.3604689602792357</v>
      </c>
      <c r="AB79" s="46">
        <v>4602467.0435840422</v>
      </c>
      <c r="AC79" s="49">
        <f t="shared" si="252"/>
        <v>4.2993298915879583</v>
      </c>
      <c r="AD79" s="46">
        <v>19424294.784342412</v>
      </c>
      <c r="AE79" s="50">
        <f t="shared" si="253"/>
        <v>4.3458257672810117</v>
      </c>
      <c r="AF79" s="139">
        <f t="shared" si="254"/>
        <v>19219649.507907838</v>
      </c>
      <c r="AG79" s="140">
        <f t="shared" si="255"/>
        <v>5253638.4213410374</v>
      </c>
      <c r="AH79" s="141">
        <f t="shared" si="256"/>
        <v>24473287.929248877</v>
      </c>
      <c r="AI79" s="43"/>
      <c r="AJ79" s="45">
        <f>+'All Plans Q4'!AJ79+'All Plans Q3'!AJ79+'All Plans Q2'!AJ79+'All Plans Q1'!AJ79</f>
        <v>1479289.4766428086</v>
      </c>
      <c r="AK79" s="49">
        <f t="shared" si="257"/>
        <v>5.9440965521455587</v>
      </c>
      <c r="AL79" s="46">
        <f>+'All Plans Q4'!AL79+'All Plans Q3'!AL79+'All Plans Q2'!AL79+'All Plans Q1'!AL79</f>
        <v>262364.77856504137</v>
      </c>
      <c r="AM79" s="49">
        <f t="shared" si="258"/>
        <v>6.1404914589145356</v>
      </c>
      <c r="AN79" s="46">
        <f t="shared" si="299"/>
        <v>1741654.2552078501</v>
      </c>
      <c r="AO79" s="50">
        <f t="shared" si="259"/>
        <v>5.9728741167782946</v>
      </c>
      <c r="AP79" s="48">
        <v>919890.54182753852</v>
      </c>
      <c r="AQ79" s="49">
        <f t="shared" si="260"/>
        <v>1.9763890981169185</v>
      </c>
      <c r="AR79" s="46">
        <v>1448698.310590667</v>
      </c>
      <c r="AS79" s="49">
        <f t="shared" si="261"/>
        <v>3.4146232657353268</v>
      </c>
      <c r="AT79" s="46">
        <v>2368588.8524182057</v>
      </c>
      <c r="AU79" s="50">
        <f t="shared" si="262"/>
        <v>2.6622241943864475</v>
      </c>
      <c r="AV79" s="139">
        <f t="shared" si="263"/>
        <v>2399180.0184703469</v>
      </c>
      <c r="AW79" s="140">
        <f t="shared" si="264"/>
        <v>1711063.0891557084</v>
      </c>
      <c r="AX79" s="141">
        <f t="shared" si="265"/>
        <v>4110243.1076260554</v>
      </c>
      <c r="AY79" s="43"/>
      <c r="AZ79" s="45">
        <v>2801479.1230468126</v>
      </c>
      <c r="BA79" s="49">
        <v>6.4267521960932505</v>
      </c>
      <c r="BB79" s="49">
        <v>416043.83532282413</v>
      </c>
      <c r="BC79" s="49">
        <v>6.0417919478779591</v>
      </c>
      <c r="BD79" s="46">
        <v>3217522.9583696369</v>
      </c>
      <c r="BE79" s="50">
        <v>6.374235708084151</v>
      </c>
      <c r="BF79" s="48">
        <v>1812999.9977683942</v>
      </c>
      <c r="BG79" s="49">
        <v>0.8656214583255043</v>
      </c>
      <c r="BH79" s="46">
        <v>1268927.6649450629</v>
      </c>
      <c r="BI79" s="49">
        <v>1.5737642207377431</v>
      </c>
      <c r="BJ79" s="46">
        <v>3081927.6627134569</v>
      </c>
      <c r="BK79" s="50">
        <v>1.0624589029435343</v>
      </c>
      <c r="BL79" s="139">
        <f t="shared" si="266"/>
        <v>4614479.1208152063</v>
      </c>
      <c r="BM79" s="140">
        <f t="shared" si="267"/>
        <v>1684971.500267887</v>
      </c>
      <c r="BN79" s="141">
        <f t="shared" si="268"/>
        <v>6299450.6210830938</v>
      </c>
      <c r="BO79" s="43"/>
      <c r="BP79" s="45">
        <v>27748.529999999995</v>
      </c>
      <c r="BQ79" s="49">
        <v>8.9881350332335658E-2</v>
      </c>
      <c r="BR79" s="49">
        <v>0</v>
      </c>
      <c r="BS79" s="49">
        <v>0</v>
      </c>
      <c r="BT79" s="46">
        <v>27748.529999999995</v>
      </c>
      <c r="BU79" s="50">
        <v>7.8799262797394215E-2</v>
      </c>
      <c r="BV79" s="48">
        <v>192237.19</v>
      </c>
      <c r="BW79" s="49">
        <f t="shared" si="269"/>
        <v>0.20855268353859105</v>
      </c>
      <c r="BX79" s="46">
        <v>0</v>
      </c>
      <c r="BY79" s="49">
        <f t="shared" si="270"/>
        <v>0</v>
      </c>
      <c r="BZ79" s="46">
        <f t="shared" si="271"/>
        <v>192237.19</v>
      </c>
      <c r="CA79" s="50">
        <f t="shared" si="272"/>
        <v>0.13626614391797826</v>
      </c>
      <c r="CB79" s="139">
        <f t="shared" si="273"/>
        <v>219985.72</v>
      </c>
      <c r="CC79" s="140">
        <f t="shared" si="274"/>
        <v>0</v>
      </c>
      <c r="CD79" s="141">
        <f t="shared" si="275"/>
        <v>219985.72</v>
      </c>
      <c r="CE79" s="43"/>
      <c r="CF79" s="45">
        <v>51048586.682983786</v>
      </c>
      <c r="CG79" s="49">
        <f t="shared" si="276"/>
        <v>101.99028754462081</v>
      </c>
      <c r="CH79" s="49">
        <v>7874614.7464658162</v>
      </c>
      <c r="CI79" s="49">
        <f t="shared" si="277"/>
        <v>104.99486328621089</v>
      </c>
      <c r="CJ79" s="46">
        <v>58923201.429449603</v>
      </c>
      <c r="CK79" s="50">
        <f t="shared" si="278"/>
        <v>102.38183191222191</v>
      </c>
      <c r="CL79" s="48">
        <v>25593689.647873137</v>
      </c>
      <c r="CM79" s="49">
        <f t="shared" si="279"/>
        <v>12.060025505643758</v>
      </c>
      <c r="CN79" s="46">
        <v>16214368.676572062</v>
      </c>
      <c r="CO79" s="49">
        <f t="shared" si="280"/>
        <v>23.895085476810713</v>
      </c>
      <c r="CP79" s="46">
        <v>41808058.324445203</v>
      </c>
      <c r="CQ79" s="50">
        <f t="shared" si="281"/>
        <v>14.927413668677863</v>
      </c>
      <c r="CR79" s="139">
        <f t="shared" si="282"/>
        <v>76642276.330856919</v>
      </c>
      <c r="CS79" s="140">
        <f t="shared" si="283"/>
        <v>24088983.423037879</v>
      </c>
      <c r="CT79" s="141">
        <f t="shared" si="284"/>
        <v>100731259.75389481</v>
      </c>
      <c r="CU79" s="43"/>
      <c r="CV79" s="48">
        <f t="shared" si="285"/>
        <v>65749950.826307043</v>
      </c>
      <c r="CW79" s="49">
        <f t="shared" si="234"/>
        <v>24.982275233943337</v>
      </c>
      <c r="CX79" s="49">
        <f t="shared" si="286"/>
        <v>9494297.167626502</v>
      </c>
      <c r="CY79" s="49">
        <f t="shared" si="287"/>
        <v>23.14146997023073</v>
      </c>
      <c r="CZ79" s="46">
        <f t="shared" si="288"/>
        <v>75244247.993933544</v>
      </c>
      <c r="DA79" s="50">
        <f t="shared" si="289"/>
        <v>24.734018463978447</v>
      </c>
      <c r="DB79" s="48">
        <f t="shared" si="290"/>
        <v>47536468.839165658</v>
      </c>
      <c r="DC79" s="49">
        <f t="shared" si="291"/>
        <v>4.742989781752013</v>
      </c>
      <c r="DD79" s="46">
        <f t="shared" si="292"/>
        <v>28532935.262290344</v>
      </c>
      <c r="DE79" s="49">
        <f t="shared" si="293"/>
        <v>6.6443244868562426</v>
      </c>
      <c r="DF79" s="46">
        <f t="shared" si="294"/>
        <v>76069404.101456001</v>
      </c>
      <c r="DG79" s="50">
        <f t="shared" si="295"/>
        <v>5.3132961213135665</v>
      </c>
      <c r="DH79" s="177"/>
      <c r="DI79" s="190" t="s">
        <v>78</v>
      </c>
      <c r="DJ79" s="48">
        <f t="shared" si="296"/>
        <v>75244247.993933544</v>
      </c>
      <c r="DK79" s="46">
        <f t="shared" si="297"/>
        <v>76069404.101456001</v>
      </c>
      <c r="DL79" s="47">
        <f t="shared" si="298"/>
        <v>151313652.09538954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f>+'All Plans Q1'!D80+'All Plans Q2'!D80+'All Plans Q3'!D80+'All Plans Q4'!D80</f>
        <v>0</v>
      </c>
      <c r="E80" s="49">
        <f t="shared" si="237"/>
        <v>0</v>
      </c>
      <c r="F80" s="46">
        <f>+'All Plans Q1'!F80+'All Plans Q2'!F80+'All Plans Q3'!F80+'All Plans Q4'!F80</f>
        <v>0</v>
      </c>
      <c r="G80" s="49">
        <f t="shared" si="238"/>
        <v>0</v>
      </c>
      <c r="H80" s="46">
        <f t="shared" si="239"/>
        <v>0</v>
      </c>
      <c r="I80" s="50">
        <f t="shared" si="240"/>
        <v>0</v>
      </c>
      <c r="J80" s="5">
        <f>+'All Plans Q1'!J80+'All Plans Q2'!J80+'All Plans Q3'!J80+'All Plans Q4'!J80</f>
        <v>0</v>
      </c>
      <c r="K80" s="7">
        <f t="shared" si="241"/>
        <v>0</v>
      </c>
      <c r="L80" s="5">
        <f>+'All Plans Q1'!L80+'All Plans Q2'!L80+'All Plans Q3'!L80+'All Plans Q4'!L80</f>
        <v>0</v>
      </c>
      <c r="M80" s="7">
        <f t="shared" si="242"/>
        <v>0</v>
      </c>
      <c r="N80" s="5">
        <f t="shared" si="243"/>
        <v>0</v>
      </c>
      <c r="O80" s="7">
        <f t="shared" si="244"/>
        <v>0</v>
      </c>
      <c r="P80" s="139">
        <f t="shared" si="245"/>
        <v>0</v>
      </c>
      <c r="Q80" s="140">
        <f t="shared" si="246"/>
        <v>0</v>
      </c>
      <c r="R80" s="141">
        <f t="shared" si="247"/>
        <v>0</v>
      </c>
      <c r="S80" s="41"/>
      <c r="T80" s="45">
        <v>1505829.494228967</v>
      </c>
      <c r="U80" s="49">
        <f t="shared" si="248"/>
        <v>2.0409641790951878</v>
      </c>
      <c r="V80" s="46">
        <v>220521.00367898209</v>
      </c>
      <c r="W80" s="49">
        <f t="shared" si="249"/>
        <v>1.8085275942639631</v>
      </c>
      <c r="X80" s="46">
        <v>1726350.4979079491</v>
      </c>
      <c r="Y80" s="50">
        <f t="shared" si="250"/>
        <v>2.0079983738142584</v>
      </c>
      <c r="Z80" s="48">
        <v>2707306.9126788601</v>
      </c>
      <c r="AA80" s="49">
        <f t="shared" si="251"/>
        <v>0.79646909714264147</v>
      </c>
      <c r="AB80" s="46">
        <v>931351.52365496627</v>
      </c>
      <c r="AC80" s="49">
        <f t="shared" si="252"/>
        <v>0.8700089337538498</v>
      </c>
      <c r="AD80" s="46">
        <v>3638658.4363338263</v>
      </c>
      <c r="AE80" s="50">
        <f t="shared" si="253"/>
        <v>0.81408235235909532</v>
      </c>
      <c r="AF80" s="139">
        <f t="shared" si="254"/>
        <v>4213136.4069078267</v>
      </c>
      <c r="AG80" s="140">
        <f t="shared" si="255"/>
        <v>1151872.5273339483</v>
      </c>
      <c r="AH80" s="141">
        <f t="shared" si="256"/>
        <v>5365008.9342417754</v>
      </c>
      <c r="AI80" s="43"/>
      <c r="AJ80" s="45">
        <f>+'All Plans Q4'!AJ80+'All Plans Q3'!AJ80+'All Plans Q2'!AJ80+'All Plans Q1'!AJ80</f>
        <v>267616.82105948776</v>
      </c>
      <c r="AK80" s="49">
        <f t="shared" si="257"/>
        <v>1.0753407284191465</v>
      </c>
      <c r="AL80" s="46">
        <f>+'All Plans Q4'!AL80+'All Plans Q3'!AL80+'All Plans Q2'!AL80+'All Plans Q1'!AL80</f>
        <v>47464.15702009797</v>
      </c>
      <c r="AM80" s="49">
        <f t="shared" si="258"/>
        <v>1.1108703400682933</v>
      </c>
      <c r="AN80" s="46">
        <f t="shared" si="299"/>
        <v>315080.97807958571</v>
      </c>
      <c r="AO80" s="50">
        <f t="shared" si="259"/>
        <v>1.0805468496594091</v>
      </c>
      <c r="AP80" s="48">
        <v>79052.841437670155</v>
      </c>
      <c r="AQ80" s="49">
        <f t="shared" si="260"/>
        <v>0.16984539669489118</v>
      </c>
      <c r="AR80" s="46">
        <v>124395.12000696422</v>
      </c>
      <c r="AS80" s="49">
        <f t="shared" si="261"/>
        <v>0.29320284824970411</v>
      </c>
      <c r="AT80" s="46">
        <v>203447.96144463436</v>
      </c>
      <c r="AU80" s="50">
        <f t="shared" si="262"/>
        <v>0.22866952392498885</v>
      </c>
      <c r="AV80" s="139">
        <f t="shared" si="263"/>
        <v>346669.66249715793</v>
      </c>
      <c r="AW80" s="140">
        <f t="shared" si="264"/>
        <v>171859.2770270622</v>
      </c>
      <c r="AX80" s="141">
        <f t="shared" si="265"/>
        <v>518528.93952422013</v>
      </c>
      <c r="AY80" s="43"/>
      <c r="AZ80" s="45">
        <v>2596544.5191962523</v>
      </c>
      <c r="BA80" s="49">
        <v>5.9566205772219716</v>
      </c>
      <c r="BB80" s="49">
        <v>385609.27742270241</v>
      </c>
      <c r="BC80" s="49">
        <v>5.599821051432631</v>
      </c>
      <c r="BD80" s="46">
        <v>2982153.7966189547</v>
      </c>
      <c r="BE80" s="50">
        <v>5.907945790397517</v>
      </c>
      <c r="BF80" s="48">
        <v>2551924.696422528</v>
      </c>
      <c r="BG80" s="49">
        <v>1.2184229343481403</v>
      </c>
      <c r="BH80" s="46">
        <v>1786104.7160137666</v>
      </c>
      <c r="BI80" s="49">
        <v>2.2151835555379029</v>
      </c>
      <c r="BJ80" s="46">
        <v>4338029.4124362944</v>
      </c>
      <c r="BK80" s="50">
        <v>1.4954854477070738</v>
      </c>
      <c r="BL80" s="139">
        <f t="shared" si="266"/>
        <v>5148469.2156187799</v>
      </c>
      <c r="BM80" s="140">
        <f t="shared" si="267"/>
        <v>2171713.9934364688</v>
      </c>
      <c r="BN80" s="141">
        <f t="shared" si="268"/>
        <v>7320183.2090552486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v>0</v>
      </c>
      <c r="BU80" s="50">
        <v>0</v>
      </c>
      <c r="BV80" s="48">
        <v>0</v>
      </c>
      <c r="BW80" s="49">
        <f t="shared" si="269"/>
        <v>0</v>
      </c>
      <c r="BX80" s="46">
        <v>0</v>
      </c>
      <c r="BY80" s="49">
        <f t="shared" si="270"/>
        <v>0</v>
      </c>
      <c r="BZ80" s="46">
        <f t="shared" si="271"/>
        <v>0</v>
      </c>
      <c r="CA80" s="50">
        <f t="shared" si="272"/>
        <v>0</v>
      </c>
      <c r="CB80" s="139">
        <f t="shared" si="273"/>
        <v>0</v>
      </c>
      <c r="CC80" s="140">
        <f t="shared" si="274"/>
        <v>0</v>
      </c>
      <c r="CD80" s="141">
        <f t="shared" si="275"/>
        <v>0</v>
      </c>
      <c r="CE80" s="43"/>
      <c r="CF80" s="45">
        <v>0</v>
      </c>
      <c r="CG80" s="49">
        <f t="shared" si="276"/>
        <v>0</v>
      </c>
      <c r="CH80" s="49">
        <v>0</v>
      </c>
      <c r="CI80" s="49">
        <f t="shared" si="277"/>
        <v>0</v>
      </c>
      <c r="CJ80" s="46">
        <v>0</v>
      </c>
      <c r="CK80" s="50">
        <f t="shared" si="278"/>
        <v>0</v>
      </c>
      <c r="CL80" s="48">
        <v>0</v>
      </c>
      <c r="CM80" s="49">
        <f t="shared" si="279"/>
        <v>0</v>
      </c>
      <c r="CN80" s="46">
        <v>0</v>
      </c>
      <c r="CO80" s="49">
        <f t="shared" si="280"/>
        <v>0</v>
      </c>
      <c r="CP80" s="46">
        <v>0</v>
      </c>
      <c r="CQ80" s="50">
        <f t="shared" si="281"/>
        <v>0</v>
      </c>
      <c r="CR80" s="139">
        <f t="shared" si="282"/>
        <v>0</v>
      </c>
      <c r="CS80" s="140">
        <f t="shared" si="283"/>
        <v>0</v>
      </c>
      <c r="CT80" s="141">
        <f t="shared" si="284"/>
        <v>0</v>
      </c>
      <c r="CU80" s="43"/>
      <c r="CV80" s="48">
        <f t="shared" si="285"/>
        <v>4369990.8344847076</v>
      </c>
      <c r="CW80" s="49">
        <f t="shared" si="234"/>
        <v>1.6604166607714941</v>
      </c>
      <c r="CX80" s="49">
        <f t="shared" si="286"/>
        <v>653594.43812178238</v>
      </c>
      <c r="CY80" s="49">
        <f t="shared" si="287"/>
        <v>1.5930759060374151</v>
      </c>
      <c r="CZ80" s="46">
        <f t="shared" si="288"/>
        <v>5023585.2726064902</v>
      </c>
      <c r="DA80" s="50">
        <f t="shared" si="289"/>
        <v>1.6513348754317658</v>
      </c>
      <c r="DB80" s="48">
        <f t="shared" si="290"/>
        <v>5338284.4505390581</v>
      </c>
      <c r="DC80" s="49">
        <f t="shared" si="291"/>
        <v>0.53263166615631208</v>
      </c>
      <c r="DD80" s="46">
        <f t="shared" si="292"/>
        <v>2841851.3596756971</v>
      </c>
      <c r="DE80" s="49">
        <f t="shared" si="293"/>
        <v>0.66176796756182266</v>
      </c>
      <c r="DF80" s="46">
        <f t="shared" si="294"/>
        <v>8180135.8102147551</v>
      </c>
      <c r="DG80" s="50">
        <f t="shared" si="295"/>
        <v>0.57136616732613998</v>
      </c>
      <c r="DH80" s="177"/>
      <c r="DI80" s="190" t="s">
        <v>79</v>
      </c>
      <c r="DJ80" s="48">
        <f t="shared" si="296"/>
        <v>5023585.2726064902</v>
      </c>
      <c r="DK80" s="46">
        <f t="shared" si="297"/>
        <v>8180135.8102147551</v>
      </c>
      <c r="DL80" s="47">
        <f t="shared" si="298"/>
        <v>13203721.082821246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f>+'All Plans Q1'!D81+'All Plans Q2'!D81+'All Plans Q3'!D81+'All Plans Q4'!D81</f>
        <v>0</v>
      </c>
      <c r="E81" s="49">
        <f t="shared" si="237"/>
        <v>0</v>
      </c>
      <c r="F81" s="46">
        <f>+'All Plans Q1'!F81+'All Plans Q2'!F81+'All Plans Q3'!F81+'All Plans Q4'!F81</f>
        <v>0</v>
      </c>
      <c r="G81" s="49">
        <f t="shared" si="238"/>
        <v>0</v>
      </c>
      <c r="H81" s="46">
        <f t="shared" si="239"/>
        <v>0</v>
      </c>
      <c r="I81" s="50">
        <f t="shared" si="240"/>
        <v>0</v>
      </c>
      <c r="J81" s="5">
        <f>+'All Plans Q1'!J81+'All Plans Q2'!J81+'All Plans Q3'!J81+'All Plans Q4'!J81</f>
        <v>0</v>
      </c>
      <c r="K81" s="7">
        <f t="shared" si="241"/>
        <v>0</v>
      </c>
      <c r="L81" s="5">
        <f>+'All Plans Q1'!L81+'All Plans Q2'!L81+'All Plans Q3'!L81+'All Plans Q4'!L81</f>
        <v>0</v>
      </c>
      <c r="M81" s="7">
        <f t="shared" si="242"/>
        <v>0</v>
      </c>
      <c r="N81" s="5">
        <f t="shared" si="243"/>
        <v>0</v>
      </c>
      <c r="O81" s="7">
        <f t="shared" si="244"/>
        <v>0</v>
      </c>
      <c r="P81" s="139">
        <f t="shared" si="245"/>
        <v>0</v>
      </c>
      <c r="Q81" s="140">
        <f t="shared" si="246"/>
        <v>0</v>
      </c>
      <c r="R81" s="141">
        <f t="shared" si="247"/>
        <v>0</v>
      </c>
      <c r="S81" s="41"/>
      <c r="T81" s="45">
        <v>5198682.1898401575</v>
      </c>
      <c r="U81" s="49">
        <f t="shared" si="248"/>
        <v>7.046165697130748</v>
      </c>
      <c r="V81" s="46">
        <v>946427.47620611929</v>
      </c>
      <c r="W81" s="49">
        <f t="shared" si="249"/>
        <v>7.7618012712296762</v>
      </c>
      <c r="X81" s="46">
        <v>6145109.6660462767</v>
      </c>
      <c r="Y81" s="50">
        <f t="shared" si="250"/>
        <v>7.1476622107066188</v>
      </c>
      <c r="Z81" s="48">
        <v>7022084.1511903806</v>
      </c>
      <c r="AA81" s="49">
        <f t="shared" si="251"/>
        <v>2.0658437348812249</v>
      </c>
      <c r="AB81" s="46">
        <v>2716993.1411080495</v>
      </c>
      <c r="AC81" s="49">
        <f t="shared" si="252"/>
        <v>2.5380409498182632</v>
      </c>
      <c r="AD81" s="46">
        <v>9739077.2922984306</v>
      </c>
      <c r="AE81" s="50">
        <f t="shared" si="253"/>
        <v>2.1789379494244918</v>
      </c>
      <c r="AF81" s="139">
        <f t="shared" si="254"/>
        <v>12220766.341030538</v>
      </c>
      <c r="AG81" s="140">
        <f t="shared" si="255"/>
        <v>3663420.6173141687</v>
      </c>
      <c r="AH81" s="141">
        <f t="shared" si="256"/>
        <v>15884186.958344707</v>
      </c>
      <c r="AI81" s="43"/>
      <c r="AJ81" s="45">
        <f>+'All Plans Q4'!AJ81+'All Plans Q3'!AJ81+'All Plans Q2'!AJ81+'All Plans Q1'!AJ81</f>
        <v>0</v>
      </c>
      <c r="AK81" s="49">
        <f t="shared" si="257"/>
        <v>0</v>
      </c>
      <c r="AL81" s="46">
        <f>+'All Plans Q4'!AL81+'All Plans Q3'!AL81+'All Plans Q2'!AL81+'All Plans Q1'!AL81</f>
        <v>0</v>
      </c>
      <c r="AM81" s="49">
        <f t="shared" si="258"/>
        <v>0</v>
      </c>
      <c r="AN81" s="46">
        <f t="shared" si="299"/>
        <v>0</v>
      </c>
      <c r="AO81" s="50">
        <f t="shared" si="259"/>
        <v>0</v>
      </c>
      <c r="AP81" s="48">
        <v>0</v>
      </c>
      <c r="AQ81" s="49">
        <f t="shared" si="260"/>
        <v>0</v>
      </c>
      <c r="AR81" s="46">
        <v>0</v>
      </c>
      <c r="AS81" s="49">
        <f t="shared" si="261"/>
        <v>0</v>
      </c>
      <c r="AT81" s="46">
        <v>0</v>
      </c>
      <c r="AU81" s="50">
        <f t="shared" si="262"/>
        <v>0</v>
      </c>
      <c r="AV81" s="139">
        <f t="shared" si="263"/>
        <v>0</v>
      </c>
      <c r="AW81" s="140">
        <f t="shared" si="264"/>
        <v>0</v>
      </c>
      <c r="AX81" s="141">
        <f t="shared" si="265"/>
        <v>0</v>
      </c>
      <c r="AY81" s="43"/>
      <c r="AZ81" s="45">
        <v>2203068.4671653276</v>
      </c>
      <c r="BA81" s="49">
        <v>5.0539641695063136</v>
      </c>
      <c r="BB81" s="49">
        <v>327174.68676382583</v>
      </c>
      <c r="BC81" s="49">
        <v>4.7512334523725448</v>
      </c>
      <c r="BD81" s="46">
        <v>2530243.1539291535</v>
      </c>
      <c r="BE81" s="50">
        <v>5.0126654791868646</v>
      </c>
      <c r="BF81" s="48">
        <v>33196.95844881743</v>
      </c>
      <c r="BG81" s="49">
        <v>1.584997221169741E-2</v>
      </c>
      <c r="BH81" s="46">
        <v>23234.715399661567</v>
      </c>
      <c r="BI81" s="49">
        <v>2.881642885183271E-2</v>
      </c>
      <c r="BJ81" s="46">
        <v>56431.673848478997</v>
      </c>
      <c r="BK81" s="50">
        <v>1.9454166628795656E-2</v>
      </c>
      <c r="BL81" s="139">
        <f t="shared" si="266"/>
        <v>2236265.4256141451</v>
      </c>
      <c r="BM81" s="140">
        <f t="shared" si="267"/>
        <v>350409.40216348739</v>
      </c>
      <c r="BN81" s="141">
        <f t="shared" si="268"/>
        <v>2586674.8277776325</v>
      </c>
      <c r="BO81" s="43"/>
      <c r="BP81" s="45">
        <v>1438792.62</v>
      </c>
      <c r="BQ81" s="49">
        <v>4.6604495277335101</v>
      </c>
      <c r="BR81" s="49">
        <v>2109.919999999991</v>
      </c>
      <c r="BS81" s="49">
        <v>4.8595513381546614E-2</v>
      </c>
      <c r="BT81" s="46">
        <v>1440902.54</v>
      </c>
      <c r="BU81" s="50">
        <v>4.0918224466266446</v>
      </c>
      <c r="BV81" s="48">
        <v>1558751.27</v>
      </c>
      <c r="BW81" s="49">
        <f t="shared" si="269"/>
        <v>1.691045111134255</v>
      </c>
      <c r="BX81" s="46">
        <v>95788.200000000012</v>
      </c>
      <c r="BY81" s="49">
        <f t="shared" si="270"/>
        <v>0.19589390159106715</v>
      </c>
      <c r="BZ81" s="46">
        <f t="shared" si="271"/>
        <v>1654539.47</v>
      </c>
      <c r="CA81" s="50">
        <f t="shared" si="272"/>
        <v>1.1728100766401937</v>
      </c>
      <c r="CB81" s="139">
        <f t="shared" si="273"/>
        <v>2997543.89</v>
      </c>
      <c r="CC81" s="140">
        <f t="shared" si="274"/>
        <v>97898.12</v>
      </c>
      <c r="CD81" s="141">
        <f t="shared" si="275"/>
        <v>3095442.0100000002</v>
      </c>
      <c r="CE81" s="43"/>
      <c r="CF81" s="45">
        <v>0</v>
      </c>
      <c r="CG81" s="49">
        <f t="shared" si="276"/>
        <v>0</v>
      </c>
      <c r="CH81" s="49">
        <v>0</v>
      </c>
      <c r="CI81" s="49">
        <f t="shared" si="277"/>
        <v>0</v>
      </c>
      <c r="CJ81" s="46">
        <v>0</v>
      </c>
      <c r="CK81" s="50">
        <f t="shared" si="278"/>
        <v>0</v>
      </c>
      <c r="CL81" s="48">
        <v>0</v>
      </c>
      <c r="CM81" s="49">
        <f t="shared" si="279"/>
        <v>0</v>
      </c>
      <c r="CN81" s="46">
        <v>0</v>
      </c>
      <c r="CO81" s="49">
        <f t="shared" si="280"/>
        <v>0</v>
      </c>
      <c r="CP81" s="46">
        <v>0</v>
      </c>
      <c r="CQ81" s="50">
        <f t="shared" si="281"/>
        <v>0</v>
      </c>
      <c r="CR81" s="139">
        <f t="shared" si="282"/>
        <v>0</v>
      </c>
      <c r="CS81" s="140">
        <f t="shared" si="283"/>
        <v>0</v>
      </c>
      <c r="CT81" s="141">
        <f t="shared" si="284"/>
        <v>0</v>
      </c>
      <c r="CU81" s="43"/>
      <c r="CV81" s="48">
        <f t="shared" si="285"/>
        <v>8840543.2770054862</v>
      </c>
      <c r="CW81" s="49">
        <f t="shared" si="234"/>
        <v>3.3590425937683279</v>
      </c>
      <c r="CX81" s="49">
        <f t="shared" si="286"/>
        <v>1275712.0829699449</v>
      </c>
      <c r="CY81" s="49">
        <f t="shared" si="287"/>
        <v>3.1094300438975728</v>
      </c>
      <c r="CZ81" s="46">
        <f t="shared" si="288"/>
        <v>10116255.359975431</v>
      </c>
      <c r="DA81" s="50">
        <f t="shared" si="289"/>
        <v>3.3253790625979347</v>
      </c>
      <c r="DB81" s="48">
        <f t="shared" si="290"/>
        <v>8614032.3796391971</v>
      </c>
      <c r="DC81" s="49">
        <f t="shared" si="291"/>
        <v>0.85947207594536146</v>
      </c>
      <c r="DD81" s="46">
        <f t="shared" si="292"/>
        <v>2836016.0565077113</v>
      </c>
      <c r="DE81" s="49">
        <f t="shared" si="293"/>
        <v>0.6604091291748545</v>
      </c>
      <c r="DF81" s="46">
        <f t="shared" si="294"/>
        <v>11450048.436146908</v>
      </c>
      <c r="DG81" s="50">
        <f t="shared" si="295"/>
        <v>0.79976304091315187</v>
      </c>
      <c r="DH81" s="177"/>
      <c r="DI81" s="190" t="s">
        <v>80</v>
      </c>
      <c r="DJ81" s="48">
        <f t="shared" si="296"/>
        <v>10116255.359975431</v>
      </c>
      <c r="DK81" s="46">
        <f t="shared" si="297"/>
        <v>11450048.436146908</v>
      </c>
      <c r="DL81" s="47">
        <f t="shared" si="298"/>
        <v>21566303.796122339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f>+'All Plans Q1'!D82+'All Plans Q2'!D82+'All Plans Q3'!D82+'All Plans Q4'!D82</f>
        <v>0</v>
      </c>
      <c r="E82" s="49">
        <f t="shared" si="237"/>
        <v>0</v>
      </c>
      <c r="F82" s="46">
        <f>+'All Plans Q1'!F82+'All Plans Q2'!F82+'All Plans Q3'!F82+'All Plans Q4'!F82</f>
        <v>0</v>
      </c>
      <c r="G82" s="49">
        <f t="shared" si="238"/>
        <v>0</v>
      </c>
      <c r="H82" s="46">
        <f t="shared" si="239"/>
        <v>0</v>
      </c>
      <c r="I82" s="50">
        <f t="shared" si="240"/>
        <v>0</v>
      </c>
      <c r="J82" s="5">
        <f>+'All Plans Q1'!J82+'All Plans Q2'!J82+'All Plans Q3'!J82+'All Plans Q4'!J82</f>
        <v>0</v>
      </c>
      <c r="K82" s="7">
        <f t="shared" si="241"/>
        <v>0</v>
      </c>
      <c r="L82" s="5">
        <f>+'All Plans Q1'!L82+'All Plans Q2'!L82+'All Plans Q3'!L82+'All Plans Q4'!L82</f>
        <v>0</v>
      </c>
      <c r="M82" s="7">
        <f t="shared" si="242"/>
        <v>0</v>
      </c>
      <c r="N82" s="5">
        <f t="shared" si="243"/>
        <v>0</v>
      </c>
      <c r="O82" s="7">
        <f t="shared" si="244"/>
        <v>0</v>
      </c>
      <c r="P82" s="139">
        <f t="shared" si="245"/>
        <v>0</v>
      </c>
      <c r="Q82" s="140">
        <f t="shared" si="246"/>
        <v>0</v>
      </c>
      <c r="R82" s="141">
        <f t="shared" si="247"/>
        <v>0</v>
      </c>
      <c r="S82" s="41"/>
      <c r="T82" s="45">
        <v>4727759.1639440581</v>
      </c>
      <c r="U82" s="49">
        <f t="shared" si="248"/>
        <v>6.4078882356727451</v>
      </c>
      <c r="V82" s="46">
        <v>704343.83634103858</v>
      </c>
      <c r="W82" s="49">
        <f t="shared" si="249"/>
        <v>5.7764350906313133</v>
      </c>
      <c r="X82" s="46">
        <v>5432103.0002850965</v>
      </c>
      <c r="Y82" s="50">
        <f t="shared" si="250"/>
        <v>6.3183310713451863</v>
      </c>
      <c r="Z82" s="48">
        <v>15869301.488035297</v>
      </c>
      <c r="AA82" s="49">
        <f t="shared" si="251"/>
        <v>4.6686277677890793</v>
      </c>
      <c r="AB82" s="46">
        <v>4910768.0912814289</v>
      </c>
      <c r="AC82" s="49">
        <f t="shared" si="252"/>
        <v>4.58732498148676</v>
      </c>
      <c r="AD82" s="46">
        <v>20780069.579316728</v>
      </c>
      <c r="AE82" s="50">
        <f t="shared" si="253"/>
        <v>4.6491552371044884</v>
      </c>
      <c r="AF82" s="139">
        <f t="shared" si="254"/>
        <v>20597060.651979357</v>
      </c>
      <c r="AG82" s="140">
        <f t="shared" si="255"/>
        <v>5615111.9276224673</v>
      </c>
      <c r="AH82" s="141">
        <f t="shared" si="256"/>
        <v>26212172.579601824</v>
      </c>
      <c r="AI82" s="43"/>
      <c r="AJ82" s="45">
        <f>+'All Plans Q4'!AJ82+'All Plans Q3'!AJ82+'All Plans Q2'!AJ82+'All Plans Q1'!AJ82</f>
        <v>0</v>
      </c>
      <c r="AK82" s="49">
        <f t="shared" si="257"/>
        <v>0</v>
      </c>
      <c r="AL82" s="46">
        <f>+'All Plans Q4'!AL82+'All Plans Q3'!AL82+'All Plans Q2'!AL82+'All Plans Q1'!AL82</f>
        <v>0</v>
      </c>
      <c r="AM82" s="49">
        <f t="shared" si="258"/>
        <v>0</v>
      </c>
      <c r="AN82" s="46">
        <f t="shared" si="299"/>
        <v>0</v>
      </c>
      <c r="AO82" s="50">
        <f t="shared" si="259"/>
        <v>0</v>
      </c>
      <c r="AP82" s="48">
        <v>0</v>
      </c>
      <c r="AQ82" s="49">
        <f t="shared" si="260"/>
        <v>0</v>
      </c>
      <c r="AR82" s="46">
        <v>0</v>
      </c>
      <c r="AS82" s="49">
        <f t="shared" si="261"/>
        <v>0</v>
      </c>
      <c r="AT82" s="46">
        <v>0</v>
      </c>
      <c r="AU82" s="50">
        <f t="shared" si="262"/>
        <v>0</v>
      </c>
      <c r="AV82" s="139">
        <f t="shared" si="263"/>
        <v>0</v>
      </c>
      <c r="AW82" s="140">
        <f t="shared" si="264"/>
        <v>0</v>
      </c>
      <c r="AX82" s="141">
        <f t="shared" si="265"/>
        <v>0</v>
      </c>
      <c r="AY82" s="43"/>
      <c r="AZ82" s="45">
        <v>827260.57146980229</v>
      </c>
      <c r="BA82" s="49">
        <v>1.8977827286653919</v>
      </c>
      <c r="BB82" s="49">
        <v>122855.33671631674</v>
      </c>
      <c r="BC82" s="49">
        <v>1.7841061953256088</v>
      </c>
      <c r="BD82" s="46">
        <v>950115.90818611905</v>
      </c>
      <c r="BE82" s="50">
        <v>1.8822749136955823</v>
      </c>
      <c r="BF82" s="48">
        <v>3760385.8405418885</v>
      </c>
      <c r="BG82" s="49">
        <v>1.795405780012733</v>
      </c>
      <c r="BH82" s="46">
        <v>2631912.647437776</v>
      </c>
      <c r="BI82" s="49">
        <v>3.2641813013226773</v>
      </c>
      <c r="BJ82" s="46">
        <v>6392298.4879796645</v>
      </c>
      <c r="BK82" s="50">
        <v>2.2036709430249641</v>
      </c>
      <c r="BL82" s="139">
        <f t="shared" si="266"/>
        <v>4587646.4120116904</v>
      </c>
      <c r="BM82" s="140">
        <f t="shared" si="267"/>
        <v>2754767.9841540926</v>
      </c>
      <c r="BN82" s="141">
        <f t="shared" si="268"/>
        <v>7342414.3961657826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v>0</v>
      </c>
      <c r="BU82" s="50">
        <v>0</v>
      </c>
      <c r="BV82" s="48">
        <v>0</v>
      </c>
      <c r="BW82" s="49">
        <f t="shared" si="269"/>
        <v>0</v>
      </c>
      <c r="BX82" s="46">
        <v>0</v>
      </c>
      <c r="BY82" s="49">
        <f t="shared" si="270"/>
        <v>0</v>
      </c>
      <c r="BZ82" s="46">
        <f t="shared" si="271"/>
        <v>0</v>
      </c>
      <c r="CA82" s="50">
        <f t="shared" si="272"/>
        <v>0</v>
      </c>
      <c r="CB82" s="139">
        <f t="shared" si="273"/>
        <v>0</v>
      </c>
      <c r="CC82" s="140">
        <f t="shared" si="274"/>
        <v>0</v>
      </c>
      <c r="CD82" s="141">
        <f t="shared" si="275"/>
        <v>0</v>
      </c>
      <c r="CE82" s="43"/>
      <c r="CF82" s="45">
        <v>0</v>
      </c>
      <c r="CG82" s="49">
        <f t="shared" si="276"/>
        <v>0</v>
      </c>
      <c r="CH82" s="49">
        <v>0</v>
      </c>
      <c r="CI82" s="49">
        <f t="shared" si="277"/>
        <v>0</v>
      </c>
      <c r="CJ82" s="46">
        <v>0</v>
      </c>
      <c r="CK82" s="50">
        <f t="shared" si="278"/>
        <v>0</v>
      </c>
      <c r="CL82" s="48">
        <v>0</v>
      </c>
      <c r="CM82" s="49">
        <f t="shared" si="279"/>
        <v>0</v>
      </c>
      <c r="CN82" s="46">
        <v>0</v>
      </c>
      <c r="CO82" s="49">
        <f t="shared" si="280"/>
        <v>0</v>
      </c>
      <c r="CP82" s="46">
        <v>0</v>
      </c>
      <c r="CQ82" s="50">
        <f t="shared" si="281"/>
        <v>0</v>
      </c>
      <c r="CR82" s="139">
        <f t="shared" si="282"/>
        <v>0</v>
      </c>
      <c r="CS82" s="140">
        <f t="shared" si="283"/>
        <v>0</v>
      </c>
      <c r="CT82" s="141">
        <f t="shared" si="284"/>
        <v>0</v>
      </c>
      <c r="CU82" s="43"/>
      <c r="CV82" s="48">
        <f t="shared" si="285"/>
        <v>5555019.7354138605</v>
      </c>
      <c r="CW82" s="49">
        <f t="shared" si="234"/>
        <v>2.1106788707219906</v>
      </c>
      <c r="CX82" s="49">
        <f t="shared" si="286"/>
        <v>827199.17305735534</v>
      </c>
      <c r="CY82" s="49">
        <f t="shared" si="287"/>
        <v>2.0162213679153229</v>
      </c>
      <c r="CZ82" s="46">
        <f t="shared" si="288"/>
        <v>6382218.9084712155</v>
      </c>
      <c r="DA82" s="50">
        <f t="shared" si="289"/>
        <v>2.0979400357088624</v>
      </c>
      <c r="DB82" s="48">
        <f t="shared" si="290"/>
        <v>19629687.328577187</v>
      </c>
      <c r="DC82" s="49">
        <f t="shared" si="291"/>
        <v>1.9585679940475504</v>
      </c>
      <c r="DD82" s="46">
        <f t="shared" si="292"/>
        <v>7542680.7387192044</v>
      </c>
      <c r="DE82" s="49">
        <f t="shared" si="293"/>
        <v>1.7564270155915296</v>
      </c>
      <c r="DF82" s="46">
        <f t="shared" si="294"/>
        <v>27172368.067296393</v>
      </c>
      <c r="DG82" s="50">
        <f t="shared" si="295"/>
        <v>1.8979357018008658</v>
      </c>
      <c r="DH82" s="177"/>
      <c r="DI82" s="190" t="s">
        <v>81</v>
      </c>
      <c r="DJ82" s="48">
        <f t="shared" si="296"/>
        <v>6382218.9084712155</v>
      </c>
      <c r="DK82" s="46">
        <f t="shared" si="297"/>
        <v>27172368.067296393</v>
      </c>
      <c r="DL82" s="47">
        <f t="shared" si="298"/>
        <v>33554586.975767612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f>+'All Plans Q1'!D83+'All Plans Q2'!D83+'All Plans Q3'!D83+'All Plans Q4'!D83</f>
        <v>0</v>
      </c>
      <c r="E83" s="49">
        <f t="shared" si="237"/>
        <v>0</v>
      </c>
      <c r="F83" s="46">
        <f>+'All Plans Q1'!F83+'All Plans Q2'!F83+'All Plans Q3'!F83+'All Plans Q4'!F83</f>
        <v>0</v>
      </c>
      <c r="G83" s="49">
        <f t="shared" si="238"/>
        <v>0</v>
      </c>
      <c r="H83" s="46">
        <f t="shared" si="239"/>
        <v>0</v>
      </c>
      <c r="I83" s="50">
        <f t="shared" si="240"/>
        <v>0</v>
      </c>
      <c r="J83" s="5">
        <f>+'All Plans Q1'!J83+'All Plans Q2'!J83+'All Plans Q3'!J83+'All Plans Q4'!J83</f>
        <v>0</v>
      </c>
      <c r="K83" s="7">
        <f t="shared" si="241"/>
        <v>0</v>
      </c>
      <c r="L83" s="5">
        <f>+'All Plans Q1'!L83+'All Plans Q2'!L83+'All Plans Q3'!L83+'All Plans Q4'!L83</f>
        <v>0</v>
      </c>
      <c r="M83" s="7">
        <f t="shared" si="242"/>
        <v>0</v>
      </c>
      <c r="N83" s="5">
        <f t="shared" si="243"/>
        <v>0</v>
      </c>
      <c r="O83" s="7">
        <f t="shared" si="244"/>
        <v>0</v>
      </c>
      <c r="P83" s="139">
        <f t="shared" si="245"/>
        <v>0</v>
      </c>
      <c r="Q83" s="140">
        <f t="shared" si="246"/>
        <v>0</v>
      </c>
      <c r="R83" s="141">
        <f t="shared" si="247"/>
        <v>0</v>
      </c>
      <c r="S83" s="41"/>
      <c r="T83" s="45">
        <v>0</v>
      </c>
      <c r="U83" s="49">
        <f t="shared" si="248"/>
        <v>0</v>
      </c>
      <c r="V83" s="46">
        <v>0</v>
      </c>
      <c r="W83" s="49">
        <f t="shared" si="249"/>
        <v>0</v>
      </c>
      <c r="X83" s="46">
        <v>0</v>
      </c>
      <c r="Y83" s="50">
        <f t="shared" si="250"/>
        <v>0</v>
      </c>
      <c r="Z83" s="48">
        <v>0</v>
      </c>
      <c r="AA83" s="49">
        <f t="shared" si="251"/>
        <v>0</v>
      </c>
      <c r="AB83" s="46">
        <v>0</v>
      </c>
      <c r="AC83" s="49">
        <f t="shared" si="252"/>
        <v>0</v>
      </c>
      <c r="AD83" s="46">
        <v>0</v>
      </c>
      <c r="AE83" s="50">
        <f t="shared" si="253"/>
        <v>0</v>
      </c>
      <c r="AF83" s="139">
        <f t="shared" si="254"/>
        <v>0</v>
      </c>
      <c r="AG83" s="140">
        <f t="shared" si="255"/>
        <v>0</v>
      </c>
      <c r="AH83" s="141">
        <f t="shared" si="256"/>
        <v>0</v>
      </c>
      <c r="AI83" s="43"/>
      <c r="AJ83" s="45">
        <f>+'All Plans Q4'!AJ83+'All Plans Q3'!AJ83+'All Plans Q2'!AJ83+'All Plans Q1'!AJ83</f>
        <v>0</v>
      </c>
      <c r="AK83" s="49">
        <f t="shared" si="257"/>
        <v>0</v>
      </c>
      <c r="AL83" s="46">
        <f>+'All Plans Q4'!AL83+'All Plans Q3'!AL83+'All Plans Q2'!AL83+'All Plans Q1'!AL83</f>
        <v>0</v>
      </c>
      <c r="AM83" s="49">
        <f t="shared" si="258"/>
        <v>0</v>
      </c>
      <c r="AN83" s="46">
        <f t="shared" si="299"/>
        <v>0</v>
      </c>
      <c r="AO83" s="50">
        <f t="shared" si="259"/>
        <v>0</v>
      </c>
      <c r="AP83" s="48">
        <v>0</v>
      </c>
      <c r="AQ83" s="49">
        <f t="shared" si="260"/>
        <v>0</v>
      </c>
      <c r="AR83" s="46">
        <v>0</v>
      </c>
      <c r="AS83" s="49">
        <f t="shared" si="261"/>
        <v>0</v>
      </c>
      <c r="AT83" s="46">
        <v>0</v>
      </c>
      <c r="AU83" s="50">
        <f t="shared" si="262"/>
        <v>0</v>
      </c>
      <c r="AV83" s="139">
        <f t="shared" si="263"/>
        <v>0</v>
      </c>
      <c r="AW83" s="140">
        <f t="shared" si="264"/>
        <v>0</v>
      </c>
      <c r="AX83" s="141">
        <f t="shared" si="265"/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f t="shared" si="266"/>
        <v>0</v>
      </c>
      <c r="BM83" s="140">
        <f t="shared" si="267"/>
        <v>0</v>
      </c>
      <c r="BN83" s="141">
        <f t="shared" si="268"/>
        <v>0</v>
      </c>
      <c r="BO83" s="43"/>
      <c r="BP83" s="45">
        <v>405505.88000000012</v>
      </c>
      <c r="BQ83" s="49">
        <v>1.3134899781034197</v>
      </c>
      <c r="BR83" s="49">
        <v>85251.719999999958</v>
      </c>
      <c r="BS83" s="49">
        <v>1.9635109862269096</v>
      </c>
      <c r="BT83" s="46">
        <v>490757.60000000009</v>
      </c>
      <c r="BU83" s="50">
        <v>1.3936355220337253</v>
      </c>
      <c r="BV83" s="48">
        <v>275169.03000000009</v>
      </c>
      <c r="BW83" s="49">
        <f t="shared" si="269"/>
        <v>0.29852308823912316</v>
      </c>
      <c r="BX83" s="46">
        <v>439836.33</v>
      </c>
      <c r="BY83" s="49">
        <f t="shared" si="270"/>
        <v>0.89949758681336667</v>
      </c>
      <c r="BZ83" s="46">
        <f t="shared" si="271"/>
        <v>715005.3600000001</v>
      </c>
      <c r="CA83" s="50">
        <f t="shared" si="272"/>
        <v>0.50682713000479185</v>
      </c>
      <c r="CB83" s="139">
        <f t="shared" si="273"/>
        <v>680674.91000000015</v>
      </c>
      <c r="CC83" s="140">
        <f t="shared" si="274"/>
        <v>525088.04999999993</v>
      </c>
      <c r="CD83" s="141">
        <f t="shared" si="275"/>
        <v>1205762.96</v>
      </c>
      <c r="CE83" s="43"/>
      <c r="CF83" s="45">
        <v>0</v>
      </c>
      <c r="CG83" s="49">
        <f t="shared" si="276"/>
        <v>0</v>
      </c>
      <c r="CH83" s="49">
        <v>0</v>
      </c>
      <c r="CI83" s="49">
        <f t="shared" si="277"/>
        <v>0</v>
      </c>
      <c r="CJ83" s="46">
        <v>0</v>
      </c>
      <c r="CK83" s="50">
        <f t="shared" si="278"/>
        <v>0</v>
      </c>
      <c r="CL83" s="48">
        <v>0</v>
      </c>
      <c r="CM83" s="49">
        <f t="shared" si="279"/>
        <v>0</v>
      </c>
      <c r="CN83" s="46">
        <v>0</v>
      </c>
      <c r="CO83" s="49">
        <f t="shared" si="280"/>
        <v>0</v>
      </c>
      <c r="CP83" s="46">
        <v>0</v>
      </c>
      <c r="CQ83" s="50">
        <f t="shared" si="281"/>
        <v>0</v>
      </c>
      <c r="CR83" s="139">
        <f t="shared" si="282"/>
        <v>0</v>
      </c>
      <c r="CS83" s="140">
        <f t="shared" si="283"/>
        <v>0</v>
      </c>
      <c r="CT83" s="141">
        <f t="shared" si="284"/>
        <v>0</v>
      </c>
      <c r="CU83" s="43"/>
      <c r="CV83" s="48">
        <f t="shared" si="285"/>
        <v>405505.88000000012</v>
      </c>
      <c r="CW83" s="49">
        <f t="shared" si="234"/>
        <v>0.15407554493697248</v>
      </c>
      <c r="CX83" s="49">
        <f t="shared" si="286"/>
        <v>85251.719999999958</v>
      </c>
      <c r="CY83" s="49">
        <f t="shared" si="287"/>
        <v>0.20779317135948824</v>
      </c>
      <c r="CZ83" s="46">
        <f t="shared" si="288"/>
        <v>490757.60000000009</v>
      </c>
      <c r="DA83" s="50">
        <f t="shared" si="289"/>
        <v>0.16132007247539232</v>
      </c>
      <c r="DB83" s="48">
        <f t="shared" si="290"/>
        <v>275169.03000000009</v>
      </c>
      <c r="DC83" s="49">
        <f t="shared" si="291"/>
        <v>2.7455213426987073E-2</v>
      </c>
      <c r="DD83" s="46">
        <f t="shared" si="292"/>
        <v>439836.33</v>
      </c>
      <c r="DE83" s="49">
        <f t="shared" si="293"/>
        <v>0.10242252578515122</v>
      </c>
      <c r="DF83" s="46">
        <f t="shared" si="294"/>
        <v>715005.3600000001</v>
      </c>
      <c r="DG83" s="50">
        <f t="shared" si="295"/>
        <v>4.9941697991212425E-2</v>
      </c>
      <c r="DH83" s="177"/>
      <c r="DI83" s="190" t="s">
        <v>82</v>
      </c>
      <c r="DJ83" s="48">
        <f t="shared" si="296"/>
        <v>490757.60000000009</v>
      </c>
      <c r="DK83" s="46">
        <f t="shared" si="297"/>
        <v>715005.3600000001</v>
      </c>
      <c r="DL83" s="47">
        <f t="shared" si="298"/>
        <v>1205762.9600000002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f>+'All Plans Q1'!D84+'All Plans Q2'!D84+'All Plans Q3'!D84+'All Plans Q4'!D84</f>
        <v>5396481.8520057872</v>
      </c>
      <c r="E84" s="49">
        <f t="shared" si="237"/>
        <v>13.489956809009634</v>
      </c>
      <c r="F84" s="46">
        <f>+'All Plans Q1'!F84+'All Plans Q2'!F84+'All Plans Q3'!F84+'All Plans Q4'!F84</f>
        <v>0</v>
      </c>
      <c r="G84" s="49">
        <f t="shared" si="238"/>
        <v>0</v>
      </c>
      <c r="H84" s="46">
        <f t="shared" si="239"/>
        <v>5396481.8520057872</v>
      </c>
      <c r="I84" s="50">
        <f t="shared" si="240"/>
        <v>11.773226051512617</v>
      </c>
      <c r="J84" s="5">
        <f>+'All Plans Q1'!J84+'All Plans Q2'!J84+'All Plans Q3'!J84+'All Plans Q4'!J84</f>
        <v>1991348.8964123959</v>
      </c>
      <c r="K84" s="7">
        <f t="shared" si="241"/>
        <v>1.9532909750544352</v>
      </c>
      <c r="L84" s="5">
        <f>+'All Plans Q1'!L84+'All Plans Q2'!L84+'All Plans Q3'!L84+'All Plans Q4'!L84</f>
        <v>1851151.7391071692</v>
      </c>
      <c r="M84" s="7">
        <f t="shared" si="242"/>
        <v>2.2418773294746606</v>
      </c>
      <c r="N84" s="5">
        <f t="shared" si="243"/>
        <v>3842500.6355195651</v>
      </c>
      <c r="O84" s="7">
        <f t="shared" si="244"/>
        <v>2.0824315618638236</v>
      </c>
      <c r="P84" s="139">
        <f t="shared" si="245"/>
        <v>7387830.7484181831</v>
      </c>
      <c r="Q84" s="140">
        <f t="shared" si="246"/>
        <v>1851151.7391071692</v>
      </c>
      <c r="R84" s="141">
        <f t="shared" si="247"/>
        <v>9238982.4875253513</v>
      </c>
      <c r="S84" s="41"/>
      <c r="T84" s="45">
        <v>-930.89699593050943</v>
      </c>
      <c r="U84" s="49">
        <f t="shared" si="248"/>
        <v>-1.2617148424857441E-3</v>
      </c>
      <c r="V84" s="46">
        <v>-177.11585320309345</v>
      </c>
      <c r="W84" s="49">
        <f t="shared" si="249"/>
        <v>-1.4525550970450692E-3</v>
      </c>
      <c r="X84" s="46">
        <v>-1108.0128491336029</v>
      </c>
      <c r="Y84" s="50">
        <f t="shared" si="250"/>
        <v>-1.2887811611383515E-3</v>
      </c>
      <c r="Z84" s="48">
        <v>2060.6638945496038</v>
      </c>
      <c r="AA84" s="49">
        <f t="shared" si="251"/>
        <v>6.0623164072016956E-4</v>
      </c>
      <c r="AB84" s="46">
        <v>445.33835960802026</v>
      </c>
      <c r="AC84" s="49">
        <f t="shared" si="252"/>
        <v>4.1600656847778835E-4</v>
      </c>
      <c r="AD84" s="46">
        <v>2506.0022541576241</v>
      </c>
      <c r="AE84" s="50">
        <f t="shared" si="253"/>
        <v>5.6067153479163968E-4</v>
      </c>
      <c r="AF84" s="139">
        <f t="shared" si="254"/>
        <v>1129.7668986190943</v>
      </c>
      <c r="AG84" s="140">
        <f t="shared" si="255"/>
        <v>268.22250640492678</v>
      </c>
      <c r="AH84" s="141">
        <f t="shared" si="256"/>
        <v>1397.9894050240209</v>
      </c>
      <c r="AI84" s="43"/>
      <c r="AJ84" s="45">
        <f>+'All Plans Q4'!AJ84+'All Plans Q3'!AJ84+'All Plans Q2'!AJ84+'All Plans Q1'!AJ84</f>
        <v>2964703.8531683497</v>
      </c>
      <c r="AK84" s="49">
        <f t="shared" si="257"/>
        <v>11.912804241495857</v>
      </c>
      <c r="AL84" s="46">
        <f>+'All Plans Q4'!AL84+'All Plans Q3'!AL84+'All Plans Q2'!AL84+'All Plans Q1'!AL84</f>
        <v>525815.86107994465</v>
      </c>
      <c r="AM84" s="49">
        <f t="shared" si="258"/>
        <v>12.306407215108589</v>
      </c>
      <c r="AN84" s="46">
        <f t="shared" si="299"/>
        <v>3490519.7142482945</v>
      </c>
      <c r="AO84" s="50">
        <f t="shared" si="259"/>
        <v>11.970478522357437</v>
      </c>
      <c r="AP84" s="48">
        <v>275394.56036562077</v>
      </c>
      <c r="AQ84" s="49">
        <f t="shared" si="260"/>
        <v>0.59168649098835679</v>
      </c>
      <c r="AR84" s="46">
        <v>436703.14393699635</v>
      </c>
      <c r="AS84" s="49">
        <f t="shared" si="261"/>
        <v>1.0293217743168657</v>
      </c>
      <c r="AT84" s="46">
        <v>712097.70430261712</v>
      </c>
      <c r="AU84" s="50">
        <f t="shared" si="262"/>
        <v>0.80037687217264308</v>
      </c>
      <c r="AV84" s="139">
        <f t="shared" si="263"/>
        <v>3240098.4135339707</v>
      </c>
      <c r="AW84" s="140">
        <f t="shared" si="264"/>
        <v>962519.005016941</v>
      </c>
      <c r="AX84" s="141">
        <f t="shared" si="265"/>
        <v>4202617.4185509114</v>
      </c>
      <c r="AY84" s="43"/>
      <c r="AZ84" s="45">
        <v>18289.588248582146</v>
      </c>
      <c r="BA84" s="49">
        <v>4.195735405458971E-2</v>
      </c>
      <c r="BB84" s="49">
        <v>2716.1617514178497</v>
      </c>
      <c r="BC84" s="49">
        <v>3.944412296391063E-2</v>
      </c>
      <c r="BD84" s="46">
        <v>21005.749999999996</v>
      </c>
      <c r="BE84" s="50">
        <v>4.1614497692018138E-2</v>
      </c>
      <c r="BF84" s="48">
        <v>4307.0878866682688</v>
      </c>
      <c r="BG84" s="49">
        <v>2.0564300618770228E-3</v>
      </c>
      <c r="BH84" s="46">
        <v>3014.5521133317288</v>
      </c>
      <c r="BI84" s="49">
        <v>3.7387428681493994E-3</v>
      </c>
      <c r="BJ84" s="46">
        <v>7321.6399999999976</v>
      </c>
      <c r="BK84" s="50">
        <v>2.5240506765491673E-3</v>
      </c>
      <c r="BL84" s="139">
        <f t="shared" si="266"/>
        <v>22596.676135250415</v>
      </c>
      <c r="BM84" s="140">
        <f t="shared" si="267"/>
        <v>5730.7138647495785</v>
      </c>
      <c r="BN84" s="141">
        <f t="shared" si="268"/>
        <v>28327.389999999992</v>
      </c>
      <c r="BO84" s="43"/>
      <c r="BP84" s="45">
        <v>2257771.8021421335</v>
      </c>
      <c r="BQ84" s="49">
        <v>7.3132370730559773</v>
      </c>
      <c r="BR84" s="49">
        <v>116502.85000000002</v>
      </c>
      <c r="BS84" s="49">
        <v>2.6832845824312503</v>
      </c>
      <c r="BT84" s="46">
        <v>2374274.6521421336</v>
      </c>
      <c r="BU84" s="50">
        <v>6.7423785068016127</v>
      </c>
      <c r="BV84" s="48">
        <v>1170403.0057675408</v>
      </c>
      <c r="BW84" s="49">
        <f t="shared" si="269"/>
        <v>1.269737076756343</v>
      </c>
      <c r="BX84" s="46">
        <v>863009.07786841481</v>
      </c>
      <c r="BY84" s="49">
        <f t="shared" si="270"/>
        <v>1.764916924758507</v>
      </c>
      <c r="BZ84" s="46">
        <f t="shared" si="271"/>
        <v>2033412.0836359556</v>
      </c>
      <c r="CA84" s="50">
        <f t="shared" si="272"/>
        <v>1.4413715870133827</v>
      </c>
      <c r="CB84" s="139">
        <f t="shared" si="273"/>
        <v>3428174.807909674</v>
      </c>
      <c r="CC84" s="140">
        <f t="shared" si="274"/>
        <v>979511.92786841479</v>
      </c>
      <c r="CD84" s="141">
        <f t="shared" si="275"/>
        <v>4407686.7357780887</v>
      </c>
      <c r="CE84" s="43"/>
      <c r="CF84" s="45">
        <v>0</v>
      </c>
      <c r="CG84" s="49">
        <f t="shared" si="276"/>
        <v>0</v>
      </c>
      <c r="CH84" s="49">
        <v>0</v>
      </c>
      <c r="CI84" s="49">
        <f t="shared" si="277"/>
        <v>0</v>
      </c>
      <c r="CJ84" s="46">
        <v>0</v>
      </c>
      <c r="CK84" s="50">
        <f t="shared" si="278"/>
        <v>0</v>
      </c>
      <c r="CL84" s="48">
        <v>0</v>
      </c>
      <c r="CM84" s="49">
        <f t="shared" si="279"/>
        <v>0</v>
      </c>
      <c r="CN84" s="46">
        <v>0</v>
      </c>
      <c r="CO84" s="49">
        <f t="shared" si="280"/>
        <v>0</v>
      </c>
      <c r="CP84" s="46">
        <v>0</v>
      </c>
      <c r="CQ84" s="50">
        <f t="shared" si="281"/>
        <v>0</v>
      </c>
      <c r="CR84" s="139">
        <f t="shared" si="282"/>
        <v>0</v>
      </c>
      <c r="CS84" s="140">
        <f t="shared" si="283"/>
        <v>0</v>
      </c>
      <c r="CT84" s="141">
        <f t="shared" si="284"/>
        <v>0</v>
      </c>
      <c r="CU84" s="43"/>
      <c r="CV84" s="48">
        <f t="shared" si="285"/>
        <v>10636316.198568922</v>
      </c>
      <c r="CW84" s="49">
        <f t="shared" si="234"/>
        <v>4.0413623950815554</v>
      </c>
      <c r="CX84" s="49">
        <f t="shared" si="286"/>
        <v>644857.7569781593</v>
      </c>
      <c r="CY84" s="49">
        <f t="shared" si="287"/>
        <v>1.5717810549541751</v>
      </c>
      <c r="CZ84" s="46">
        <f t="shared" si="288"/>
        <v>11281173.955547081</v>
      </c>
      <c r="DA84" s="50">
        <f t="shared" si="289"/>
        <v>3.7083069118366443</v>
      </c>
      <c r="DB84" s="48">
        <f t="shared" si="290"/>
        <v>3443514.2143267756</v>
      </c>
      <c r="DC84" s="49">
        <f t="shared" si="291"/>
        <v>0.34357942713685952</v>
      </c>
      <c r="DD84" s="46">
        <f t="shared" si="292"/>
        <v>3154323.8513855208</v>
      </c>
      <c r="DE84" s="49">
        <f t="shared" si="293"/>
        <v>0.73453190190826434</v>
      </c>
      <c r="DF84" s="46">
        <f t="shared" si="294"/>
        <v>6597838.0657122964</v>
      </c>
      <c r="DG84" s="50">
        <f t="shared" si="295"/>
        <v>0.46084582648824984</v>
      </c>
      <c r="DH84" s="177"/>
      <c r="DI84" s="190" t="s">
        <v>83</v>
      </c>
      <c r="DJ84" s="48">
        <f t="shared" si="296"/>
        <v>11281173.955547081</v>
      </c>
      <c r="DK84" s="46">
        <f t="shared" si="297"/>
        <v>6597838.0657122964</v>
      </c>
      <c r="DL84" s="47">
        <f t="shared" si="298"/>
        <v>17879012.021259379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f>+'All Plans Q1'!D85+'All Plans Q2'!D85+'All Plans Q3'!D85+'All Plans Q4'!D85</f>
        <v>0</v>
      </c>
      <c r="E85" s="49">
        <f t="shared" si="237"/>
        <v>0</v>
      </c>
      <c r="F85" s="46">
        <f>+'All Plans Q1'!F85+'All Plans Q2'!F85+'All Plans Q3'!F85+'All Plans Q4'!F85</f>
        <v>0</v>
      </c>
      <c r="G85" s="49">
        <f t="shared" si="238"/>
        <v>0</v>
      </c>
      <c r="H85" s="46">
        <f t="shared" si="239"/>
        <v>0</v>
      </c>
      <c r="I85" s="50">
        <f t="shared" si="240"/>
        <v>0</v>
      </c>
      <c r="J85" s="5">
        <f>+'All Plans Q1'!J85+'All Plans Q2'!J85+'All Plans Q3'!J85+'All Plans Q4'!J85</f>
        <v>0</v>
      </c>
      <c r="K85" s="7">
        <f t="shared" si="241"/>
        <v>0</v>
      </c>
      <c r="L85" s="5">
        <f>+'All Plans Q1'!L85+'All Plans Q2'!L85+'All Plans Q3'!L85+'All Plans Q4'!L85</f>
        <v>0</v>
      </c>
      <c r="M85" s="7">
        <f t="shared" si="242"/>
        <v>0</v>
      </c>
      <c r="N85" s="5">
        <f t="shared" si="243"/>
        <v>0</v>
      </c>
      <c r="O85" s="7">
        <f t="shared" si="244"/>
        <v>0</v>
      </c>
      <c r="P85" s="139">
        <f t="shared" si="245"/>
        <v>0</v>
      </c>
      <c r="Q85" s="140">
        <f t="shared" si="246"/>
        <v>0</v>
      </c>
      <c r="R85" s="141">
        <f t="shared" si="247"/>
        <v>0</v>
      </c>
      <c r="S85" s="41"/>
      <c r="T85" s="45">
        <v>6031078.307688755</v>
      </c>
      <c r="U85" s="49">
        <f t="shared" si="248"/>
        <v>8.1743748774249418</v>
      </c>
      <c r="V85" s="46">
        <v>877030.74367806606</v>
      </c>
      <c r="W85" s="49">
        <f t="shared" si="249"/>
        <v>7.192667702839783</v>
      </c>
      <c r="X85" s="46">
        <v>6908109.0513668209</v>
      </c>
      <c r="Y85" s="50">
        <f t="shared" si="250"/>
        <v>8.0351422020534429</v>
      </c>
      <c r="Z85" s="48">
        <v>11788073.328429114</v>
      </c>
      <c r="AA85" s="49">
        <f t="shared" si="251"/>
        <v>3.4679614922768418</v>
      </c>
      <c r="AB85" s="46">
        <v>3870234.9337789249</v>
      </c>
      <c r="AC85" s="49">
        <f t="shared" si="252"/>
        <v>3.615325559247502</v>
      </c>
      <c r="AD85" s="46">
        <v>15658308.262208039</v>
      </c>
      <c r="AE85" s="50">
        <f t="shared" si="253"/>
        <v>3.5032561168081839</v>
      </c>
      <c r="AF85" s="139">
        <f t="shared" si="254"/>
        <v>17819151.636117868</v>
      </c>
      <c r="AG85" s="140">
        <f t="shared" si="255"/>
        <v>4747265.6774569908</v>
      </c>
      <c r="AH85" s="141">
        <f t="shared" si="256"/>
        <v>22566417.313574858</v>
      </c>
      <c r="AI85" s="43"/>
      <c r="AJ85" s="45">
        <f>+'All Plans Q4'!AJ85+'All Plans Q3'!AJ85+'All Plans Q2'!AJ85+'All Plans Q1'!AJ85</f>
        <v>13722154.093222573</v>
      </c>
      <c r="AK85" s="49">
        <f t="shared" si="257"/>
        <v>55.138504073350717</v>
      </c>
      <c r="AL85" s="46">
        <f>+'All Plans Q4'!AL85+'All Plans Q3'!AL85+'All Plans Q2'!AL85+'All Plans Q1'!AL85</f>
        <v>2433742.6696729138</v>
      </c>
      <c r="AM85" s="49">
        <f t="shared" si="258"/>
        <v>56.960298398504783</v>
      </c>
      <c r="AN85" s="46">
        <f t="shared" si="299"/>
        <v>16155896.762895487</v>
      </c>
      <c r="AO85" s="50">
        <f t="shared" si="259"/>
        <v>55.40544991630653</v>
      </c>
      <c r="AP85" s="48">
        <v>3722678.7823803872</v>
      </c>
      <c r="AQ85" s="49">
        <f t="shared" si="260"/>
        <v>7.9981926400403642</v>
      </c>
      <c r="AR85" s="46">
        <v>5872215.9756361824</v>
      </c>
      <c r="AS85" s="49">
        <f t="shared" si="261"/>
        <v>13.840980655009233</v>
      </c>
      <c r="AT85" s="46">
        <v>9594894.7580165695</v>
      </c>
      <c r="AU85" s="50">
        <f t="shared" si="262"/>
        <v>10.784379459231417</v>
      </c>
      <c r="AV85" s="139">
        <f t="shared" si="263"/>
        <v>17444832.875602961</v>
      </c>
      <c r="AW85" s="140">
        <f t="shared" si="264"/>
        <v>8305958.6453090962</v>
      </c>
      <c r="AX85" s="141">
        <f t="shared" si="265"/>
        <v>25750791.520912059</v>
      </c>
      <c r="AY85" s="43"/>
      <c r="AZ85" s="45">
        <v>1299948.1100314546</v>
      </c>
      <c r="BA85" s="49">
        <v>2.9821547846716965</v>
      </c>
      <c r="BB85" s="49">
        <v>193053.51696854527</v>
      </c>
      <c r="BC85" s="49">
        <v>2.8035247377840182</v>
      </c>
      <c r="BD85" s="46">
        <v>1493001.6269999999</v>
      </c>
      <c r="BE85" s="50">
        <v>2.9577859757909541</v>
      </c>
      <c r="BF85" s="48">
        <v>4562333.8446285632</v>
      </c>
      <c r="BG85" s="49">
        <v>2.1782978934452752</v>
      </c>
      <c r="BH85" s="46">
        <v>3193200.0216714377</v>
      </c>
      <c r="BI85" s="49">
        <v>3.9603076539300308</v>
      </c>
      <c r="BJ85" s="46">
        <v>7755533.8663000008</v>
      </c>
      <c r="BK85" s="50">
        <v>2.6736305666810312</v>
      </c>
      <c r="BL85" s="139">
        <f t="shared" si="266"/>
        <v>5862281.954660018</v>
      </c>
      <c r="BM85" s="140">
        <f t="shared" si="267"/>
        <v>3386253.5386399832</v>
      </c>
      <c r="BN85" s="141">
        <f t="shared" si="268"/>
        <v>9248535.4933000021</v>
      </c>
      <c r="BO85" s="43"/>
      <c r="BP85" s="45">
        <v>13338771.080000002</v>
      </c>
      <c r="BQ85" s="49">
        <v>43.206135836540085</v>
      </c>
      <c r="BR85" s="49">
        <v>2119363.3242219114</v>
      </c>
      <c r="BS85" s="49">
        <v>48.813011290752947</v>
      </c>
      <c r="BT85" s="46">
        <v>15458134.404221913</v>
      </c>
      <c r="BU85" s="50">
        <v>43.897445928693294</v>
      </c>
      <c r="BV85" s="48">
        <v>11872149.999999998</v>
      </c>
      <c r="BW85" s="49">
        <f t="shared" si="269"/>
        <v>12.879759332066202</v>
      </c>
      <c r="BX85" s="46">
        <v>12421459.339999996</v>
      </c>
      <c r="BY85" s="49">
        <f t="shared" si="270"/>
        <v>25.402796310687545</v>
      </c>
      <c r="BZ85" s="46">
        <f t="shared" si="271"/>
        <v>24293609.339999996</v>
      </c>
      <c r="CA85" s="50">
        <f t="shared" si="272"/>
        <v>17.220374822434621</v>
      </c>
      <c r="CB85" s="139">
        <f t="shared" si="273"/>
        <v>25210921.079999998</v>
      </c>
      <c r="CC85" s="140">
        <f t="shared" si="274"/>
        <v>14540822.664221907</v>
      </c>
      <c r="CD85" s="141">
        <f t="shared" si="275"/>
        <v>39751743.744221903</v>
      </c>
      <c r="CE85" s="43"/>
      <c r="CF85" s="45">
        <v>0</v>
      </c>
      <c r="CG85" s="49">
        <f t="shared" si="276"/>
        <v>0</v>
      </c>
      <c r="CH85" s="49">
        <v>0</v>
      </c>
      <c r="CI85" s="49">
        <f t="shared" si="277"/>
        <v>0</v>
      </c>
      <c r="CJ85" s="46">
        <v>0</v>
      </c>
      <c r="CK85" s="50">
        <f t="shared" si="278"/>
        <v>0</v>
      </c>
      <c r="CL85" s="48">
        <v>0</v>
      </c>
      <c r="CM85" s="49">
        <f t="shared" si="279"/>
        <v>0</v>
      </c>
      <c r="CN85" s="46">
        <v>0</v>
      </c>
      <c r="CO85" s="49">
        <f t="shared" si="280"/>
        <v>0</v>
      </c>
      <c r="CP85" s="46">
        <v>0</v>
      </c>
      <c r="CQ85" s="50">
        <f t="shared" si="281"/>
        <v>0</v>
      </c>
      <c r="CR85" s="139">
        <f t="shared" si="282"/>
        <v>0</v>
      </c>
      <c r="CS85" s="140">
        <f t="shared" si="283"/>
        <v>0</v>
      </c>
      <c r="CT85" s="141">
        <f t="shared" si="284"/>
        <v>0</v>
      </c>
      <c r="CU85" s="43"/>
      <c r="CV85" s="48">
        <f t="shared" si="285"/>
        <v>34391951.590942785</v>
      </c>
      <c r="CW85" s="49">
        <f t="shared" si="234"/>
        <v>13.067526130127844</v>
      </c>
      <c r="CX85" s="49">
        <f t="shared" si="286"/>
        <v>5623190.2545414362</v>
      </c>
      <c r="CY85" s="49">
        <f t="shared" si="287"/>
        <v>13.706005417238895</v>
      </c>
      <c r="CZ85" s="46">
        <f t="shared" si="288"/>
        <v>40015141.845484219</v>
      </c>
      <c r="DA85" s="50">
        <f t="shared" si="289"/>
        <v>13.153633448828133</v>
      </c>
      <c r="DB85" s="48">
        <f t="shared" si="290"/>
        <v>31945235.955438063</v>
      </c>
      <c r="DC85" s="49">
        <f t="shared" si="291"/>
        <v>3.1873618594796556</v>
      </c>
      <c r="DD85" s="46">
        <f t="shared" si="292"/>
        <v>25357110.27108654</v>
      </c>
      <c r="DE85" s="49">
        <f t="shared" si="293"/>
        <v>5.904785720127494</v>
      </c>
      <c r="DF85" s="46">
        <f t="shared" si="294"/>
        <v>57302346.226524606</v>
      </c>
      <c r="DG85" s="50">
        <f t="shared" si="295"/>
        <v>4.0024545682188766</v>
      </c>
      <c r="DH85" s="177"/>
      <c r="DI85" s="190" t="s">
        <v>84</v>
      </c>
      <c r="DJ85" s="48">
        <f t="shared" si="296"/>
        <v>40015141.845484219</v>
      </c>
      <c r="DK85" s="46">
        <f t="shared" si="297"/>
        <v>57302346.226524606</v>
      </c>
      <c r="DL85" s="47">
        <f t="shared" si="298"/>
        <v>97317488.072008818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f>+'All Plans Q1'!D86+'All Plans Q2'!D86+'All Plans Q3'!D86+'All Plans Q4'!D86</f>
        <v>123743.53941299998</v>
      </c>
      <c r="E86" s="49">
        <f t="shared" si="237"/>
        <v>0.30933023548571753</v>
      </c>
      <c r="F86" s="46">
        <f>+'All Plans Q1'!F86+'All Plans Q2'!F86+'All Plans Q3'!F86+'All Plans Q4'!F86</f>
        <v>0</v>
      </c>
      <c r="G86" s="49">
        <f t="shared" si="238"/>
        <v>0</v>
      </c>
      <c r="H86" s="46">
        <f t="shared" si="239"/>
        <v>123743.53941299998</v>
      </c>
      <c r="I86" s="50">
        <f t="shared" si="240"/>
        <v>0.26996489599645696</v>
      </c>
      <c r="J86" s="5">
        <f>+'All Plans Q1'!J86+'All Plans Q2'!J86+'All Plans Q3'!J86+'All Plans Q4'!J86</f>
        <v>187006.134097</v>
      </c>
      <c r="K86" s="7">
        <f t="shared" si="241"/>
        <v>0.18343214223764179</v>
      </c>
      <c r="L86" s="5">
        <f>+'All Plans Q1'!L86+'All Plans Q2'!L86+'All Plans Q3'!L86+'All Plans Q4'!L86</f>
        <v>0</v>
      </c>
      <c r="M86" s="7">
        <f t="shared" si="242"/>
        <v>0</v>
      </c>
      <c r="N86" s="5">
        <f t="shared" si="243"/>
        <v>187006.134097</v>
      </c>
      <c r="O86" s="7">
        <f t="shared" si="244"/>
        <v>0.10134740702601724</v>
      </c>
      <c r="P86" s="139">
        <f t="shared" si="245"/>
        <v>310749.67350999999</v>
      </c>
      <c r="Q86" s="140">
        <f t="shared" si="246"/>
        <v>0</v>
      </c>
      <c r="R86" s="141">
        <f t="shared" si="247"/>
        <v>310749.67350999999</v>
      </c>
      <c r="S86" s="41"/>
      <c r="T86" s="45">
        <v>211482.93055359551</v>
      </c>
      <c r="U86" s="49">
        <f t="shared" si="248"/>
        <v>0.28663875120268623</v>
      </c>
      <c r="V86" s="46">
        <v>37998.479867375972</v>
      </c>
      <c r="W86" s="49">
        <f t="shared" si="249"/>
        <v>0.31163153728554771</v>
      </c>
      <c r="X86" s="46">
        <v>249481.41042097149</v>
      </c>
      <c r="Y86" s="50">
        <f t="shared" si="250"/>
        <v>0.29018340541464599</v>
      </c>
      <c r="Z86" s="48">
        <v>134368.88908685013</v>
      </c>
      <c r="AA86" s="49">
        <f t="shared" si="251"/>
        <v>3.9530304921789272E-2</v>
      </c>
      <c r="AB86" s="46">
        <v>83577.751749166593</v>
      </c>
      <c r="AC86" s="49">
        <f t="shared" si="252"/>
        <v>7.8072981938637168E-2</v>
      </c>
      <c r="AD86" s="46">
        <v>217946.64083601674</v>
      </c>
      <c r="AE86" s="50">
        <f t="shared" si="253"/>
        <v>4.876151943498043E-2</v>
      </c>
      <c r="AF86" s="139">
        <f t="shared" si="254"/>
        <v>345851.81964044564</v>
      </c>
      <c r="AG86" s="140">
        <f t="shared" si="255"/>
        <v>121576.23161654256</v>
      </c>
      <c r="AH86" s="141">
        <f t="shared" si="256"/>
        <v>467428.0512569882</v>
      </c>
      <c r="AI86" s="43"/>
      <c r="AJ86" s="45">
        <f>+'All Plans Q4'!AJ86+'All Plans Q3'!AJ86+'All Plans Q2'!AJ86+'All Plans Q1'!AJ86</f>
        <v>0</v>
      </c>
      <c r="AK86" s="49">
        <f t="shared" si="257"/>
        <v>0</v>
      </c>
      <c r="AL86" s="46">
        <f>+'All Plans Q4'!AL86+'All Plans Q3'!AL86+'All Plans Q2'!AL86+'All Plans Q1'!AL86</f>
        <v>0</v>
      </c>
      <c r="AM86" s="49">
        <f t="shared" si="258"/>
        <v>0</v>
      </c>
      <c r="AN86" s="46">
        <f t="shared" si="299"/>
        <v>0</v>
      </c>
      <c r="AO86" s="50">
        <f t="shared" si="259"/>
        <v>0</v>
      </c>
      <c r="AP86" s="48">
        <v>0</v>
      </c>
      <c r="AQ86" s="49">
        <f t="shared" si="260"/>
        <v>0</v>
      </c>
      <c r="AR86" s="46">
        <v>0</v>
      </c>
      <c r="AS86" s="49">
        <f t="shared" si="261"/>
        <v>0</v>
      </c>
      <c r="AT86" s="46">
        <v>0</v>
      </c>
      <c r="AU86" s="50">
        <f t="shared" si="262"/>
        <v>0</v>
      </c>
      <c r="AV86" s="139">
        <f t="shared" si="263"/>
        <v>0</v>
      </c>
      <c r="AW86" s="140">
        <f t="shared" si="264"/>
        <v>0</v>
      </c>
      <c r="AX86" s="141">
        <f t="shared" si="265"/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f t="shared" si="266"/>
        <v>0</v>
      </c>
      <c r="BM86" s="140">
        <f t="shared" si="267"/>
        <v>0</v>
      </c>
      <c r="BN86" s="141">
        <f t="shared" si="268"/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v>0</v>
      </c>
      <c r="BU86" s="50">
        <v>0</v>
      </c>
      <c r="BV86" s="48">
        <v>0</v>
      </c>
      <c r="BW86" s="49">
        <f t="shared" si="269"/>
        <v>0</v>
      </c>
      <c r="BX86" s="46">
        <v>0</v>
      </c>
      <c r="BY86" s="49">
        <f t="shared" si="270"/>
        <v>0</v>
      </c>
      <c r="BZ86" s="46">
        <f t="shared" si="271"/>
        <v>0</v>
      </c>
      <c r="CA86" s="50">
        <f t="shared" si="272"/>
        <v>0</v>
      </c>
      <c r="CB86" s="139">
        <f t="shared" si="273"/>
        <v>0</v>
      </c>
      <c r="CC86" s="140">
        <f t="shared" si="274"/>
        <v>0</v>
      </c>
      <c r="CD86" s="141">
        <f t="shared" si="275"/>
        <v>0</v>
      </c>
      <c r="CE86" s="43"/>
      <c r="CF86" s="45">
        <v>0</v>
      </c>
      <c r="CG86" s="49">
        <f t="shared" si="276"/>
        <v>0</v>
      </c>
      <c r="CH86" s="49">
        <v>0</v>
      </c>
      <c r="CI86" s="49">
        <f t="shared" si="277"/>
        <v>0</v>
      </c>
      <c r="CJ86" s="46">
        <v>0</v>
      </c>
      <c r="CK86" s="50">
        <f t="shared" si="278"/>
        <v>0</v>
      </c>
      <c r="CL86" s="48">
        <v>0</v>
      </c>
      <c r="CM86" s="49">
        <f t="shared" si="279"/>
        <v>0</v>
      </c>
      <c r="CN86" s="46">
        <v>0</v>
      </c>
      <c r="CO86" s="49">
        <f t="shared" si="280"/>
        <v>0</v>
      </c>
      <c r="CP86" s="46">
        <v>0</v>
      </c>
      <c r="CQ86" s="50">
        <f t="shared" si="281"/>
        <v>0</v>
      </c>
      <c r="CR86" s="139">
        <f t="shared" si="282"/>
        <v>0</v>
      </c>
      <c r="CS86" s="140">
        <f t="shared" si="283"/>
        <v>0</v>
      </c>
      <c r="CT86" s="141">
        <f t="shared" si="284"/>
        <v>0</v>
      </c>
      <c r="CU86" s="43"/>
      <c r="CV86" s="48">
        <f t="shared" si="285"/>
        <v>335226.46996659547</v>
      </c>
      <c r="CW86" s="49">
        <f t="shared" si="234"/>
        <v>0.12737226162392717</v>
      </c>
      <c r="CX86" s="49">
        <f t="shared" si="286"/>
        <v>37998.479867375972</v>
      </c>
      <c r="CY86" s="49">
        <f t="shared" si="287"/>
        <v>9.2617775201271291E-2</v>
      </c>
      <c r="CZ86" s="46">
        <f t="shared" si="288"/>
        <v>373224.94983397145</v>
      </c>
      <c r="DA86" s="50">
        <f t="shared" si="289"/>
        <v>0.12268516260744801</v>
      </c>
      <c r="DB86" s="48">
        <f t="shared" si="290"/>
        <v>321375.02318385011</v>
      </c>
      <c r="DC86" s="49">
        <f t="shared" si="291"/>
        <v>3.2065453919779857E-2</v>
      </c>
      <c r="DD86" s="46">
        <f t="shared" si="292"/>
        <v>83577.751749166593</v>
      </c>
      <c r="DE86" s="49">
        <f t="shared" si="293"/>
        <v>1.9462340533793521E-2</v>
      </c>
      <c r="DF86" s="46">
        <f t="shared" si="294"/>
        <v>404952.77493301668</v>
      </c>
      <c r="DG86" s="50">
        <f t="shared" si="295"/>
        <v>2.8285143465789028E-2</v>
      </c>
      <c r="DH86" s="177"/>
      <c r="DI86" s="190" t="s">
        <v>85</v>
      </c>
      <c r="DJ86" s="48">
        <f t="shared" si="296"/>
        <v>373224.94983397145</v>
      </c>
      <c r="DK86" s="46">
        <f t="shared" si="297"/>
        <v>404952.77493301668</v>
      </c>
      <c r="DL86" s="47">
        <f t="shared" si="298"/>
        <v>778177.72476698807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f>+'All Plans Q1'!D87+'All Plans Q2'!D87+'All Plans Q3'!D87+'All Plans Q4'!D87</f>
        <v>49261.373455000001</v>
      </c>
      <c r="E87" s="49">
        <f t="shared" si="237"/>
        <v>0.12314204299852263</v>
      </c>
      <c r="F87" s="46">
        <f>+'All Plans Q1'!F87+'All Plans Q2'!F87+'All Plans Q3'!F87+'All Plans Q4'!F87</f>
        <v>0</v>
      </c>
      <c r="G87" s="49">
        <f t="shared" si="238"/>
        <v>0</v>
      </c>
      <c r="H87" s="46">
        <f t="shared" si="239"/>
        <v>49261.373455000001</v>
      </c>
      <c r="I87" s="50">
        <f t="shared" si="240"/>
        <v>0.10747099706786453</v>
      </c>
      <c r="J87" s="5">
        <f>+'All Plans Q1'!J87+'All Plans Q2'!J87+'All Plans Q3'!J87+'All Plans Q4'!J87</f>
        <v>42564.131024999995</v>
      </c>
      <c r="K87" s="7">
        <f t="shared" si="241"/>
        <v>4.1750661143284247E-2</v>
      </c>
      <c r="L87" s="5">
        <f>+'All Plans Q1'!L87+'All Plans Q2'!L87+'All Plans Q3'!L87+'All Plans Q4'!L87</f>
        <v>0</v>
      </c>
      <c r="M87" s="7">
        <f t="shared" si="242"/>
        <v>0</v>
      </c>
      <c r="N87" s="5">
        <f t="shared" si="243"/>
        <v>42564.131024999995</v>
      </c>
      <c r="O87" s="7">
        <f t="shared" si="244"/>
        <v>2.3067501675970992E-2</v>
      </c>
      <c r="P87" s="139">
        <f t="shared" si="245"/>
        <v>91825.504480000003</v>
      </c>
      <c r="Q87" s="140">
        <f t="shared" si="246"/>
        <v>0</v>
      </c>
      <c r="R87" s="141">
        <f t="shared" si="247"/>
        <v>91825.504480000003</v>
      </c>
      <c r="S87" s="41"/>
      <c r="T87" s="45">
        <v>24295.887800811412</v>
      </c>
      <c r="U87" s="49">
        <f t="shared" si="248"/>
        <v>3.2930047452790802E-2</v>
      </c>
      <c r="V87" s="46">
        <v>4365.396304290347</v>
      </c>
      <c r="W87" s="49">
        <f t="shared" si="249"/>
        <v>3.5801304839424175E-2</v>
      </c>
      <c r="X87" s="46">
        <v>28661.28410510176</v>
      </c>
      <c r="Y87" s="50">
        <f t="shared" si="250"/>
        <v>3.3337269543013456E-2</v>
      </c>
      <c r="Z87" s="48">
        <v>16092.970436930005</v>
      </c>
      <c r="AA87" s="49">
        <f t="shared" si="251"/>
        <v>4.7344294709320512E-3</v>
      </c>
      <c r="AB87" s="46">
        <v>9601.7001174816487</v>
      </c>
      <c r="AC87" s="49">
        <f t="shared" si="252"/>
        <v>8.9692931930276543E-3</v>
      </c>
      <c r="AD87" s="46">
        <v>25694.670554411656</v>
      </c>
      <c r="AE87" s="50">
        <f t="shared" si="253"/>
        <v>5.7487060723136127E-3</v>
      </c>
      <c r="AF87" s="139">
        <f t="shared" si="254"/>
        <v>40388.858237741413</v>
      </c>
      <c r="AG87" s="140">
        <f t="shared" si="255"/>
        <v>13967.096421771996</v>
      </c>
      <c r="AH87" s="141">
        <f t="shared" si="256"/>
        <v>54355.954659513409</v>
      </c>
      <c r="AI87" s="43"/>
      <c r="AJ87" s="45">
        <f>+'All Plans Q4'!AJ87+'All Plans Q3'!AJ87+'All Plans Q2'!AJ87+'All Plans Q1'!AJ87</f>
        <v>13541.350501152698</v>
      </c>
      <c r="AK87" s="49">
        <f t="shared" si="257"/>
        <v>5.441199717581157E-2</v>
      </c>
      <c r="AL87" s="46">
        <f>+'All Plans Q4'!AL87+'All Plans Q3'!AL87+'All Plans Q2'!AL87+'All Plans Q1'!AL87</f>
        <v>2401.6755893981103</v>
      </c>
      <c r="AM87" s="49">
        <f t="shared" si="258"/>
        <v>5.6209787473918374E-2</v>
      </c>
      <c r="AN87" s="46">
        <f t="shared" si="299"/>
        <v>15943.026090550808</v>
      </c>
      <c r="AO87" s="50">
        <f t="shared" si="259"/>
        <v>5.4675425730813416E-2</v>
      </c>
      <c r="AP87" s="48">
        <v>3915.3748413939238</v>
      </c>
      <c r="AQ87" s="49">
        <f t="shared" si="260"/>
        <v>8.4122010170890431E-3</v>
      </c>
      <c r="AR87" s="46">
        <v>6123.3879291368021</v>
      </c>
      <c r="AS87" s="49">
        <f t="shared" si="261"/>
        <v>1.4433000118173873E-2</v>
      </c>
      <c r="AT87" s="46">
        <v>10038.762770530726</v>
      </c>
      <c r="AU87" s="50">
        <f t="shared" si="262"/>
        <v>1.1283274048228145E-2</v>
      </c>
      <c r="AV87" s="139">
        <f t="shared" si="263"/>
        <v>17456.725342546622</v>
      </c>
      <c r="AW87" s="140">
        <f t="shared" si="264"/>
        <v>8525.0635185349129</v>
      </c>
      <c r="AX87" s="141">
        <f t="shared" si="265"/>
        <v>25981.788861081535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f t="shared" si="266"/>
        <v>0</v>
      </c>
      <c r="BM87" s="140">
        <f t="shared" si="267"/>
        <v>0</v>
      </c>
      <c r="BN87" s="141">
        <f t="shared" si="268"/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v>0</v>
      </c>
      <c r="BU87" s="50">
        <v>0</v>
      </c>
      <c r="BV87" s="48">
        <v>0</v>
      </c>
      <c r="BW87" s="49">
        <f t="shared" si="269"/>
        <v>0</v>
      </c>
      <c r="BX87" s="46">
        <v>0</v>
      </c>
      <c r="BY87" s="49">
        <f t="shared" si="270"/>
        <v>0</v>
      </c>
      <c r="BZ87" s="46">
        <f t="shared" si="271"/>
        <v>0</v>
      </c>
      <c r="CA87" s="50">
        <f t="shared" si="272"/>
        <v>0</v>
      </c>
      <c r="CB87" s="139">
        <f t="shared" si="273"/>
        <v>0</v>
      </c>
      <c r="CC87" s="140">
        <f t="shared" si="274"/>
        <v>0</v>
      </c>
      <c r="CD87" s="141">
        <f t="shared" si="275"/>
        <v>0</v>
      </c>
      <c r="CE87" s="43"/>
      <c r="CF87" s="45">
        <v>0</v>
      </c>
      <c r="CG87" s="49">
        <f t="shared" si="276"/>
        <v>0</v>
      </c>
      <c r="CH87" s="49">
        <v>0</v>
      </c>
      <c r="CI87" s="49">
        <f t="shared" si="277"/>
        <v>0</v>
      </c>
      <c r="CJ87" s="46">
        <v>0</v>
      </c>
      <c r="CK87" s="50">
        <f t="shared" si="278"/>
        <v>0</v>
      </c>
      <c r="CL87" s="48">
        <v>0</v>
      </c>
      <c r="CM87" s="49">
        <f t="shared" si="279"/>
        <v>0</v>
      </c>
      <c r="CN87" s="46">
        <v>0</v>
      </c>
      <c r="CO87" s="49">
        <f t="shared" si="280"/>
        <v>0</v>
      </c>
      <c r="CP87" s="46">
        <v>0</v>
      </c>
      <c r="CQ87" s="50">
        <f t="shared" si="281"/>
        <v>0</v>
      </c>
      <c r="CR87" s="139">
        <f t="shared" si="282"/>
        <v>0</v>
      </c>
      <c r="CS87" s="140">
        <f t="shared" si="283"/>
        <v>0</v>
      </c>
      <c r="CT87" s="141">
        <f t="shared" si="284"/>
        <v>0</v>
      </c>
      <c r="CU87" s="43"/>
      <c r="CV87" s="48">
        <f t="shared" si="285"/>
        <v>87098.611756964106</v>
      </c>
      <c r="CW87" s="49">
        <f t="shared" si="234"/>
        <v>3.3093887737726611E-2</v>
      </c>
      <c r="CX87" s="49">
        <f t="shared" si="286"/>
        <v>6767.0718936884568</v>
      </c>
      <c r="CY87" s="49">
        <f t="shared" si="287"/>
        <v>1.6494110964648957E-2</v>
      </c>
      <c r="CZ87" s="46">
        <f t="shared" si="288"/>
        <v>93865.683650652558</v>
      </c>
      <c r="DA87" s="50">
        <f t="shared" si="289"/>
        <v>3.0855189791203469E-2</v>
      </c>
      <c r="DB87" s="48">
        <f t="shared" si="290"/>
        <v>62572.476303323921</v>
      </c>
      <c r="DC87" s="49">
        <f t="shared" si="291"/>
        <v>6.2432196369004494E-3</v>
      </c>
      <c r="DD87" s="46">
        <f t="shared" si="292"/>
        <v>15725.08804661845</v>
      </c>
      <c r="DE87" s="49">
        <f t="shared" si="293"/>
        <v>3.6618240151479789E-3</v>
      </c>
      <c r="DF87" s="46">
        <f t="shared" si="294"/>
        <v>78297.564349942375</v>
      </c>
      <c r="DG87" s="50">
        <f t="shared" si="295"/>
        <v>5.468928669586955E-3</v>
      </c>
      <c r="DH87" s="177"/>
      <c r="DI87" s="190" t="s">
        <v>86</v>
      </c>
      <c r="DJ87" s="48">
        <f t="shared" si="296"/>
        <v>93865.683650652558</v>
      </c>
      <c r="DK87" s="46">
        <f t="shared" si="297"/>
        <v>78297.564349942375</v>
      </c>
      <c r="DL87" s="47">
        <f t="shared" si="298"/>
        <v>172163.24800059493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f>+'All Plans Q1'!D88+'All Plans Q2'!D88+'All Plans Q3'!D88+'All Plans Q4'!D88</f>
        <v>282422.49127924035</v>
      </c>
      <c r="E88" s="49">
        <f t="shared" si="237"/>
        <v>0.70599092403762742</v>
      </c>
      <c r="F88" s="46">
        <f>+'All Plans Q1'!F88+'All Plans Q2'!F88+'All Plans Q3'!F88+'All Plans Q4'!F88</f>
        <v>5562.6387207596699</v>
      </c>
      <c r="G88" s="49">
        <f t="shared" si="238"/>
        <v>9.5361700623322873E-2</v>
      </c>
      <c r="H88" s="46">
        <f t="shared" si="239"/>
        <v>287985.13</v>
      </c>
      <c r="I88" s="50">
        <f t="shared" si="240"/>
        <v>0.62828230094094495</v>
      </c>
      <c r="J88" s="5">
        <f>+'All Plans Q1'!J88+'All Plans Q2'!J88+'All Plans Q3'!J88+'All Plans Q4'!J88</f>
        <v>52957.11908206201</v>
      </c>
      <c r="K88" s="7">
        <f t="shared" si="241"/>
        <v>5.1945022268188625E-2</v>
      </c>
      <c r="L88" s="5">
        <f>+'All Plans Q1'!L88+'All Plans Q2'!L88+'All Plans Q3'!L88+'All Plans Q4'!L88</f>
        <v>14212.290917937982</v>
      </c>
      <c r="M88" s="7">
        <f t="shared" si="242"/>
        <v>1.7212102139282905E-2</v>
      </c>
      <c r="N88" s="5">
        <f t="shared" si="243"/>
        <v>67169.409999999989</v>
      </c>
      <c r="O88" s="7">
        <f t="shared" si="244"/>
        <v>3.6402257967839774E-2</v>
      </c>
      <c r="P88" s="139">
        <f t="shared" si="245"/>
        <v>335379.61036130239</v>
      </c>
      <c r="Q88" s="140">
        <f t="shared" si="246"/>
        <v>19774.929638697653</v>
      </c>
      <c r="R88" s="141">
        <f t="shared" si="247"/>
        <v>355154.54000000004</v>
      </c>
      <c r="S88" s="41"/>
      <c r="T88" s="45">
        <v>122897.94303389464</v>
      </c>
      <c r="U88" s="49">
        <f t="shared" si="248"/>
        <v>0.16657284266110958</v>
      </c>
      <c r="V88" s="46">
        <v>22081.853140066436</v>
      </c>
      <c r="W88" s="49">
        <f t="shared" si="249"/>
        <v>0.1810967666119904</v>
      </c>
      <c r="X88" s="46">
        <v>144979.79617396108</v>
      </c>
      <c r="Y88" s="50">
        <f t="shared" si="250"/>
        <v>0.16863272858323078</v>
      </c>
      <c r="Z88" s="48">
        <v>85411.814400964038</v>
      </c>
      <c r="AA88" s="49">
        <f t="shared" si="251"/>
        <v>2.5127506003350619E-2</v>
      </c>
      <c r="AB88" s="46">
        <v>48569.091351639749</v>
      </c>
      <c r="AC88" s="49">
        <f t="shared" si="252"/>
        <v>4.5370133947284605E-2</v>
      </c>
      <c r="AD88" s="46">
        <v>133980.90575260378</v>
      </c>
      <c r="AE88" s="50">
        <f t="shared" si="253"/>
        <v>2.9975743212704024E-2</v>
      </c>
      <c r="AF88" s="139">
        <f t="shared" si="254"/>
        <v>208309.75743485868</v>
      </c>
      <c r="AG88" s="140">
        <f t="shared" si="255"/>
        <v>70650.944491706177</v>
      </c>
      <c r="AH88" s="141">
        <f t="shared" si="256"/>
        <v>278960.70192656486</v>
      </c>
      <c r="AI88" s="43"/>
      <c r="AJ88" s="45">
        <f>+'All Plans Q4'!AJ88+'All Plans Q3'!AJ88+'All Plans Q2'!AJ88+'All Plans Q1'!AJ88</f>
        <v>164536.00682014291</v>
      </c>
      <c r="AK88" s="49">
        <f t="shared" si="257"/>
        <v>0.66114031518900818</v>
      </c>
      <c r="AL88" s="46">
        <f>+'All Plans Q4'!AL88+'All Plans Q3'!AL88+'All Plans Q2'!AL88+'All Plans Q1'!AL88</f>
        <v>29181.883381819291</v>
      </c>
      <c r="AM88" s="49">
        <f t="shared" si="258"/>
        <v>0.68298460883795475</v>
      </c>
      <c r="AN88" s="46">
        <f t="shared" si="299"/>
        <v>193717.8902019622</v>
      </c>
      <c r="AO88" s="50">
        <f t="shared" si="259"/>
        <v>0.66434113939917216</v>
      </c>
      <c r="AP88" s="48">
        <v>15584.694843504964</v>
      </c>
      <c r="AQ88" s="49">
        <f t="shared" si="260"/>
        <v>3.3483789196255075E-2</v>
      </c>
      <c r="AR88" s="46">
        <v>24550.151572595012</v>
      </c>
      <c r="AS88" s="49">
        <f t="shared" si="261"/>
        <v>5.7865407948831299E-2</v>
      </c>
      <c r="AT88" s="46">
        <v>40134.846416099972</v>
      </c>
      <c r="AU88" s="50">
        <f t="shared" si="262"/>
        <v>4.5110386742654537E-2</v>
      </c>
      <c r="AV88" s="139">
        <f t="shared" si="263"/>
        <v>180120.70166364787</v>
      </c>
      <c r="AW88" s="140">
        <f t="shared" si="264"/>
        <v>53732.034954414303</v>
      </c>
      <c r="AX88" s="141">
        <f t="shared" si="265"/>
        <v>233852.73661806216</v>
      </c>
      <c r="AY88" s="43"/>
      <c r="AZ88" s="45">
        <v>215587.03472137699</v>
      </c>
      <c r="BA88" s="49">
        <v>0.49456890020939459</v>
      </c>
      <c r="BB88" s="49">
        <v>32016.535848322932</v>
      </c>
      <c r="BC88" s="49">
        <v>0.46494439302831692</v>
      </c>
      <c r="BD88" s="46">
        <v>247603.57056969992</v>
      </c>
      <c r="BE88" s="50">
        <v>0.49052750870634132</v>
      </c>
      <c r="BF88" s="48">
        <v>30155.846431248818</v>
      </c>
      <c r="BG88" s="49">
        <v>1.4397985547152888E-2</v>
      </c>
      <c r="BH88" s="46">
        <v>21106.226058216904</v>
      </c>
      <c r="BI88" s="49">
        <v>2.6176609055696201E-2</v>
      </c>
      <c r="BJ88" s="46">
        <v>51262.072489465718</v>
      </c>
      <c r="BK88" s="50">
        <v>1.7672006374029377E-2</v>
      </c>
      <c r="BL88" s="139">
        <f t="shared" si="266"/>
        <v>245742.88115262581</v>
      </c>
      <c r="BM88" s="140">
        <f t="shared" si="267"/>
        <v>53122.761906539832</v>
      </c>
      <c r="BN88" s="141">
        <f t="shared" si="268"/>
        <v>298865.64305916562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v>0</v>
      </c>
      <c r="BU88" s="50">
        <v>0</v>
      </c>
      <c r="BV88" s="48">
        <v>0</v>
      </c>
      <c r="BW88" s="49">
        <f t="shared" si="269"/>
        <v>0</v>
      </c>
      <c r="BX88" s="46">
        <v>0</v>
      </c>
      <c r="BY88" s="49">
        <f t="shared" si="270"/>
        <v>0</v>
      </c>
      <c r="BZ88" s="46">
        <f t="shared" si="271"/>
        <v>0</v>
      </c>
      <c r="CA88" s="50">
        <f t="shared" si="272"/>
        <v>0</v>
      </c>
      <c r="CB88" s="139">
        <f t="shared" si="273"/>
        <v>0</v>
      </c>
      <c r="CC88" s="140">
        <f t="shared" si="274"/>
        <v>0</v>
      </c>
      <c r="CD88" s="141">
        <f t="shared" si="275"/>
        <v>0</v>
      </c>
      <c r="CE88" s="43"/>
      <c r="CF88" s="45">
        <v>119991.0791195541</v>
      </c>
      <c r="CG88" s="49">
        <f t="shared" si="276"/>
        <v>0.23973092023470222</v>
      </c>
      <c r="CH88" s="49">
        <v>17743.818858157018</v>
      </c>
      <c r="CI88" s="49">
        <f t="shared" si="277"/>
        <v>0.23658425144209358</v>
      </c>
      <c r="CJ88" s="46">
        <v>137734.89797771111</v>
      </c>
      <c r="CK88" s="50">
        <f t="shared" si="278"/>
        <v>0.23932085886550536</v>
      </c>
      <c r="CL88" s="48">
        <v>30997.898177491712</v>
      </c>
      <c r="CM88" s="49">
        <f t="shared" si="279"/>
        <v>1.4606547464834337E-2</v>
      </c>
      <c r="CN88" s="46">
        <v>19618.855587736914</v>
      </c>
      <c r="CO88" s="49">
        <f t="shared" si="280"/>
        <v>2.8912271613974954E-2</v>
      </c>
      <c r="CP88" s="46">
        <v>50616.753765228626</v>
      </c>
      <c r="CQ88" s="50">
        <f t="shared" si="281"/>
        <v>1.8072526022510565E-2</v>
      </c>
      <c r="CR88" s="139">
        <f t="shared" si="282"/>
        <v>150988.97729704581</v>
      </c>
      <c r="CS88" s="140">
        <f t="shared" si="283"/>
        <v>37362.674445893936</v>
      </c>
      <c r="CT88" s="141">
        <f t="shared" si="284"/>
        <v>188351.65174293975</v>
      </c>
      <c r="CU88" s="43"/>
      <c r="CV88" s="48">
        <f t="shared" si="285"/>
        <v>905434.55497420905</v>
      </c>
      <c r="CW88" s="49">
        <f t="shared" si="234"/>
        <v>0.34402786579177685</v>
      </c>
      <c r="CX88" s="49">
        <f t="shared" si="286"/>
        <v>106586.72994912535</v>
      </c>
      <c r="CY88" s="49">
        <f t="shared" si="287"/>
        <v>0.25979528203027591</v>
      </c>
      <c r="CZ88" s="46">
        <f t="shared" si="288"/>
        <v>1012021.2849233344</v>
      </c>
      <c r="DA88" s="50">
        <f t="shared" si="289"/>
        <v>0.33266799542273401</v>
      </c>
      <c r="DB88" s="48">
        <f t="shared" si="290"/>
        <v>215107.37293527153</v>
      </c>
      <c r="DC88" s="49">
        <f t="shared" si="291"/>
        <v>2.146251281859874E-2</v>
      </c>
      <c r="DD88" s="46">
        <f t="shared" si="292"/>
        <v>128056.61548812655</v>
      </c>
      <c r="DE88" s="49">
        <f t="shared" si="293"/>
        <v>2.9819915062022813E-2</v>
      </c>
      <c r="DF88" s="46">
        <f t="shared" si="294"/>
        <v>343163.98842339811</v>
      </c>
      <c r="DG88" s="50">
        <f t="shared" si="295"/>
        <v>2.396931999405048E-2</v>
      </c>
      <c r="DH88" s="177"/>
      <c r="DI88" s="190" t="s">
        <v>87</v>
      </c>
      <c r="DJ88" s="48">
        <f t="shared" si="296"/>
        <v>1012021.2849233344</v>
      </c>
      <c r="DK88" s="46">
        <f t="shared" si="297"/>
        <v>343163.98842339811</v>
      </c>
      <c r="DL88" s="47">
        <f t="shared" si="298"/>
        <v>1355185.2733467324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f>+'All Plans Q1'!D89+'All Plans Q2'!D89+'All Plans Q3'!D89+'All Plans Q4'!D89</f>
        <v>0</v>
      </c>
      <c r="E89" s="49">
        <f t="shared" si="237"/>
        <v>0</v>
      </c>
      <c r="F89" s="46">
        <f>+'All Plans Q1'!F89+'All Plans Q2'!F89+'All Plans Q3'!F89+'All Plans Q4'!F89</f>
        <v>0</v>
      </c>
      <c r="G89" s="49">
        <f t="shared" si="238"/>
        <v>0</v>
      </c>
      <c r="H89" s="46">
        <f t="shared" si="239"/>
        <v>0</v>
      </c>
      <c r="I89" s="50">
        <f t="shared" si="240"/>
        <v>0</v>
      </c>
      <c r="J89" s="5">
        <f>+'All Plans Q1'!J89+'All Plans Q2'!J89+'All Plans Q3'!J89+'All Plans Q4'!J89</f>
        <v>0</v>
      </c>
      <c r="K89" s="7">
        <f t="shared" si="241"/>
        <v>0</v>
      </c>
      <c r="L89" s="5">
        <f>+'All Plans Q1'!L89+'All Plans Q2'!L89+'All Plans Q3'!L89+'All Plans Q4'!L89</f>
        <v>0</v>
      </c>
      <c r="M89" s="7">
        <f t="shared" si="242"/>
        <v>0</v>
      </c>
      <c r="N89" s="5">
        <f t="shared" si="243"/>
        <v>0</v>
      </c>
      <c r="O89" s="7">
        <f t="shared" si="244"/>
        <v>0</v>
      </c>
      <c r="P89" s="139">
        <f t="shared" si="245"/>
        <v>0</v>
      </c>
      <c r="Q89" s="140">
        <f t="shared" si="246"/>
        <v>0</v>
      </c>
      <c r="R89" s="141">
        <f t="shared" si="247"/>
        <v>0</v>
      </c>
      <c r="S89" s="41"/>
      <c r="T89" s="45">
        <v>483772.99</v>
      </c>
      <c r="U89" s="49">
        <f t="shared" si="248"/>
        <v>0.65569398606403062</v>
      </c>
      <c r="V89" s="46">
        <v>54534.33</v>
      </c>
      <c r="W89" s="49">
        <f t="shared" si="249"/>
        <v>0.4472446569455607</v>
      </c>
      <c r="X89" s="46">
        <v>538307.31999999995</v>
      </c>
      <c r="Y89" s="50">
        <f t="shared" si="250"/>
        <v>0.62613022354510739</v>
      </c>
      <c r="Z89" s="48">
        <v>300593.03000000014</v>
      </c>
      <c r="AA89" s="49">
        <f t="shared" si="251"/>
        <v>8.8432182583456559E-2</v>
      </c>
      <c r="AB89" s="46">
        <v>81418.84</v>
      </c>
      <c r="AC89" s="49">
        <f t="shared" si="252"/>
        <v>7.6056264876114887E-2</v>
      </c>
      <c r="AD89" s="46">
        <v>382011.87000000011</v>
      </c>
      <c r="AE89" s="50">
        <f t="shared" si="253"/>
        <v>8.5468072148051855E-2</v>
      </c>
      <c r="AF89" s="139">
        <f t="shared" si="254"/>
        <v>784366.02000000014</v>
      </c>
      <c r="AG89" s="140">
        <f t="shared" si="255"/>
        <v>135953.16999999998</v>
      </c>
      <c r="AH89" s="141">
        <f t="shared" si="256"/>
        <v>920319.19000000018</v>
      </c>
      <c r="AI89" s="43"/>
      <c r="AJ89" s="45">
        <f>+'All Plans Q4'!AJ89+'All Plans Q3'!AJ89+'All Plans Q2'!AJ89+'All Plans Q1'!AJ89</f>
        <v>0</v>
      </c>
      <c r="AK89" s="49">
        <f t="shared" si="257"/>
        <v>0</v>
      </c>
      <c r="AL89" s="46">
        <f>+'All Plans Q4'!AL89+'All Plans Q3'!AL89+'All Plans Q2'!AL89+'All Plans Q1'!AL89</f>
        <v>0</v>
      </c>
      <c r="AM89" s="49">
        <f t="shared" si="258"/>
        <v>0</v>
      </c>
      <c r="AN89" s="46">
        <f t="shared" si="299"/>
        <v>0</v>
      </c>
      <c r="AO89" s="50">
        <f t="shared" si="259"/>
        <v>0</v>
      </c>
      <c r="AP89" s="48">
        <v>0</v>
      </c>
      <c r="AQ89" s="49">
        <f t="shared" si="260"/>
        <v>0</v>
      </c>
      <c r="AR89" s="46">
        <v>0</v>
      </c>
      <c r="AS89" s="49">
        <f t="shared" si="261"/>
        <v>0</v>
      </c>
      <c r="AT89" s="46">
        <v>0</v>
      </c>
      <c r="AU89" s="50">
        <f t="shared" si="262"/>
        <v>0</v>
      </c>
      <c r="AV89" s="139">
        <f t="shared" si="263"/>
        <v>0</v>
      </c>
      <c r="AW89" s="140">
        <f t="shared" si="264"/>
        <v>0</v>
      </c>
      <c r="AX89" s="141">
        <f t="shared" si="265"/>
        <v>0</v>
      </c>
      <c r="AY89" s="43"/>
      <c r="AZ89" s="45">
        <v>429750.77048597013</v>
      </c>
      <c r="BA89" s="49">
        <v>0.98587267178693294</v>
      </c>
      <c r="BB89" s="49">
        <v>63821.69951402994</v>
      </c>
      <c r="BC89" s="49">
        <v>0.92681923750787731</v>
      </c>
      <c r="BD89" s="46">
        <v>493572.47000000009</v>
      </c>
      <c r="BE89" s="50">
        <v>0.97781656992293542</v>
      </c>
      <c r="BF89" s="48">
        <v>180642.04753416139</v>
      </c>
      <c r="BG89" s="49">
        <v>8.6248004861498848E-2</v>
      </c>
      <c r="BH89" s="46">
        <v>126432.26246583863</v>
      </c>
      <c r="BI89" s="49">
        <v>0.15680529041367758</v>
      </c>
      <c r="BJ89" s="46">
        <v>307074.31000000006</v>
      </c>
      <c r="BK89" s="50">
        <v>0.10586031543566321</v>
      </c>
      <c r="BL89" s="139">
        <f t="shared" si="266"/>
        <v>610392.81802013156</v>
      </c>
      <c r="BM89" s="140">
        <f t="shared" si="267"/>
        <v>190253.96197986859</v>
      </c>
      <c r="BN89" s="141">
        <f t="shared" si="268"/>
        <v>800646.78000000014</v>
      </c>
      <c r="BO89" s="43"/>
      <c r="BP89" s="45">
        <v>-255.47999999957665</v>
      </c>
      <c r="BQ89" s="49">
        <v>-8.2753527422415056E-4</v>
      </c>
      <c r="BR89" s="49">
        <v>2815.79</v>
      </c>
      <c r="BS89" s="49">
        <v>6.4853056336081807E-2</v>
      </c>
      <c r="BT89" s="46">
        <v>2560.3100000004233</v>
      </c>
      <c r="BU89" s="50">
        <v>7.2706748981956806E-3</v>
      </c>
      <c r="BV89" s="48">
        <v>8109.55</v>
      </c>
      <c r="BW89" s="49">
        <f t="shared" si="269"/>
        <v>8.7978211437151222E-3</v>
      </c>
      <c r="BX89" s="46">
        <v>20131.800000000007</v>
      </c>
      <c r="BY89" s="49">
        <f t="shared" si="270"/>
        <v>4.1171009039224521E-2</v>
      </c>
      <c r="BZ89" s="46">
        <f t="shared" si="271"/>
        <v>28241.350000000006</v>
      </c>
      <c r="CA89" s="50">
        <f t="shared" si="272"/>
        <v>2.0018706388384037E-2</v>
      </c>
      <c r="CB89" s="139">
        <f t="shared" si="273"/>
        <v>7854.0700000004235</v>
      </c>
      <c r="CC89" s="140">
        <f t="shared" si="274"/>
        <v>22947.590000000007</v>
      </c>
      <c r="CD89" s="141">
        <f t="shared" si="275"/>
        <v>30801.660000000433</v>
      </c>
      <c r="CE89" s="43"/>
      <c r="CF89" s="45">
        <v>0</v>
      </c>
      <c r="CG89" s="49">
        <f t="shared" si="276"/>
        <v>0</v>
      </c>
      <c r="CH89" s="49">
        <v>0</v>
      </c>
      <c r="CI89" s="49">
        <f t="shared" si="277"/>
        <v>0</v>
      </c>
      <c r="CJ89" s="46">
        <v>0</v>
      </c>
      <c r="CK89" s="50">
        <f t="shared" si="278"/>
        <v>0</v>
      </c>
      <c r="CL89" s="48">
        <v>0</v>
      </c>
      <c r="CM89" s="49">
        <f t="shared" si="279"/>
        <v>0</v>
      </c>
      <c r="CN89" s="46">
        <v>0</v>
      </c>
      <c r="CO89" s="49">
        <f t="shared" si="280"/>
        <v>0</v>
      </c>
      <c r="CP89" s="46">
        <v>0</v>
      </c>
      <c r="CQ89" s="50">
        <f t="shared" si="281"/>
        <v>0</v>
      </c>
      <c r="CR89" s="139">
        <f t="shared" si="282"/>
        <v>0</v>
      </c>
      <c r="CS89" s="140">
        <f t="shared" si="283"/>
        <v>0</v>
      </c>
      <c r="CT89" s="141">
        <f t="shared" si="284"/>
        <v>0</v>
      </c>
      <c r="CU89" s="43"/>
      <c r="CV89" s="48">
        <f t="shared" si="285"/>
        <v>913268.28048597055</v>
      </c>
      <c r="CW89" s="49">
        <f t="shared" si="234"/>
        <v>0.34700435907249405</v>
      </c>
      <c r="CX89" s="49">
        <f t="shared" si="286"/>
        <v>121171.81951402994</v>
      </c>
      <c r="CY89" s="49">
        <f t="shared" si="287"/>
        <v>0.29534508695214379</v>
      </c>
      <c r="CZ89" s="46">
        <f t="shared" si="288"/>
        <v>1034440.1000000004</v>
      </c>
      <c r="DA89" s="50">
        <f t="shared" si="289"/>
        <v>0.34003742764952011</v>
      </c>
      <c r="DB89" s="48">
        <f t="shared" si="290"/>
        <v>489344.6275341615</v>
      </c>
      <c r="DC89" s="49">
        <f t="shared" si="291"/>
        <v>4.8824757598265676E-2</v>
      </c>
      <c r="DD89" s="46">
        <f t="shared" si="292"/>
        <v>227982.90246583865</v>
      </c>
      <c r="DE89" s="49">
        <f t="shared" si="293"/>
        <v>5.3089258693980498E-2</v>
      </c>
      <c r="DF89" s="46">
        <f t="shared" si="294"/>
        <v>717327.53000000014</v>
      </c>
      <c r="DG89" s="50">
        <f t="shared" si="295"/>
        <v>5.0103896933083647E-2</v>
      </c>
      <c r="DH89" s="177"/>
      <c r="DI89" s="190" t="s">
        <v>88</v>
      </c>
      <c r="DJ89" s="48">
        <f t="shared" si="296"/>
        <v>1034440.1000000004</v>
      </c>
      <c r="DK89" s="46">
        <f t="shared" si="297"/>
        <v>717327.53000000014</v>
      </c>
      <c r="DL89" s="47">
        <f t="shared" si="298"/>
        <v>1751767.6300000006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f>+'All Plans Q1'!D90+'All Plans Q2'!D90+'All Plans Q3'!D90+'All Plans Q4'!D90</f>
        <v>0</v>
      </c>
      <c r="E90" s="49">
        <f t="shared" si="237"/>
        <v>0</v>
      </c>
      <c r="F90" s="46">
        <f>+'All Plans Q1'!F90+'All Plans Q2'!F90+'All Plans Q3'!F90+'All Plans Q4'!F90</f>
        <v>0</v>
      </c>
      <c r="G90" s="49">
        <f t="shared" si="238"/>
        <v>0</v>
      </c>
      <c r="H90" s="46">
        <f t="shared" si="239"/>
        <v>0</v>
      </c>
      <c r="I90" s="50">
        <f t="shared" si="240"/>
        <v>0</v>
      </c>
      <c r="J90" s="5">
        <f>+'All Plans Q1'!J90+'All Plans Q2'!J90+'All Plans Q3'!J90+'All Plans Q4'!J90</f>
        <v>0</v>
      </c>
      <c r="K90" s="7">
        <f t="shared" si="241"/>
        <v>0</v>
      </c>
      <c r="L90" s="5">
        <f>+'All Plans Q1'!L90+'All Plans Q2'!L90+'All Plans Q3'!L90+'All Plans Q4'!L90</f>
        <v>0</v>
      </c>
      <c r="M90" s="7">
        <f t="shared" si="242"/>
        <v>0</v>
      </c>
      <c r="N90" s="5">
        <f t="shared" si="243"/>
        <v>0</v>
      </c>
      <c r="O90" s="7">
        <f t="shared" si="244"/>
        <v>0</v>
      </c>
      <c r="P90" s="139">
        <f t="shared" si="245"/>
        <v>0</v>
      </c>
      <c r="Q90" s="140">
        <f t="shared" si="246"/>
        <v>0</v>
      </c>
      <c r="R90" s="141">
        <f t="shared" si="247"/>
        <v>0</v>
      </c>
      <c r="S90" s="41"/>
      <c r="T90" s="45">
        <v>0</v>
      </c>
      <c r="U90" s="49">
        <f t="shared" si="248"/>
        <v>0</v>
      </c>
      <c r="V90" s="46">
        <v>0</v>
      </c>
      <c r="W90" s="49">
        <f t="shared" si="249"/>
        <v>0</v>
      </c>
      <c r="X90" s="46">
        <v>0</v>
      </c>
      <c r="Y90" s="50">
        <f t="shared" si="250"/>
        <v>0</v>
      </c>
      <c r="Z90" s="48">
        <v>0</v>
      </c>
      <c r="AA90" s="49">
        <f t="shared" si="251"/>
        <v>0</v>
      </c>
      <c r="AB90" s="46">
        <v>0</v>
      </c>
      <c r="AC90" s="49">
        <f t="shared" si="252"/>
        <v>0</v>
      </c>
      <c r="AD90" s="46">
        <v>0</v>
      </c>
      <c r="AE90" s="50">
        <f t="shared" si="253"/>
        <v>0</v>
      </c>
      <c r="AF90" s="139">
        <f t="shared" si="254"/>
        <v>0</v>
      </c>
      <c r="AG90" s="140">
        <f t="shared" si="255"/>
        <v>0</v>
      </c>
      <c r="AH90" s="141">
        <f t="shared" si="256"/>
        <v>0</v>
      </c>
      <c r="AI90" s="43"/>
      <c r="AJ90" s="45">
        <f>+'All Plans Q4'!AJ90+'All Plans Q3'!AJ90+'All Plans Q2'!AJ90+'All Plans Q1'!AJ90</f>
        <v>0</v>
      </c>
      <c r="AK90" s="49">
        <f t="shared" si="257"/>
        <v>0</v>
      </c>
      <c r="AL90" s="46">
        <f>+'All Plans Q4'!AL90+'All Plans Q3'!AL90+'All Plans Q2'!AL90+'All Plans Q1'!AL90</f>
        <v>0</v>
      </c>
      <c r="AM90" s="49">
        <f t="shared" si="258"/>
        <v>0</v>
      </c>
      <c r="AN90" s="46">
        <f t="shared" si="299"/>
        <v>0</v>
      </c>
      <c r="AO90" s="50">
        <f t="shared" si="259"/>
        <v>0</v>
      </c>
      <c r="AP90" s="48">
        <v>0</v>
      </c>
      <c r="AQ90" s="49">
        <f t="shared" si="260"/>
        <v>0</v>
      </c>
      <c r="AR90" s="46">
        <v>0</v>
      </c>
      <c r="AS90" s="49">
        <f t="shared" si="261"/>
        <v>0</v>
      </c>
      <c r="AT90" s="46">
        <v>0</v>
      </c>
      <c r="AU90" s="50">
        <f t="shared" si="262"/>
        <v>0</v>
      </c>
      <c r="AV90" s="139">
        <f t="shared" si="263"/>
        <v>0</v>
      </c>
      <c r="AW90" s="140">
        <f t="shared" si="264"/>
        <v>0</v>
      </c>
      <c r="AX90" s="141">
        <f t="shared" si="265"/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f t="shared" si="266"/>
        <v>0</v>
      </c>
      <c r="BM90" s="140">
        <f t="shared" si="267"/>
        <v>0</v>
      </c>
      <c r="BN90" s="141">
        <f t="shared" si="268"/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v>0</v>
      </c>
      <c r="BU90" s="50">
        <v>0</v>
      </c>
      <c r="BV90" s="48">
        <v>0</v>
      </c>
      <c r="BW90" s="49">
        <f t="shared" si="269"/>
        <v>0</v>
      </c>
      <c r="BX90" s="46">
        <v>0</v>
      </c>
      <c r="BY90" s="49">
        <f t="shared" si="270"/>
        <v>0</v>
      </c>
      <c r="BZ90" s="46">
        <f t="shared" si="271"/>
        <v>0</v>
      </c>
      <c r="CA90" s="50">
        <f t="shared" si="272"/>
        <v>0</v>
      </c>
      <c r="CB90" s="139">
        <f t="shared" si="273"/>
        <v>0</v>
      </c>
      <c r="CC90" s="140">
        <f t="shared" si="274"/>
        <v>0</v>
      </c>
      <c r="CD90" s="141">
        <f t="shared" si="275"/>
        <v>0</v>
      </c>
      <c r="CE90" s="43"/>
      <c r="CF90" s="45">
        <v>0</v>
      </c>
      <c r="CG90" s="49">
        <f t="shared" si="276"/>
        <v>0</v>
      </c>
      <c r="CH90" s="49">
        <v>0</v>
      </c>
      <c r="CI90" s="49">
        <f t="shared" si="277"/>
        <v>0</v>
      </c>
      <c r="CJ90" s="46">
        <v>0</v>
      </c>
      <c r="CK90" s="50">
        <f t="shared" si="278"/>
        <v>0</v>
      </c>
      <c r="CL90" s="48">
        <v>0</v>
      </c>
      <c r="CM90" s="49">
        <f t="shared" si="279"/>
        <v>0</v>
      </c>
      <c r="CN90" s="46">
        <v>0</v>
      </c>
      <c r="CO90" s="49">
        <f t="shared" si="280"/>
        <v>0</v>
      </c>
      <c r="CP90" s="46">
        <v>0</v>
      </c>
      <c r="CQ90" s="50">
        <f t="shared" si="281"/>
        <v>0</v>
      </c>
      <c r="CR90" s="139">
        <f t="shared" si="282"/>
        <v>0</v>
      </c>
      <c r="CS90" s="140">
        <f t="shared" si="283"/>
        <v>0</v>
      </c>
      <c r="CT90" s="141">
        <f t="shared" si="284"/>
        <v>0</v>
      </c>
      <c r="CU90" s="43"/>
      <c r="CV90" s="48">
        <f t="shared" si="285"/>
        <v>0</v>
      </c>
      <c r="CW90" s="49">
        <f t="shared" si="234"/>
        <v>0</v>
      </c>
      <c r="CX90" s="49">
        <f t="shared" si="286"/>
        <v>0</v>
      </c>
      <c r="CY90" s="49">
        <f t="shared" si="287"/>
        <v>0</v>
      </c>
      <c r="CZ90" s="46">
        <f t="shared" si="288"/>
        <v>0</v>
      </c>
      <c r="DA90" s="50">
        <f t="shared" si="289"/>
        <v>0</v>
      </c>
      <c r="DB90" s="48">
        <f t="shared" si="290"/>
        <v>0</v>
      </c>
      <c r="DC90" s="49">
        <f t="shared" si="291"/>
        <v>0</v>
      </c>
      <c r="DD90" s="46">
        <f t="shared" si="292"/>
        <v>0</v>
      </c>
      <c r="DE90" s="49">
        <f t="shared" si="293"/>
        <v>0</v>
      </c>
      <c r="DF90" s="46">
        <f t="shared" si="294"/>
        <v>0</v>
      </c>
      <c r="DG90" s="50">
        <f t="shared" si="295"/>
        <v>0</v>
      </c>
      <c r="DH90" s="177"/>
      <c r="DI90" s="190" t="s">
        <v>89</v>
      </c>
      <c r="DJ90" s="48">
        <f t="shared" si="296"/>
        <v>0</v>
      </c>
      <c r="DK90" s="46">
        <f t="shared" si="297"/>
        <v>0</v>
      </c>
      <c r="DL90" s="47">
        <f t="shared" si="298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f>+'All Plans Q1'!D91+'All Plans Q2'!D91+'All Plans Q3'!D91+'All Plans Q4'!D91</f>
        <v>402009.37862563098</v>
      </c>
      <c r="E91" s="49">
        <f t="shared" si="237"/>
        <v>1.0049304904937069</v>
      </c>
      <c r="F91" s="46">
        <f>+'All Plans Q1'!F91+'All Plans Q2'!F91+'All Plans Q3'!F91+'All Plans Q4'!F91</f>
        <v>58735.941192094033</v>
      </c>
      <c r="G91" s="49">
        <f t="shared" si="238"/>
        <v>1.006924864432799</v>
      </c>
      <c r="H91" s="46">
        <f t="shared" si="239"/>
        <v>460745.31981772499</v>
      </c>
      <c r="I91" s="50">
        <f t="shared" si="240"/>
        <v>1.0051842943517668</v>
      </c>
      <c r="J91" s="5">
        <f>+'All Plans Q1'!J91+'All Plans Q2'!J91+'All Plans Q3'!J91+'All Plans Q4'!J91</f>
        <v>602402.03146761539</v>
      </c>
      <c r="K91" s="7">
        <f t="shared" si="241"/>
        <v>0.59088914732120901</v>
      </c>
      <c r="L91" s="5">
        <f>+'All Plans Q1'!L91+'All Plans Q2'!L91+'All Plans Q3'!L91+'All Plans Q4'!L91</f>
        <v>495756.91871465946</v>
      </c>
      <c r="M91" s="7">
        <f t="shared" si="242"/>
        <v>0.60039713304791542</v>
      </c>
      <c r="N91" s="5">
        <f t="shared" si="243"/>
        <v>1098158.9501822749</v>
      </c>
      <c r="O91" s="7">
        <f t="shared" si="244"/>
        <v>0.59514391140591061</v>
      </c>
      <c r="P91" s="139">
        <f t="shared" si="245"/>
        <v>1004411.4100932464</v>
      </c>
      <c r="Q91" s="140">
        <f t="shared" si="246"/>
        <v>554492.85990675353</v>
      </c>
      <c r="R91" s="141">
        <f t="shared" si="247"/>
        <v>1558904.27</v>
      </c>
      <c r="S91" s="41"/>
      <c r="T91" s="45">
        <v>2043025.1999999995</v>
      </c>
      <c r="U91" s="49">
        <f t="shared" si="248"/>
        <v>2.7690659972919596</v>
      </c>
      <c r="V91" s="46">
        <v>690578.88</v>
      </c>
      <c r="W91" s="49">
        <f t="shared" si="249"/>
        <v>5.6635465087670376</v>
      </c>
      <c r="X91" s="46">
        <v>2733604.0799999996</v>
      </c>
      <c r="Y91" s="50">
        <f t="shared" si="250"/>
        <v>3.1795817558160224</v>
      </c>
      <c r="Z91" s="48">
        <v>3003823.4700000007</v>
      </c>
      <c r="AA91" s="49">
        <f t="shared" si="251"/>
        <v>0.88370201247684288</v>
      </c>
      <c r="AB91" s="46">
        <v>1959407.46</v>
      </c>
      <c r="AC91" s="49">
        <f t="shared" si="252"/>
        <v>1.8303529352419599</v>
      </c>
      <c r="AD91" s="46">
        <v>4963230.9300000006</v>
      </c>
      <c r="AE91" s="50">
        <f t="shared" si="253"/>
        <v>1.1104308858588148</v>
      </c>
      <c r="AF91" s="139">
        <f t="shared" si="254"/>
        <v>5046848.67</v>
      </c>
      <c r="AG91" s="140">
        <f t="shared" si="255"/>
        <v>2649986.34</v>
      </c>
      <c r="AH91" s="141">
        <f t="shared" si="256"/>
        <v>7696835.0099999998</v>
      </c>
      <c r="AI91" s="43"/>
      <c r="AJ91" s="45">
        <f>+'All Plans Q4'!AJ91+'All Plans Q3'!AJ91+'All Plans Q2'!AJ91+'All Plans Q1'!AJ91</f>
        <v>609399.0496948373</v>
      </c>
      <c r="AK91" s="49">
        <f t="shared" si="257"/>
        <v>2.4486936785304492</v>
      </c>
      <c r="AL91" s="46">
        <f>+'All Plans Q4'!AL91+'All Plans Q3'!AL91+'All Plans Q2'!AL91+'All Plans Q1'!AL91</f>
        <v>108082.19030516275</v>
      </c>
      <c r="AM91" s="49">
        <f t="shared" si="258"/>
        <v>2.5295993237335348</v>
      </c>
      <c r="AN91" s="46">
        <f t="shared" si="299"/>
        <v>717481.24</v>
      </c>
      <c r="AO91" s="50">
        <f t="shared" si="259"/>
        <v>2.4605487081352839</v>
      </c>
      <c r="AP91" s="48">
        <v>384605.93676095991</v>
      </c>
      <c r="AQ91" s="49">
        <f t="shared" si="260"/>
        <v>0.8263276399986248</v>
      </c>
      <c r="AR91" s="46">
        <v>605449.36323904013</v>
      </c>
      <c r="AS91" s="49">
        <f t="shared" si="261"/>
        <v>1.4270614294412667</v>
      </c>
      <c r="AT91" s="46">
        <v>990055.3</v>
      </c>
      <c r="AU91" s="50">
        <f t="shared" si="262"/>
        <v>1.1127930331807356</v>
      </c>
      <c r="AV91" s="139">
        <f t="shared" si="263"/>
        <v>994004.98645579722</v>
      </c>
      <c r="AW91" s="140">
        <f t="shared" si="264"/>
        <v>713531.55354420282</v>
      </c>
      <c r="AX91" s="141">
        <f t="shared" si="265"/>
        <v>1707536.54</v>
      </c>
      <c r="AY91" s="43"/>
      <c r="AZ91" s="45">
        <v>1206661.0123912324</v>
      </c>
      <c r="BA91" s="49">
        <v>2.768148885182991</v>
      </c>
      <c r="BB91" s="49">
        <v>179199.57760876787</v>
      </c>
      <c r="BC91" s="49">
        <v>2.6023377181389735</v>
      </c>
      <c r="BD91" s="46">
        <v>1385860.5900000003</v>
      </c>
      <c r="BE91" s="50">
        <v>2.7455288349149125</v>
      </c>
      <c r="BF91" s="48">
        <v>2393032.7459498495</v>
      </c>
      <c r="BG91" s="49">
        <v>1.1425595686263306</v>
      </c>
      <c r="BH91" s="46">
        <v>1674895.4540501498</v>
      </c>
      <c r="BI91" s="49">
        <v>2.0772583117844947</v>
      </c>
      <c r="BJ91" s="46">
        <v>4067928.1999999993</v>
      </c>
      <c r="BK91" s="50">
        <v>1.4023711798672756</v>
      </c>
      <c r="BL91" s="139">
        <f t="shared" si="266"/>
        <v>3599693.7583410819</v>
      </c>
      <c r="BM91" s="140">
        <f t="shared" si="267"/>
        <v>1854095.0316589177</v>
      </c>
      <c r="BN91" s="141">
        <f t="shared" si="268"/>
        <v>5453788.7899999991</v>
      </c>
      <c r="BO91" s="43"/>
      <c r="BP91" s="45">
        <v>1015191.2100000001</v>
      </c>
      <c r="BQ91" s="49">
        <v>3.2883456096707739</v>
      </c>
      <c r="BR91" s="49">
        <v>379613.82000000007</v>
      </c>
      <c r="BS91" s="49">
        <v>8.7432359850753159</v>
      </c>
      <c r="BT91" s="46">
        <v>1394805.0300000003</v>
      </c>
      <c r="BU91" s="50">
        <v>3.9609164200805362</v>
      </c>
      <c r="BV91" s="48">
        <v>871810.85999999987</v>
      </c>
      <c r="BW91" s="49">
        <f t="shared" si="269"/>
        <v>0.94580291353138735</v>
      </c>
      <c r="BX91" s="46">
        <v>1682455.4700000002</v>
      </c>
      <c r="BY91" s="49">
        <f t="shared" si="270"/>
        <v>3.4407449588940247</v>
      </c>
      <c r="BZ91" s="46">
        <f t="shared" si="271"/>
        <v>2554266.33</v>
      </c>
      <c r="CA91" s="50">
        <f t="shared" si="272"/>
        <v>1.8105759001607657</v>
      </c>
      <c r="CB91" s="139">
        <f t="shared" si="273"/>
        <v>1887002.0699999998</v>
      </c>
      <c r="CC91" s="140">
        <f t="shared" si="274"/>
        <v>2062069.2900000003</v>
      </c>
      <c r="CD91" s="141">
        <f t="shared" si="275"/>
        <v>3949071.3600000003</v>
      </c>
      <c r="CE91" s="43"/>
      <c r="CF91" s="45">
        <v>0</v>
      </c>
      <c r="CG91" s="49">
        <f t="shared" si="276"/>
        <v>0</v>
      </c>
      <c r="CH91" s="49">
        <v>0</v>
      </c>
      <c r="CI91" s="49">
        <f t="shared" si="277"/>
        <v>0</v>
      </c>
      <c r="CJ91" s="46">
        <v>0</v>
      </c>
      <c r="CK91" s="50">
        <f t="shared" si="278"/>
        <v>0</v>
      </c>
      <c r="CL91" s="48">
        <v>0</v>
      </c>
      <c r="CM91" s="49">
        <f t="shared" si="279"/>
        <v>0</v>
      </c>
      <c r="CN91" s="46">
        <v>0</v>
      </c>
      <c r="CO91" s="49">
        <f t="shared" si="280"/>
        <v>0</v>
      </c>
      <c r="CP91" s="46">
        <v>0</v>
      </c>
      <c r="CQ91" s="50">
        <f t="shared" si="281"/>
        <v>0</v>
      </c>
      <c r="CR91" s="139">
        <f t="shared" si="282"/>
        <v>0</v>
      </c>
      <c r="CS91" s="140">
        <f t="shared" si="283"/>
        <v>0</v>
      </c>
      <c r="CT91" s="141">
        <f t="shared" si="284"/>
        <v>0</v>
      </c>
      <c r="CU91" s="43"/>
      <c r="CV91" s="48">
        <f t="shared" si="285"/>
        <v>5276285.8507117005</v>
      </c>
      <c r="CW91" s="49">
        <f t="shared" si="234"/>
        <v>2.0047714664252032</v>
      </c>
      <c r="CX91" s="49">
        <f t="shared" si="286"/>
        <v>1416210.4091060248</v>
      </c>
      <c r="CY91" s="49">
        <f t="shared" si="287"/>
        <v>3.4518817006913092</v>
      </c>
      <c r="CZ91" s="46">
        <f t="shared" si="288"/>
        <v>6692496.259817725</v>
      </c>
      <c r="DA91" s="50">
        <f t="shared" si="289"/>
        <v>2.1999332902334823</v>
      </c>
      <c r="DB91" s="48">
        <f t="shared" si="290"/>
        <v>7255675.0441784263</v>
      </c>
      <c r="DC91" s="49">
        <f t="shared" si="291"/>
        <v>0.72394086970754845</v>
      </c>
      <c r="DD91" s="46">
        <f t="shared" si="292"/>
        <v>6417964.6660038494</v>
      </c>
      <c r="DE91" s="49">
        <f t="shared" si="293"/>
        <v>1.494519908103018</v>
      </c>
      <c r="DF91" s="46">
        <f t="shared" si="294"/>
        <v>13673639.710182276</v>
      </c>
      <c r="DG91" s="50">
        <f t="shared" si="295"/>
        <v>0.9550764554360438</v>
      </c>
      <c r="DH91" s="177"/>
      <c r="DI91" s="190" t="s">
        <v>100</v>
      </c>
      <c r="DJ91" s="48">
        <f t="shared" si="296"/>
        <v>6692496.259817725</v>
      </c>
      <c r="DK91" s="46">
        <f t="shared" si="297"/>
        <v>13673639.710182276</v>
      </c>
      <c r="DL91" s="47">
        <f t="shared" si="298"/>
        <v>20366135.969999999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f>+'All Plans Q1'!D92+'All Plans Q2'!D92+'All Plans Q3'!D92+'All Plans Q4'!D92</f>
        <v>2613560.88</v>
      </c>
      <c r="E92" s="49">
        <f t="shared" si="237"/>
        <v>6.5332978699470292</v>
      </c>
      <c r="F92" s="46">
        <f>+'All Plans Q1'!F92+'All Plans Q2'!F92+'All Plans Q3'!F92+'All Plans Q4'!F92</f>
        <v>0</v>
      </c>
      <c r="G92" s="49">
        <f t="shared" si="238"/>
        <v>0</v>
      </c>
      <c r="H92" s="46">
        <f t="shared" si="239"/>
        <v>2613560.88</v>
      </c>
      <c r="I92" s="50">
        <f t="shared" si="240"/>
        <v>5.701870938043367</v>
      </c>
      <c r="J92" s="5">
        <f>+'All Plans Q1'!J92+'All Plans Q2'!J92+'All Plans Q3'!J92+'All Plans Q4'!J92</f>
        <v>2981711.04</v>
      </c>
      <c r="K92" s="7">
        <f t="shared" si="241"/>
        <v>2.924725684758172</v>
      </c>
      <c r="L92" s="5">
        <f>+'All Plans Q1'!L92+'All Plans Q2'!L92+'All Plans Q3'!L92+'All Plans Q4'!L92</f>
        <v>0</v>
      </c>
      <c r="M92" s="7">
        <f t="shared" si="242"/>
        <v>0</v>
      </c>
      <c r="N92" s="5">
        <f t="shared" si="243"/>
        <v>2981711.04</v>
      </c>
      <c r="O92" s="7">
        <f t="shared" si="244"/>
        <v>1.6159292520752504</v>
      </c>
      <c r="P92" s="139">
        <f t="shared" si="245"/>
        <v>5595271.9199999999</v>
      </c>
      <c r="Q92" s="140">
        <f t="shared" si="246"/>
        <v>0</v>
      </c>
      <c r="R92" s="141">
        <f t="shared" si="247"/>
        <v>5595271.9199999999</v>
      </c>
      <c r="S92" s="41"/>
      <c r="T92" s="45">
        <v>9332945.0099999998</v>
      </c>
      <c r="U92" s="49">
        <f t="shared" si="248"/>
        <v>12.649643617605241</v>
      </c>
      <c r="V92" s="46">
        <v>660202.92000000004</v>
      </c>
      <c r="W92" s="49">
        <f t="shared" si="249"/>
        <v>5.4144284612987361</v>
      </c>
      <c r="X92" s="46">
        <v>9993147.9299999997</v>
      </c>
      <c r="Y92" s="50">
        <f t="shared" si="250"/>
        <v>11.623494080166376</v>
      </c>
      <c r="Z92" s="48">
        <v>662655.01000000292</v>
      </c>
      <c r="AA92" s="49">
        <f t="shared" si="251"/>
        <v>0.19494806261529904</v>
      </c>
      <c r="AB92" s="46">
        <v>923561.03</v>
      </c>
      <c r="AC92" s="49">
        <f t="shared" si="252"/>
        <v>0.86273155361753484</v>
      </c>
      <c r="AD92" s="46">
        <v>1586216.0400000028</v>
      </c>
      <c r="AE92" s="50">
        <f t="shared" si="253"/>
        <v>0.35488642525457992</v>
      </c>
      <c r="AF92" s="139">
        <f t="shared" si="254"/>
        <v>9995600.0200000033</v>
      </c>
      <c r="AG92" s="140">
        <f t="shared" si="255"/>
        <v>1583763.9500000002</v>
      </c>
      <c r="AH92" s="141">
        <f t="shared" si="256"/>
        <v>11579363.970000003</v>
      </c>
      <c r="AI92" s="43"/>
      <c r="AJ92" s="45">
        <f>+'All Plans Q4'!AJ92+'All Plans Q3'!AJ92+'All Plans Q2'!AJ92+'All Plans Q1'!AJ92</f>
        <v>1775457.05</v>
      </c>
      <c r="AK92" s="49">
        <f t="shared" si="257"/>
        <v>7.1341602140902571</v>
      </c>
      <c r="AL92" s="46">
        <f>+'All Plans Q4'!AL92+'All Plans Q3'!AL92+'All Plans Q2'!AL92+'All Plans Q1'!AL92</f>
        <v>305942.7</v>
      </c>
      <c r="AM92" s="49">
        <f t="shared" si="258"/>
        <v>7.1604067685538419</v>
      </c>
      <c r="AN92" s="46">
        <f t="shared" si="299"/>
        <v>2081399.75</v>
      </c>
      <c r="AO92" s="50">
        <f t="shared" si="259"/>
        <v>7.1380060975191535</v>
      </c>
      <c r="AP92" s="48">
        <v>174120.88</v>
      </c>
      <c r="AQ92" s="49">
        <f t="shared" si="260"/>
        <v>0.3740995187349605</v>
      </c>
      <c r="AR92" s="46">
        <v>410580.65</v>
      </c>
      <c r="AS92" s="49">
        <f t="shared" si="261"/>
        <v>0.96775031053851035</v>
      </c>
      <c r="AT92" s="46">
        <v>584701.53</v>
      </c>
      <c r="AU92" s="50">
        <f t="shared" si="262"/>
        <v>0.6571873198134659</v>
      </c>
      <c r="AV92" s="139">
        <f t="shared" si="263"/>
        <v>1949577.9300000002</v>
      </c>
      <c r="AW92" s="140">
        <f t="shared" si="264"/>
        <v>716523.35000000009</v>
      </c>
      <c r="AX92" s="141">
        <f t="shared" si="265"/>
        <v>2666101.2800000003</v>
      </c>
      <c r="AY92" s="43"/>
      <c r="AZ92" s="45">
        <v>2948963.794202039</v>
      </c>
      <c r="BA92" s="49">
        <v>6.7650904069474107</v>
      </c>
      <c r="BB92" s="49">
        <v>330820.19985877979</v>
      </c>
      <c r="BC92" s="49">
        <v>4.804173623078082</v>
      </c>
      <c r="BD92" s="46">
        <v>3279783.994060819</v>
      </c>
      <c r="BE92" s="50">
        <v>6.4975810647637919</v>
      </c>
      <c r="BF92" s="48">
        <v>582614.89881549892</v>
      </c>
      <c r="BG92" s="49">
        <v>0.27817096468593838</v>
      </c>
      <c r="BH92" s="46">
        <v>444902.61325810011</v>
      </c>
      <c r="BI92" s="49">
        <v>0.5517822913007675</v>
      </c>
      <c r="BJ92" s="46">
        <v>1027517.512073599</v>
      </c>
      <c r="BK92" s="50">
        <v>0.35422477361840871</v>
      </c>
      <c r="BL92" s="139">
        <f t="shared" si="266"/>
        <v>3531578.6930175377</v>
      </c>
      <c r="BM92" s="140">
        <f t="shared" si="267"/>
        <v>775722.8131168799</v>
      </c>
      <c r="BN92" s="141">
        <f t="shared" si="268"/>
        <v>4307301.5061344178</v>
      </c>
      <c r="BO92" s="43"/>
      <c r="BP92" s="45">
        <v>642861.45000000414</v>
      </c>
      <c r="BQ92" s="49">
        <v>2.0823177012477299</v>
      </c>
      <c r="BR92" s="49">
        <v>98252.910000000178</v>
      </c>
      <c r="BS92" s="49">
        <v>2.2629533833893816</v>
      </c>
      <c r="BT92" s="46">
        <v>741114.36000000429</v>
      </c>
      <c r="BU92" s="50">
        <v>2.1045895121854374</v>
      </c>
      <c r="BV92" s="48">
        <v>105518.77999999971</v>
      </c>
      <c r="BW92" s="49">
        <f t="shared" si="269"/>
        <v>0.11447433627550502</v>
      </c>
      <c r="BX92" s="46">
        <v>59098.349999999504</v>
      </c>
      <c r="BY92" s="49">
        <f t="shared" si="270"/>
        <v>0.12086046464067958</v>
      </c>
      <c r="BZ92" s="46">
        <f t="shared" si="271"/>
        <v>164617.12999999922</v>
      </c>
      <c r="CA92" s="50">
        <f t="shared" si="272"/>
        <v>0.11668783510591489</v>
      </c>
      <c r="CB92" s="139">
        <f t="shared" si="273"/>
        <v>748380.23000000382</v>
      </c>
      <c r="CC92" s="140">
        <f t="shared" si="274"/>
        <v>157351.25999999969</v>
      </c>
      <c r="CD92" s="141">
        <f t="shared" si="275"/>
        <v>905731.49000000348</v>
      </c>
      <c r="CE92" s="43"/>
      <c r="CF92" s="45">
        <v>0</v>
      </c>
      <c r="CG92" s="49">
        <f t="shared" si="276"/>
        <v>0</v>
      </c>
      <c r="CH92" s="49">
        <v>0</v>
      </c>
      <c r="CI92" s="49">
        <f t="shared" si="277"/>
        <v>0</v>
      </c>
      <c r="CJ92" s="46">
        <v>0</v>
      </c>
      <c r="CK92" s="50">
        <f t="shared" si="278"/>
        <v>0</v>
      </c>
      <c r="CL92" s="48">
        <v>0</v>
      </c>
      <c r="CM92" s="49">
        <f t="shared" si="279"/>
        <v>0</v>
      </c>
      <c r="CN92" s="46">
        <v>0</v>
      </c>
      <c r="CO92" s="49">
        <f t="shared" si="280"/>
        <v>0</v>
      </c>
      <c r="CP92" s="46">
        <v>0</v>
      </c>
      <c r="CQ92" s="50">
        <f t="shared" si="281"/>
        <v>0</v>
      </c>
      <c r="CR92" s="139">
        <f t="shared" si="282"/>
        <v>0</v>
      </c>
      <c r="CS92" s="140">
        <f t="shared" si="283"/>
        <v>0</v>
      </c>
      <c r="CT92" s="141">
        <f t="shared" si="284"/>
        <v>0</v>
      </c>
      <c r="CU92" s="43"/>
      <c r="CV92" s="48">
        <f t="shared" si="285"/>
        <v>17313788.184202045</v>
      </c>
      <c r="CW92" s="49">
        <f t="shared" si="234"/>
        <v>6.5785269239603741</v>
      </c>
      <c r="CX92" s="49">
        <f t="shared" si="286"/>
        <v>1395218.72985878</v>
      </c>
      <c r="CY92" s="49">
        <f t="shared" si="287"/>
        <v>3.4007164268065577</v>
      </c>
      <c r="CZ92" s="46">
        <f t="shared" si="288"/>
        <v>18709006.914060824</v>
      </c>
      <c r="DA92" s="50">
        <f t="shared" si="289"/>
        <v>6.1499574358479778</v>
      </c>
      <c r="DB92" s="48">
        <f t="shared" si="290"/>
        <v>4506620.6088155014</v>
      </c>
      <c r="DC92" s="49">
        <f t="shared" si="291"/>
        <v>0.44965173097236988</v>
      </c>
      <c r="DD92" s="46">
        <f t="shared" si="292"/>
        <v>1838142.6432580997</v>
      </c>
      <c r="DE92" s="49">
        <f t="shared" si="293"/>
        <v>0.42803924877212562</v>
      </c>
      <c r="DF92" s="46">
        <f t="shared" si="294"/>
        <v>6344763.2520736009</v>
      </c>
      <c r="DG92" s="50">
        <f t="shared" si="295"/>
        <v>0.44316905562890119</v>
      </c>
      <c r="DH92" s="177"/>
      <c r="DI92" s="190" t="s">
        <v>101</v>
      </c>
      <c r="DJ92" s="48">
        <f t="shared" si="296"/>
        <v>18709006.914060824</v>
      </c>
      <c r="DK92" s="46">
        <f t="shared" si="297"/>
        <v>6344763.2520736009</v>
      </c>
      <c r="DL92" s="47">
        <f t="shared" si="298"/>
        <v>25053770.166134425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f>+'All Plans Q1'!D93+'All Plans Q2'!D93+'All Plans Q3'!D93+'All Plans Q4'!D93</f>
        <v>28692643.019312948</v>
      </c>
      <c r="E93" s="49">
        <f t="shared" si="237"/>
        <v>71.724972988280953</v>
      </c>
      <c r="F93" s="46">
        <f>+'All Plans Q1'!F93+'All Plans Q2'!F93+'All Plans Q3'!F93+'All Plans Q4'!F93</f>
        <v>5532037.1191101428</v>
      </c>
      <c r="G93" s="49">
        <f t="shared" si="238"/>
        <v>94.837089746796664</v>
      </c>
      <c r="H93" s="46">
        <f t="shared" si="239"/>
        <v>34224680.138423093</v>
      </c>
      <c r="I93" s="50">
        <f t="shared" si="240"/>
        <v>74.666219003517014</v>
      </c>
      <c r="J93" s="5">
        <f>+'All Plans Q1'!J93+'All Plans Q2'!J93+'All Plans Q3'!J93+'All Plans Q4'!J93</f>
        <v>24106580.930248205</v>
      </c>
      <c r="K93" s="7">
        <f t="shared" si="241"/>
        <v>23.645864898564572</v>
      </c>
      <c r="L93" s="5">
        <f>+'All Plans Q1'!L93+'All Plans Q2'!L93+'All Plans Q3'!L93+'All Plans Q4'!L93</f>
        <v>32784345.361139294</v>
      </c>
      <c r="M93" s="7">
        <f t="shared" si="242"/>
        <v>39.704190139623591</v>
      </c>
      <c r="N93" s="5">
        <f t="shared" si="243"/>
        <v>56890926.291387498</v>
      </c>
      <c r="O93" s="7">
        <f t="shared" si="244"/>
        <v>30.831864905296122</v>
      </c>
      <c r="P93" s="139">
        <f t="shared" si="245"/>
        <v>52799223.949561149</v>
      </c>
      <c r="Q93" s="140">
        <f t="shared" si="246"/>
        <v>38316382.480249435</v>
      </c>
      <c r="R93" s="141">
        <f t="shared" si="247"/>
        <v>91115606.429810584</v>
      </c>
      <c r="S93" s="41"/>
      <c r="T93" s="45">
        <v>19410967.479999997</v>
      </c>
      <c r="U93" s="49">
        <f t="shared" si="248"/>
        <v>26.30914685898539</v>
      </c>
      <c r="V93" s="46">
        <v>5238011.84</v>
      </c>
      <c r="W93" s="49">
        <f t="shared" si="249"/>
        <v>42.957762724096639</v>
      </c>
      <c r="X93" s="46">
        <v>24648979.319999997</v>
      </c>
      <c r="Y93" s="50">
        <f t="shared" si="250"/>
        <v>28.670371660170488</v>
      </c>
      <c r="Z93" s="48">
        <v>25567242.659999993</v>
      </c>
      <c r="AA93" s="49">
        <f t="shared" si="251"/>
        <v>7.5216882808781627</v>
      </c>
      <c r="AB93" s="46">
        <v>12909224.090000004</v>
      </c>
      <c r="AC93" s="49">
        <f t="shared" si="252"/>
        <v>12.058970217877871</v>
      </c>
      <c r="AD93" s="46">
        <v>38476466.75</v>
      </c>
      <c r="AE93" s="50">
        <f t="shared" si="253"/>
        <v>8.6083959542699997</v>
      </c>
      <c r="AF93" s="139">
        <f t="shared" si="254"/>
        <v>44978210.139999986</v>
      </c>
      <c r="AG93" s="140">
        <f t="shared" si="255"/>
        <v>18147235.930000003</v>
      </c>
      <c r="AH93" s="141">
        <f t="shared" si="256"/>
        <v>63125446.069999993</v>
      </c>
      <c r="AI93" s="43"/>
      <c r="AJ93" s="45">
        <f>+'All Plans Q4'!AJ93+'All Plans Q3'!AJ93+'All Plans Q2'!AJ93+'All Plans Q1'!AJ93</f>
        <v>6502080.7005009996</v>
      </c>
      <c r="AK93" s="49">
        <f t="shared" si="257"/>
        <v>26.126729138459496</v>
      </c>
      <c r="AL93" s="46">
        <f>+'All Plans Q4'!AL93+'All Plans Q3'!AL93+'All Plans Q2'!AL93+'All Plans Q1'!AL93</f>
        <v>1159083.3773423748</v>
      </c>
      <c r="AM93" s="49">
        <f t="shared" si="258"/>
        <v>27.127656454756355</v>
      </c>
      <c r="AN93" s="46">
        <f t="shared" si="299"/>
        <v>7661164.0778433746</v>
      </c>
      <c r="AO93" s="50">
        <f t="shared" si="259"/>
        <v>26.273394095363329</v>
      </c>
      <c r="AP93" s="48">
        <v>3456638.9853800647</v>
      </c>
      <c r="AQ93" s="49">
        <f t="shared" si="260"/>
        <v>7.4266049015556561</v>
      </c>
      <c r="AR93" s="46">
        <v>3329120.9623288638</v>
      </c>
      <c r="AS93" s="49">
        <f t="shared" si="261"/>
        <v>7.8468331255114485</v>
      </c>
      <c r="AT93" s="46">
        <v>6785759.947708929</v>
      </c>
      <c r="AU93" s="50">
        <f t="shared" si="262"/>
        <v>7.6269945675230151</v>
      </c>
      <c r="AV93" s="139">
        <f t="shared" si="263"/>
        <v>9958719.6858810633</v>
      </c>
      <c r="AW93" s="149">
        <f t="shared" si="264"/>
        <v>4488204.3396712383</v>
      </c>
      <c r="AX93" s="141">
        <f t="shared" si="265"/>
        <v>14446924.025552303</v>
      </c>
      <c r="AY93" s="43"/>
      <c r="AZ93" s="45">
        <v>10448022.716786133</v>
      </c>
      <c r="BA93" s="49">
        <v>23.96835742502709</v>
      </c>
      <c r="BB93" s="49">
        <v>1551621.5726441666</v>
      </c>
      <c r="BC93" s="49">
        <v>22.532661051163455</v>
      </c>
      <c r="BD93" s="46">
        <v>11999644.2894303</v>
      </c>
      <c r="BE93" s="50">
        <v>23.772498938982704</v>
      </c>
      <c r="BF93" s="48">
        <v>8365423.5983601883</v>
      </c>
      <c r="BG93" s="49">
        <v>3.9940927653813429</v>
      </c>
      <c r="BH93" s="46">
        <v>5855001.3491503447</v>
      </c>
      <c r="BI93" s="49">
        <v>7.2615578414889042</v>
      </c>
      <c r="BJ93" s="46">
        <v>14220424.947510533</v>
      </c>
      <c r="BK93" s="50">
        <v>4.9023269663054494</v>
      </c>
      <c r="BL93" s="139">
        <f t="shared" si="266"/>
        <v>18813446.31514632</v>
      </c>
      <c r="BM93" s="140">
        <f t="shared" si="267"/>
        <v>7406622.9217945114</v>
      </c>
      <c r="BN93" s="141">
        <f t="shared" si="268"/>
        <v>26220069.236940831</v>
      </c>
      <c r="BO93" s="43"/>
      <c r="BP93" s="45">
        <v>6110818.240000003</v>
      </c>
      <c r="BQ93" s="49">
        <v>19.793790699783635</v>
      </c>
      <c r="BR93" s="49">
        <v>1137909.7800000003</v>
      </c>
      <c r="BS93" s="49">
        <v>26.208249573909445</v>
      </c>
      <c r="BT93" s="46">
        <v>7248728.0200000033</v>
      </c>
      <c r="BU93" s="50">
        <v>20.584673285208819</v>
      </c>
      <c r="BV93" s="48">
        <v>3891558.2499999991</v>
      </c>
      <c r="BW93" s="49">
        <f t="shared" si="269"/>
        <v>4.2218413418560843</v>
      </c>
      <c r="BX93" s="46">
        <v>3383813.5999999996</v>
      </c>
      <c r="BY93" s="49">
        <f t="shared" si="270"/>
        <v>6.9201472452861053</v>
      </c>
      <c r="BZ93" s="46">
        <f t="shared" si="271"/>
        <v>7275371.8499999987</v>
      </c>
      <c r="CA93" s="50">
        <f t="shared" si="272"/>
        <v>5.1571023669712792</v>
      </c>
      <c r="CB93" s="139">
        <f t="shared" si="273"/>
        <v>10002376.490000002</v>
      </c>
      <c r="CC93" s="140">
        <f t="shared" si="274"/>
        <v>4521723.38</v>
      </c>
      <c r="CD93" s="141">
        <f t="shared" si="275"/>
        <v>14524099.870000001</v>
      </c>
      <c r="CE93" s="43"/>
      <c r="CF93" s="45">
        <v>0</v>
      </c>
      <c r="CG93" s="49">
        <f t="shared" si="276"/>
        <v>0</v>
      </c>
      <c r="CH93" s="49">
        <v>0</v>
      </c>
      <c r="CI93" s="49">
        <f t="shared" si="277"/>
        <v>0</v>
      </c>
      <c r="CJ93" s="46">
        <v>0</v>
      </c>
      <c r="CK93" s="50">
        <f t="shared" si="278"/>
        <v>0</v>
      </c>
      <c r="CL93" s="48">
        <v>0</v>
      </c>
      <c r="CM93" s="49">
        <f t="shared" si="279"/>
        <v>0</v>
      </c>
      <c r="CN93" s="46">
        <v>0</v>
      </c>
      <c r="CO93" s="49">
        <f t="shared" si="280"/>
        <v>0</v>
      </c>
      <c r="CP93" s="46">
        <v>0</v>
      </c>
      <c r="CQ93" s="50">
        <f t="shared" si="281"/>
        <v>0</v>
      </c>
      <c r="CR93" s="139">
        <f t="shared" si="282"/>
        <v>0</v>
      </c>
      <c r="CS93" s="140">
        <f t="shared" si="283"/>
        <v>0</v>
      </c>
      <c r="CT93" s="141">
        <f t="shared" si="284"/>
        <v>0</v>
      </c>
      <c r="CU93" s="43"/>
      <c r="CV93" s="48">
        <f t="shared" si="285"/>
        <v>71164532.156600088</v>
      </c>
      <c r="CW93" s="49">
        <f t="shared" si="234"/>
        <v>27.039593290762777</v>
      </c>
      <c r="CX93" s="49">
        <f t="shared" si="286"/>
        <v>14618663.689096685</v>
      </c>
      <c r="CY93" s="49">
        <f t="shared" si="287"/>
        <v>35.631638739901057</v>
      </c>
      <c r="CZ93" s="46">
        <f t="shared" si="288"/>
        <v>85783195.845696777</v>
      </c>
      <c r="DA93" s="50">
        <f t="shared" si="289"/>
        <v>28.198343481585564</v>
      </c>
      <c r="DB93" s="48">
        <f t="shared" si="290"/>
        <v>65387444.423988454</v>
      </c>
      <c r="DC93" s="49">
        <f t="shared" si="291"/>
        <v>6.5240853671136554</v>
      </c>
      <c r="DD93" s="46">
        <f t="shared" si="292"/>
        <v>58261505.362618513</v>
      </c>
      <c r="DE93" s="49">
        <f t="shared" si="293"/>
        <v>13.56707058574384</v>
      </c>
      <c r="DF93" s="46">
        <f t="shared" si="294"/>
        <v>123648949.78660697</v>
      </c>
      <c r="DG93" s="50">
        <f t="shared" si="295"/>
        <v>8.6366324682843132</v>
      </c>
      <c r="DH93" s="177"/>
      <c r="DI93" s="190" t="s">
        <v>90</v>
      </c>
      <c r="DJ93" s="48">
        <f t="shared" si="296"/>
        <v>85783195.845696777</v>
      </c>
      <c r="DK93" s="46">
        <f t="shared" si="297"/>
        <v>123648949.78660697</v>
      </c>
      <c r="DL93" s="47">
        <f t="shared" si="298"/>
        <v>209432145.63230374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f>+'All Plans Q1'!D94+'All Plans Q2'!D94+'All Plans Q3'!D94+'All Plans Q4'!D94</f>
        <v>577737.19999999995</v>
      </c>
      <c r="E94" s="49">
        <f t="shared" si="237"/>
        <v>1.4442094106295167</v>
      </c>
      <c r="F94" s="46">
        <f>+'All Plans Q1'!F94+'All Plans Q2'!F94+'All Plans Q3'!F94+'All Plans Q4'!F94</f>
        <v>34746.28</v>
      </c>
      <c r="G94" s="49">
        <f t="shared" si="238"/>
        <v>0.59566412946581637</v>
      </c>
      <c r="H94" s="46">
        <f t="shared" si="239"/>
        <v>612483.48</v>
      </c>
      <c r="I94" s="50">
        <f t="shared" si="240"/>
        <v>1.3362236102354217</v>
      </c>
      <c r="J94" s="5">
        <f>+'All Plans Q1'!J94+'All Plans Q2'!J94+'All Plans Q3'!J94+'All Plans Q4'!J94</f>
        <v>1313521.0900000001</v>
      </c>
      <c r="K94" s="7">
        <f t="shared" si="241"/>
        <v>1.2884175622177494</v>
      </c>
      <c r="L94" s="5">
        <f>+'All Plans Q1'!L94+'All Plans Q2'!L94+'All Plans Q3'!L94+'All Plans Q4'!L94</f>
        <v>534388.15</v>
      </c>
      <c r="M94" s="7">
        <f t="shared" si="242"/>
        <v>0.64718232077653914</v>
      </c>
      <c r="N94" s="5">
        <f t="shared" si="243"/>
        <v>1847909.2400000002</v>
      </c>
      <c r="O94" s="7">
        <f t="shared" si="244"/>
        <v>1.0014688063455488</v>
      </c>
      <c r="P94" s="139">
        <f t="shared" si="245"/>
        <v>1891258.29</v>
      </c>
      <c r="Q94" s="140">
        <f t="shared" si="246"/>
        <v>569134.43000000005</v>
      </c>
      <c r="R94" s="141">
        <f t="shared" si="247"/>
        <v>2460392.7200000002</v>
      </c>
      <c r="S94" s="41"/>
      <c r="T94" s="45">
        <v>0</v>
      </c>
      <c r="U94" s="49">
        <f t="shared" si="248"/>
        <v>0</v>
      </c>
      <c r="V94" s="46">
        <v>0</v>
      </c>
      <c r="W94" s="49">
        <f t="shared" si="249"/>
        <v>0</v>
      </c>
      <c r="X94" s="46">
        <v>0</v>
      </c>
      <c r="Y94" s="50">
        <f t="shared" si="250"/>
        <v>0</v>
      </c>
      <c r="Z94" s="48">
        <v>0</v>
      </c>
      <c r="AA94" s="247">
        <f t="shared" si="251"/>
        <v>0</v>
      </c>
      <c r="AB94" s="46">
        <v>0</v>
      </c>
      <c r="AC94" s="49">
        <f t="shared" si="252"/>
        <v>0</v>
      </c>
      <c r="AD94" s="46">
        <v>0</v>
      </c>
      <c r="AE94" s="50">
        <f t="shared" si="253"/>
        <v>0</v>
      </c>
      <c r="AF94" s="139">
        <f t="shared" si="254"/>
        <v>0</v>
      </c>
      <c r="AG94" s="140">
        <f t="shared" si="255"/>
        <v>0</v>
      </c>
      <c r="AH94" s="141">
        <f t="shared" si="256"/>
        <v>0</v>
      </c>
      <c r="AI94" s="43"/>
      <c r="AJ94" s="45">
        <f>+'All Plans Q4'!AJ94+'All Plans Q3'!AJ94+'All Plans Q2'!AJ94+'All Plans Q1'!AJ94</f>
        <v>12497855.002038391</v>
      </c>
      <c r="AK94" s="49">
        <f t="shared" si="257"/>
        <v>50.219012573135011</v>
      </c>
      <c r="AL94" s="46">
        <f>+'All Plans Q4'!AL94+'All Plans Q3'!AL94+'All Plans Q2'!AL94+'All Plans Q1'!AL94</f>
        <v>2216602.6406064597</v>
      </c>
      <c r="AM94" s="49">
        <f t="shared" si="258"/>
        <v>51.8782652797168</v>
      </c>
      <c r="AN94" s="46">
        <f t="shared" si="299"/>
        <v>14714457.642644851</v>
      </c>
      <c r="AO94" s="50">
        <f t="shared" si="259"/>
        <v>50.462141342568266</v>
      </c>
      <c r="AP94" s="48">
        <v>4608692.8146234769</v>
      </c>
      <c r="AQ94" s="49">
        <f t="shared" si="260"/>
        <v>9.9017979001020038</v>
      </c>
      <c r="AR94" s="46">
        <v>7251797.677223267</v>
      </c>
      <c r="AS94" s="49">
        <f t="shared" si="261"/>
        <v>17.092694100648107</v>
      </c>
      <c r="AT94" s="46">
        <v>11860490.491846744</v>
      </c>
      <c r="AU94" s="50">
        <f t="shared" si="262"/>
        <v>13.330842418027975</v>
      </c>
      <c r="AV94" s="139">
        <f t="shared" si="263"/>
        <v>17106547.816661868</v>
      </c>
      <c r="AW94" s="140">
        <f t="shared" si="264"/>
        <v>9468400.3178297263</v>
      </c>
      <c r="AX94" s="141">
        <f t="shared" si="265"/>
        <v>26574948.134491593</v>
      </c>
      <c r="AY94" s="43"/>
      <c r="AZ94" s="45">
        <v>14121425.307226736</v>
      </c>
      <c r="BA94" s="49">
        <v>32.395351569310883</v>
      </c>
      <c r="BB94" s="49">
        <v>2097153.5703088762</v>
      </c>
      <c r="BC94" s="49">
        <v>30.454881141849178</v>
      </c>
      <c r="BD94" s="46">
        <v>16218578.877535611</v>
      </c>
      <c r="BE94" s="50">
        <v>32.130631530272424</v>
      </c>
      <c r="BF94" s="48">
        <v>7644552.6132729854</v>
      </c>
      <c r="BG94" s="49">
        <v>3.6499110808011967</v>
      </c>
      <c r="BH94" s="46">
        <v>5350460.1814949177</v>
      </c>
      <c r="BI94" s="49">
        <v>6.6358099289160224</v>
      </c>
      <c r="BJ94" s="46">
        <v>12995012.794767903</v>
      </c>
      <c r="BK94" s="50">
        <v>4.4798803050134977</v>
      </c>
      <c r="BL94" s="139">
        <f t="shared" si="266"/>
        <v>21765977.92049972</v>
      </c>
      <c r="BM94" s="140">
        <f t="shared" si="267"/>
        <v>7447613.7518037939</v>
      </c>
      <c r="BN94" s="141">
        <f t="shared" si="268"/>
        <v>29213591.672303513</v>
      </c>
      <c r="BO94" s="43"/>
      <c r="BP94" s="45">
        <v>1779269.0600000003</v>
      </c>
      <c r="BQ94" s="49">
        <v>5.7633000997654875</v>
      </c>
      <c r="BR94" s="49">
        <v>2960.5299999999997</v>
      </c>
      <c r="BS94" s="49">
        <v>6.8186696761711726E-2</v>
      </c>
      <c r="BT94" s="46">
        <v>1782229.5900000003</v>
      </c>
      <c r="BU94" s="50">
        <v>5.0611105463137038</v>
      </c>
      <c r="BV94" s="48">
        <v>81003.26999999999</v>
      </c>
      <c r="BW94" s="49">
        <f t="shared" si="269"/>
        <v>8.7878153721977756E-2</v>
      </c>
      <c r="BX94" s="46">
        <v>44442.270000000004</v>
      </c>
      <c r="BY94" s="49">
        <f t="shared" si="270"/>
        <v>9.0887705018610182E-2</v>
      </c>
      <c r="BZ94" s="46">
        <f t="shared" si="271"/>
        <v>125445.54</v>
      </c>
      <c r="CA94" s="50">
        <f t="shared" si="272"/>
        <v>8.8921295653086166E-2</v>
      </c>
      <c r="CB94" s="139">
        <f t="shared" si="273"/>
        <v>1860272.3300000003</v>
      </c>
      <c r="CC94" s="140">
        <f t="shared" si="274"/>
        <v>47402.8</v>
      </c>
      <c r="CD94" s="141">
        <f t="shared" si="275"/>
        <v>1907675.1300000004</v>
      </c>
      <c r="CE94" s="43"/>
      <c r="CF94" s="45">
        <v>14636590.100746814</v>
      </c>
      <c r="CG94" s="49">
        <f t="shared" si="276"/>
        <v>29.242534025834555</v>
      </c>
      <c r="CH94" s="49">
        <v>2164402.5985463671</v>
      </c>
      <c r="CI94" s="49">
        <f t="shared" si="277"/>
        <v>28.858701313951563</v>
      </c>
      <c r="CJ94" s="46">
        <v>16800992.699293181</v>
      </c>
      <c r="CK94" s="50">
        <f t="shared" si="278"/>
        <v>29.192514472538384</v>
      </c>
      <c r="CL94" s="48">
        <v>8337654.1358673936</v>
      </c>
      <c r="CM94" s="49">
        <f t="shared" si="279"/>
        <v>3.9287935002428589</v>
      </c>
      <c r="CN94" s="46">
        <v>5276978.1839871826</v>
      </c>
      <c r="CO94" s="49">
        <f t="shared" si="280"/>
        <v>7.7766731027789273</v>
      </c>
      <c r="CP94" s="46">
        <v>13614632.319854576</v>
      </c>
      <c r="CQ94" s="50">
        <f t="shared" si="281"/>
        <v>4.8610544648659548</v>
      </c>
      <c r="CR94" s="139">
        <f t="shared" si="282"/>
        <v>22974244.236614209</v>
      </c>
      <c r="CS94" s="140">
        <f t="shared" si="283"/>
        <v>7441380.7825335497</v>
      </c>
      <c r="CT94" s="141">
        <f t="shared" si="284"/>
        <v>30415625.019147757</v>
      </c>
      <c r="CU94" s="43"/>
      <c r="CV94" s="48">
        <f t="shared" si="285"/>
        <v>43612876.670011938</v>
      </c>
      <c r="CW94" s="49">
        <f t="shared" si="234"/>
        <v>16.571098153252574</v>
      </c>
      <c r="CX94" s="49">
        <f t="shared" si="286"/>
        <v>6515865.6194617031</v>
      </c>
      <c r="CY94" s="49">
        <f t="shared" si="287"/>
        <v>15.881818938318245</v>
      </c>
      <c r="CZ94" s="46">
        <f t="shared" si="288"/>
        <v>50128742.289473638</v>
      </c>
      <c r="DA94" s="50">
        <f t="shared" si="289"/>
        <v>16.478139796995809</v>
      </c>
      <c r="DB94" s="48">
        <f t="shared" si="290"/>
        <v>21985423.923763856</v>
      </c>
      <c r="DC94" s="49">
        <f t="shared" si="291"/>
        <v>2.1936135258743477</v>
      </c>
      <c r="DD94" s="46">
        <f t="shared" si="292"/>
        <v>18458066.462705366</v>
      </c>
      <c r="DE94" s="49">
        <f t="shared" si="293"/>
        <v>4.2982392750968872</v>
      </c>
      <c r="DF94" s="46">
        <f t="shared" si="294"/>
        <v>40443490.386469223</v>
      </c>
      <c r="DG94" s="50">
        <f t="shared" si="295"/>
        <v>2.8248971204796964</v>
      </c>
      <c r="DH94" s="177"/>
      <c r="DI94" s="190" t="s">
        <v>91</v>
      </c>
      <c r="DJ94" s="48">
        <f t="shared" si="296"/>
        <v>50128742.289473638</v>
      </c>
      <c r="DK94" s="46">
        <f t="shared" si="297"/>
        <v>40443490.386469223</v>
      </c>
      <c r="DL94" s="47">
        <f t="shared" si="298"/>
        <v>90572232.675942868</v>
      </c>
      <c r="DM94"/>
    </row>
    <row r="95" spans="1:119" s="62" customFormat="1" ht="15.6" x14ac:dyDescent="0.3">
      <c r="A95" s="35">
        <v>80</v>
      </c>
      <c r="B95" s="35" t="s">
        <v>195</v>
      </c>
      <c r="C95" s="52"/>
      <c r="D95" s="53">
        <f>SUM(D75:D94)</f>
        <v>62452988.722739547</v>
      </c>
      <c r="E95" s="57">
        <f t="shared" si="237"/>
        <v>156.11803088899163</v>
      </c>
      <c r="F95" s="54">
        <f>SUM(F75:F94)</f>
        <v>7325384.4601544095</v>
      </c>
      <c r="G95" s="57">
        <f t="shared" si="238"/>
        <v>125.58088973726959</v>
      </c>
      <c r="H95" s="54">
        <f>SUM(H75:H94)</f>
        <v>69778373.182893947</v>
      </c>
      <c r="I95" s="58">
        <f t="shared" si="240"/>
        <v>152.23187690025711</v>
      </c>
      <c r="J95" s="10">
        <f>SUM(J75:J94)</f>
        <v>38283383.647204325</v>
      </c>
      <c r="K95" s="7">
        <f t="shared" si="241"/>
        <v>37.551725821302078</v>
      </c>
      <c r="L95" s="10">
        <f>SUM(L75:L94)</f>
        <v>43958668.402543731</v>
      </c>
      <c r="M95" s="7">
        <f t="shared" si="242"/>
        <v>53.237095611129419</v>
      </c>
      <c r="N95" s="10">
        <f>SUM(N75:N94)</f>
        <v>82242052.049748048</v>
      </c>
      <c r="O95" s="7">
        <f t="shared" si="244"/>
        <v>44.57083059862272</v>
      </c>
      <c r="P95" s="145">
        <f>SUM(P75:P94)</f>
        <v>100736372.36994387</v>
      </c>
      <c r="Q95" s="151">
        <f>SUM(Q75:Q94)</f>
        <v>51284052.862698145</v>
      </c>
      <c r="R95" s="152">
        <f>SUM(R75:R94)</f>
        <v>152020425.23264199</v>
      </c>
      <c r="S95" s="41"/>
      <c r="T95" s="53">
        <v>61978148.619511731</v>
      </c>
      <c r="U95" s="57">
        <f t="shared" si="248"/>
        <v>84.003654931616879</v>
      </c>
      <c r="V95" s="54">
        <v>11468270.603335287</v>
      </c>
      <c r="W95" s="57">
        <f t="shared" si="249"/>
        <v>94.053099244962752</v>
      </c>
      <c r="X95" s="54">
        <v>73446419.222847015</v>
      </c>
      <c r="Y95" s="58">
        <f t="shared" si="250"/>
        <v>85.42893841121996</v>
      </c>
      <c r="Z95" s="56">
        <v>95959291.76196216</v>
      </c>
      <c r="AA95" s="246">
        <f t="shared" si="251"/>
        <v>28.230493600177667</v>
      </c>
      <c r="AB95" s="54">
        <v>39284458.860241309</v>
      </c>
      <c r="AC95" s="57">
        <f t="shared" si="252"/>
        <v>36.69702502012251</v>
      </c>
      <c r="AD95" s="54">
        <v>135243750.62220347</v>
      </c>
      <c r="AE95" s="58">
        <f t="shared" si="253"/>
        <v>30.258281334953324</v>
      </c>
      <c r="AF95" s="145">
        <f>SUM(AF75:AF94)</f>
        <v>157937440.3814739</v>
      </c>
      <c r="AG95" s="151">
        <f>SUM(AG75:AG94)</f>
        <v>50752729.4635766</v>
      </c>
      <c r="AH95" s="152">
        <f>SUM(AH75:AH94)</f>
        <v>208690169.84505048</v>
      </c>
      <c r="AI95" s="43"/>
      <c r="AJ95" s="53">
        <f>SUM(AJ75:AJ94)</f>
        <v>42667910.737772986</v>
      </c>
      <c r="AK95" s="57">
        <f t="shared" si="257"/>
        <v>171.44864822484695</v>
      </c>
      <c r="AL95" s="54">
        <f>SUM(AL75:AL94)</f>
        <v>7564456.0645357873</v>
      </c>
      <c r="AM95" s="57">
        <f t="shared" si="258"/>
        <v>177.04159113758951</v>
      </c>
      <c r="AN95" s="54">
        <f>SUM(AN75:AN94)</f>
        <v>50232366.802308775</v>
      </c>
      <c r="AO95" s="58">
        <f t="shared" si="259"/>
        <v>172.2681769937268</v>
      </c>
      <c r="AP95" s="56">
        <v>14410256.585462617</v>
      </c>
      <c r="AQ95" s="49">
        <f t="shared" si="260"/>
        <v>30.960503148553233</v>
      </c>
      <c r="AR95" s="54">
        <v>20721109.631338861</v>
      </c>
      <c r="AS95" s="57">
        <f t="shared" si="261"/>
        <v>48.840246807614285</v>
      </c>
      <c r="AT95" s="54">
        <v>35131366.216801479</v>
      </c>
      <c r="AU95" s="58">
        <f t="shared" si="262"/>
        <v>39.486622183809068</v>
      </c>
      <c r="AV95" s="145">
        <f>SUM(AV75:AV94)</f>
        <v>57078167.323235601</v>
      </c>
      <c r="AW95" s="151">
        <f>SUM(AW75:AW94)</f>
        <v>28285565.695874646</v>
      </c>
      <c r="AX95" s="152">
        <f>SUM(AX75:AX94)</f>
        <v>85363733.019110262</v>
      </c>
      <c r="AY95" s="43"/>
      <c r="AZ95" s="53">
        <v>51815015.503010347</v>
      </c>
      <c r="BA95" s="57">
        <v>118.86658798742478</v>
      </c>
      <c r="BB95" s="54">
        <v>7587850.7458887808</v>
      </c>
      <c r="BC95" s="57">
        <v>110.19083001828002</v>
      </c>
      <c r="BD95" s="54">
        <v>59402866.248899132</v>
      </c>
      <c r="BE95" s="58">
        <v>117.68303633119864</v>
      </c>
      <c r="BF95" s="56">
        <v>38036018.76455868</v>
      </c>
      <c r="BG95" s="57">
        <v>18.16039386232784</v>
      </c>
      <c r="BH95" s="54">
        <v>26658725.211217728</v>
      </c>
      <c r="BI95" s="57">
        <v>33.062994106689345</v>
      </c>
      <c r="BJ95" s="54">
        <v>64694743.975776419</v>
      </c>
      <c r="BK95" s="58">
        <v>22.302764449117095</v>
      </c>
      <c r="BL95" s="145">
        <f>SUM(BL75:BL94)</f>
        <v>89851034.267569035</v>
      </c>
      <c r="BM95" s="151">
        <f>SUM(BM75:BM94)</f>
        <v>34246575.957106508</v>
      </c>
      <c r="BN95" s="152">
        <f>SUM(BN75:BN94)</f>
        <v>124097610.22467554</v>
      </c>
      <c r="BO95" s="43"/>
      <c r="BP95" s="53">
        <v>27054489.21214214</v>
      </c>
      <c r="BQ95" s="57">
        <v>87.633255633323415</v>
      </c>
      <c r="BR95" s="54">
        <v>3948031.1642219112</v>
      </c>
      <c r="BS95" s="57">
        <v>90.93074679215789</v>
      </c>
      <c r="BT95" s="54">
        <v>31002520.376364052</v>
      </c>
      <c r="BU95" s="58">
        <v>88.039825912171949</v>
      </c>
      <c r="BV95" s="56">
        <f>SUM(BV75:BV94)</f>
        <v>20134531.275767535</v>
      </c>
      <c r="BW95" s="57">
        <f t="shared" si="269"/>
        <v>21.843382798890321</v>
      </c>
      <c r="BX95" s="54">
        <f>SUM(BX75:BX94)</f>
        <v>19046568.657868411</v>
      </c>
      <c r="BY95" s="57">
        <f t="shared" si="270"/>
        <v>38.951631268903455</v>
      </c>
      <c r="BZ95" s="54">
        <f>SUM(BZ75:BZ94)</f>
        <v>39181099.93363595</v>
      </c>
      <c r="CA95" s="58">
        <f t="shared" si="272"/>
        <v>27.773280510506449</v>
      </c>
      <c r="CB95" s="145">
        <f>SUM(CB75:CB94)</f>
        <v>47189020.487909675</v>
      </c>
      <c r="CC95" s="151">
        <f>SUM(CC75:CC94)</f>
        <v>22994599.82209032</v>
      </c>
      <c r="CD95" s="152">
        <f>SUM(CD75:CD94)</f>
        <v>70183620.310000002</v>
      </c>
      <c r="CE95" s="43"/>
      <c r="CF95" s="53">
        <v>65805167.862850159</v>
      </c>
      <c r="CG95" s="57">
        <f t="shared" si="276"/>
        <v>131.47255249069008</v>
      </c>
      <c r="CH95" s="54">
        <v>10056761.16387034</v>
      </c>
      <c r="CI95" s="57">
        <f t="shared" si="277"/>
        <v>134.09014885160454</v>
      </c>
      <c r="CJ95" s="54">
        <v>75861929.026720494</v>
      </c>
      <c r="CK95" s="58">
        <f t="shared" si="278"/>
        <v>131.81366724362579</v>
      </c>
      <c r="CL95" s="56">
        <v>33963328.681918025</v>
      </c>
      <c r="CM95" s="57">
        <f t="shared" si="279"/>
        <v>16.003890638508686</v>
      </c>
      <c r="CN95" s="54">
        <v>21511520.716146983</v>
      </c>
      <c r="CO95" s="57">
        <f t="shared" si="280"/>
        <v>31.701488753689009</v>
      </c>
      <c r="CP95" s="54">
        <v>55474849.398065001</v>
      </c>
      <c r="CQ95" s="58">
        <f t="shared" si="281"/>
        <v>19.80709122500274</v>
      </c>
      <c r="CR95" s="145">
        <f>SUM(CR75:CR94)</f>
        <v>99768496.544768184</v>
      </c>
      <c r="CS95" s="151">
        <f>SUM(CS75:CS94)</f>
        <v>31568281.880017322</v>
      </c>
      <c r="CT95" s="152">
        <f>SUM(CT75:CT94)</f>
        <v>131336778.42478549</v>
      </c>
      <c r="CU95" s="43"/>
      <c r="CV95" s="56">
        <f>SUM(CV75:CV94)</f>
        <v>311773720.65802687</v>
      </c>
      <c r="CW95" s="57">
        <f t="shared" si="234"/>
        <v>118.46118213480138</v>
      </c>
      <c r="CX95" s="57">
        <f>SUM(CX75:CX94)</f>
        <v>47950754.202006511</v>
      </c>
      <c r="CY95" s="57">
        <f t="shared" si="287"/>
        <v>116.87552209755117</v>
      </c>
      <c r="CZ95" s="54">
        <f t="shared" si="288"/>
        <v>359724474.86003339</v>
      </c>
      <c r="DA95" s="58">
        <f t="shared" si="289"/>
        <v>118.24733505012051</v>
      </c>
      <c r="DB95" s="56">
        <f>SUM(DB75:DB94)</f>
        <v>240786810.71687329</v>
      </c>
      <c r="DC95" s="57">
        <f t="shared" si="291"/>
        <v>24.024699576966537</v>
      </c>
      <c r="DD95" s="54">
        <f>SUM(DD75:DD94)</f>
        <v>171181051.47935706</v>
      </c>
      <c r="DE95" s="57">
        <f t="shared" si="293"/>
        <v>39.862090653297663</v>
      </c>
      <c r="DF95" s="54">
        <f>SUM(DF75:DF94)</f>
        <v>411967862.19623047</v>
      </c>
      <c r="DG95" s="58">
        <f t="shared" si="295"/>
        <v>28.775133316328645</v>
      </c>
      <c r="DH95" s="178"/>
      <c r="DI95" s="190" t="s">
        <v>195</v>
      </c>
      <c r="DJ95" s="56">
        <f t="shared" ref="DJ95:DK95" si="300">SUM(DJ75:DJ94)</f>
        <v>359724474.86003345</v>
      </c>
      <c r="DK95" s="54">
        <f t="shared" si="300"/>
        <v>411967862.19623047</v>
      </c>
      <c r="DL95" s="55">
        <f>SUM(DL75:DL94)</f>
        <v>771692337.0562638</v>
      </c>
      <c r="DM95"/>
      <c r="DO95" s="59"/>
    </row>
    <row r="96" spans="1:119" s="62" customFormat="1" ht="15.6" x14ac:dyDescent="0.3">
      <c r="A96" s="35">
        <v>81</v>
      </c>
      <c r="B96" s="34" t="s">
        <v>196</v>
      </c>
      <c r="C96" s="52"/>
      <c r="D96" s="53">
        <f>+D73+D95</f>
        <v>83060173.278378457</v>
      </c>
      <c r="E96" s="57">
        <f t="shared" si="237"/>
        <v>207.6312273074202</v>
      </c>
      <c r="F96" s="54">
        <f>+F73+F95</f>
        <v>9854552.4883095603</v>
      </c>
      <c r="G96" s="57">
        <f t="shared" si="238"/>
        <v>168.93904697780908</v>
      </c>
      <c r="H96" s="54">
        <f>+H73+H95</f>
        <v>92914725.766688004</v>
      </c>
      <c r="I96" s="58">
        <f t="shared" si="240"/>
        <v>202.70726372570573</v>
      </c>
      <c r="J96" s="10">
        <f>+J73+J95</f>
        <v>40474885.610770904</v>
      </c>
      <c r="K96" s="7">
        <f t="shared" si="241"/>
        <v>39.701344612343995</v>
      </c>
      <c r="L96" s="10">
        <f>+L73+L95</f>
        <v>46778382.33601547</v>
      </c>
      <c r="M96" s="7">
        <f t="shared" si="242"/>
        <v>56.651971123227106</v>
      </c>
      <c r="N96" s="10">
        <f>+N73+N95</f>
        <v>87253267.946786374</v>
      </c>
      <c r="O96" s="7">
        <f t="shared" si="244"/>
        <v>47.286643850764264</v>
      </c>
      <c r="P96" s="145">
        <f>+P73+P95</f>
        <v>123535058.88914935</v>
      </c>
      <c r="Q96" s="151">
        <f>+Q73+Q95</f>
        <v>56632934.82432504</v>
      </c>
      <c r="R96" s="152">
        <f>+R73+R95</f>
        <v>180167993.71347436</v>
      </c>
      <c r="S96" s="41"/>
      <c r="T96" s="53">
        <v>101399599.91834968</v>
      </c>
      <c r="U96" s="57">
        <f t="shared" si="248"/>
        <v>137.43451831769414</v>
      </c>
      <c r="V96" s="54">
        <v>18417169.306265321</v>
      </c>
      <c r="W96" s="57">
        <f t="shared" si="249"/>
        <v>151.04211545807831</v>
      </c>
      <c r="X96" s="54">
        <v>119816769.22461501</v>
      </c>
      <c r="Y96" s="58">
        <f t="shared" si="250"/>
        <v>139.36444427146327</v>
      </c>
      <c r="Z96" s="56">
        <v>120813819.7910673</v>
      </c>
      <c r="AA96" s="246">
        <f t="shared" si="251"/>
        <v>35.542506658815334</v>
      </c>
      <c r="AB96" s="54">
        <v>47799463.963240206</v>
      </c>
      <c r="AC96" s="57">
        <f>+AB96/$AB$111</f>
        <v>44.651197341113011</v>
      </c>
      <c r="AD96" s="54">
        <v>168613283.75430751</v>
      </c>
      <c r="AE96" s="58">
        <f t="shared" si="253"/>
        <v>37.724095591671244</v>
      </c>
      <c r="AF96" s="145">
        <f>+AF73+AF95</f>
        <v>222213419.70941699</v>
      </c>
      <c r="AG96" s="151">
        <f>+AG73+AG95</f>
        <v>66216633.269505531</v>
      </c>
      <c r="AH96" s="152">
        <f>+AH73+AH95</f>
        <v>288430052.97892249</v>
      </c>
      <c r="AI96" s="43"/>
      <c r="AJ96" s="53">
        <f>+AJ73+AJ95</f>
        <v>56182756.659460321</v>
      </c>
      <c r="AK96" s="57">
        <f t="shared" si="257"/>
        <v>225.75414442035432</v>
      </c>
      <c r="AL96" s="54">
        <f>+AL73+AL95</f>
        <v>9961430.8376080953</v>
      </c>
      <c r="AM96" s="57">
        <f t="shared" si="258"/>
        <v>233.1413588037563</v>
      </c>
      <c r="AN96" s="54">
        <f>+AN73+AN95</f>
        <v>66144187.49706842</v>
      </c>
      <c r="AO96" s="58">
        <f t="shared" si="259"/>
        <v>226.83658613369417</v>
      </c>
      <c r="AP96" s="56">
        <v>16345840.730514888</v>
      </c>
      <c r="AQ96" s="49">
        <f t="shared" si="260"/>
        <v>35.119114666798914</v>
      </c>
      <c r="AR96" s="54">
        <v>23764322.533415206</v>
      </c>
      <c r="AS96" s="57">
        <f t="shared" si="261"/>
        <v>56.013186474934663</v>
      </c>
      <c r="AT96" s="54">
        <v>40110163.263930097</v>
      </c>
      <c r="AU96" s="58">
        <f t="shared" si="262"/>
        <v>45.082643605708981</v>
      </c>
      <c r="AV96" s="145">
        <f>+AV73+AV95</f>
        <v>72528597.389975205</v>
      </c>
      <c r="AW96" s="151">
        <f>+AW73+AW95</f>
        <v>33725753.371023297</v>
      </c>
      <c r="AX96" s="152">
        <f>+AX73+AX95</f>
        <v>106254350.76099852</v>
      </c>
      <c r="AY96" s="43"/>
      <c r="AZ96" s="53">
        <v>73696625.753843606</v>
      </c>
      <c r="BA96" s="57">
        <v>169.06424449562547</v>
      </c>
      <c r="BB96" s="54">
        <v>10837458.775055513</v>
      </c>
      <c r="BC96" s="57">
        <v>157.38166415032475</v>
      </c>
      <c r="BD96" s="54">
        <v>84534084.528899133</v>
      </c>
      <c r="BE96" s="58">
        <v>167.47050048318866</v>
      </c>
      <c r="BF96" s="56">
        <v>47204297.284873545</v>
      </c>
      <c r="BG96" s="57">
        <v>22.537811751383561</v>
      </c>
      <c r="BH96" s="54">
        <v>33075648.690902866</v>
      </c>
      <c r="BI96" s="57">
        <v>41.021465545624856</v>
      </c>
      <c r="BJ96" s="54">
        <v>80279945.975776419</v>
      </c>
      <c r="BK96" s="58">
        <v>27.675582513410813</v>
      </c>
      <c r="BL96" s="145">
        <f>+BL73+BL95</f>
        <v>120900923.03871717</v>
      </c>
      <c r="BM96" s="151">
        <f>+BM73+BM95</f>
        <v>43913107.465958379</v>
      </c>
      <c r="BN96" s="152">
        <f>+BN73+BN95</f>
        <v>164814030.50467554</v>
      </c>
      <c r="BO96" s="43"/>
      <c r="BP96" s="53">
        <v>46074691.752142139</v>
      </c>
      <c r="BQ96" s="57">
        <v>149.24233863302541</v>
      </c>
      <c r="BR96" s="54">
        <v>6731803.3842219114</v>
      </c>
      <c r="BS96" s="57">
        <v>155.04637210884681</v>
      </c>
      <c r="BT96" s="54">
        <v>52806495.13636405</v>
      </c>
      <c r="BU96" s="58">
        <v>149.9579576885576</v>
      </c>
      <c r="BV96" s="56">
        <f>+BV73+BV95</f>
        <v>24382929.365767535</v>
      </c>
      <c r="BW96" s="57">
        <f t="shared" si="269"/>
        <v>26.452349577949697</v>
      </c>
      <c r="BX96" s="54">
        <f>+BX73+BX95</f>
        <v>23234210.087868411</v>
      </c>
      <c r="BY96" s="57">
        <f t="shared" si="270"/>
        <v>47.51566544208027</v>
      </c>
      <c r="BZ96" s="54">
        <f>+BZ73+BZ95</f>
        <v>47617139.453635946</v>
      </c>
      <c r="CA96" s="58">
        <f t="shared" si="272"/>
        <v>33.753114981297827</v>
      </c>
      <c r="CB96" s="145">
        <f>+CB73+CB95</f>
        <v>70457621.11790967</v>
      </c>
      <c r="CC96" s="151">
        <f>+CC73+CC95</f>
        <v>29966013.472090319</v>
      </c>
      <c r="CD96" s="152">
        <f>+CD73+CD95</f>
        <v>100423634.59</v>
      </c>
      <c r="CE96" s="43"/>
      <c r="CF96" s="53">
        <v>87657367.212360457</v>
      </c>
      <c r="CG96" s="57">
        <f t="shared" si="276"/>
        <v>175.13119693033792</v>
      </c>
      <c r="CH96" s="54">
        <v>12962434.014360048</v>
      </c>
      <c r="CI96" s="57">
        <f t="shared" si="277"/>
        <v>172.83245352480063</v>
      </c>
      <c r="CJ96" s="54">
        <v>100619801.2267205</v>
      </c>
      <c r="CK96" s="58">
        <f t="shared" si="278"/>
        <v>174.83163382712189</v>
      </c>
      <c r="CL96" s="56">
        <v>47074839.440016732</v>
      </c>
      <c r="CM96" s="57">
        <f t="shared" si="279"/>
        <v>22.182177409026483</v>
      </c>
      <c r="CN96" s="54">
        <v>29794099.958048273</v>
      </c>
      <c r="CO96" s="57">
        <f t="shared" si="280"/>
        <v>43.907510640908789</v>
      </c>
      <c r="CP96" s="54">
        <v>76868939.398065001</v>
      </c>
      <c r="CQ96" s="58">
        <f t="shared" si="281"/>
        <v>27.445772481534458</v>
      </c>
      <c r="CR96" s="145">
        <f>+CR73+CR95</f>
        <v>134732206.65237719</v>
      </c>
      <c r="CS96" s="151">
        <f>+CS73+CS95</f>
        <v>42756533.972408324</v>
      </c>
      <c r="CT96" s="152">
        <f>+CT73+CT95</f>
        <v>177488740.62478548</v>
      </c>
      <c r="CU96" s="43"/>
      <c r="CV96" s="56">
        <f>+CV73+CV95</f>
        <v>448071214.57453465</v>
      </c>
      <c r="CW96" s="57">
        <f t="shared" si="234"/>
        <v>170.24862020778227</v>
      </c>
      <c r="CX96" s="57">
        <f>+CX73+CX95</f>
        <v>68764848.805820435</v>
      </c>
      <c r="CY96" s="57">
        <f t="shared" si="287"/>
        <v>167.60794986209254</v>
      </c>
      <c r="CZ96" s="54">
        <f t="shared" si="288"/>
        <v>516836063.38035512</v>
      </c>
      <c r="DA96" s="58">
        <f t="shared" si="289"/>
        <v>169.89249112477387</v>
      </c>
      <c r="DB96" s="56">
        <f>+DB73+DB95</f>
        <v>296296612.22301084</v>
      </c>
      <c r="DC96" s="57">
        <f t="shared" si="291"/>
        <v>29.563235100534342</v>
      </c>
      <c r="DD96" s="54">
        <f>+DD73+DD95</f>
        <v>204446127.56949046</v>
      </c>
      <c r="DE96" s="57">
        <f t="shared" si="293"/>
        <v>47.608365531470426</v>
      </c>
      <c r="DF96" s="54">
        <f>+DF73+DF95</f>
        <v>500742739.79250145</v>
      </c>
      <c r="DG96" s="58">
        <f t="shared" si="295"/>
        <v>34.975881414384602</v>
      </c>
      <c r="DH96" s="178"/>
      <c r="DI96" s="189" t="s">
        <v>196</v>
      </c>
      <c r="DJ96" s="56">
        <f>+DJ73+DJ95</f>
        <v>516836063.38035512</v>
      </c>
      <c r="DK96" s="54">
        <f t="shared" ref="DK96:DL96" si="301">+DK73+DK95</f>
        <v>500742739.79250145</v>
      </c>
      <c r="DL96" s="55">
        <f t="shared" si="301"/>
        <v>1017578803.1728565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5"/>
      <c r="K97" s="7"/>
      <c r="L97" s="7"/>
      <c r="M97" s="9"/>
      <c r="N97" s="171"/>
      <c r="O97" s="9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247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f>+'All Plans Q1'!D98+'All Plans Q2'!D98+'All Plans Q3'!D98+'All Plans Q4'!D98</f>
        <v>0</v>
      </c>
      <c r="E98" s="49">
        <f t="shared" ref="E98:E102" si="302">+D98/$D$111</f>
        <v>0</v>
      </c>
      <c r="F98" s="46">
        <f>+'All Plans Q1'!F98+'All Plans Q2'!F98+'All Plans Q3'!F98+'All Plans Q4'!F98</f>
        <v>0</v>
      </c>
      <c r="G98" s="49">
        <f t="shared" ref="G98:G102" si="303">+F98/$F$111</f>
        <v>0</v>
      </c>
      <c r="H98" s="46">
        <f t="shared" ref="H98:H100" si="304">+D98+F98</f>
        <v>0</v>
      </c>
      <c r="I98" s="50">
        <f t="shared" ref="I98:I102" si="305">+H98/$H$111</f>
        <v>0</v>
      </c>
      <c r="J98" s="5">
        <f>+'All Plans Q1'!J98+'All Plans Q2'!J98+'All Plans Q3'!J98+'All Plans Q4'!J98</f>
        <v>0</v>
      </c>
      <c r="K98" s="5">
        <f t="shared" ref="K98:K102" si="306">+J98/$J$111</f>
        <v>0</v>
      </c>
      <c r="L98" s="5">
        <f>+'All Plans Q1'!L98+'All Plans Q2'!L98+'All Plans Q3'!L98+'All Plans Q4'!L98</f>
        <v>0</v>
      </c>
      <c r="M98" s="7">
        <f t="shared" ref="M98:M102" si="307">+L98/$L$111</f>
        <v>0</v>
      </c>
      <c r="N98" s="5">
        <f t="shared" ref="N98:N100" si="308">+J98+L98</f>
        <v>0</v>
      </c>
      <c r="O98" s="7">
        <f t="shared" ref="O98:O102" si="309">+N98/$N$111</f>
        <v>0</v>
      </c>
      <c r="P98" s="139">
        <f t="shared" ref="P98:P100" si="310">+D98+J98</f>
        <v>0</v>
      </c>
      <c r="Q98" s="140">
        <f t="shared" ref="Q98:Q100" si="311">+F98+L98</f>
        <v>0</v>
      </c>
      <c r="R98" s="141">
        <f t="shared" ref="R98:R100" si="312">+P98+Q98</f>
        <v>0</v>
      </c>
      <c r="S98" s="41"/>
      <c r="T98" s="45">
        <v>0</v>
      </c>
      <c r="U98" s="49">
        <f t="shared" ref="U98:U102" si="313">+T98/$T$111</f>
        <v>0</v>
      </c>
      <c r="V98" s="49">
        <v>0</v>
      </c>
      <c r="W98" s="49">
        <f t="shared" ref="W98:W102" si="314">+V98/$V$111</f>
        <v>0</v>
      </c>
      <c r="X98" s="46">
        <v>0</v>
      </c>
      <c r="Y98" s="50">
        <f t="shared" ref="Y98:Y102" si="315">+X98/$X$111</f>
        <v>0</v>
      </c>
      <c r="Z98" s="48">
        <v>0</v>
      </c>
      <c r="AA98" s="247">
        <f t="shared" ref="AA98:AA102" si="316">+Z98/$Z$111</f>
        <v>0</v>
      </c>
      <c r="AB98" s="46">
        <v>0</v>
      </c>
      <c r="AC98" s="49">
        <f t="shared" ref="AC98:AC102" si="317">+AB98/$AB$111</f>
        <v>0</v>
      </c>
      <c r="AD98" s="46">
        <v>0</v>
      </c>
      <c r="AE98" s="50">
        <f t="shared" ref="AE98:AE102" si="318">+AD98/$AD$111</f>
        <v>0</v>
      </c>
      <c r="AF98" s="139">
        <f t="shared" ref="AF98:AF100" si="319">+T98+Z98</f>
        <v>0</v>
      </c>
      <c r="AG98" s="140">
        <f t="shared" ref="AG98:AG100" si="320">+V98+AB98</f>
        <v>0</v>
      </c>
      <c r="AH98" s="141">
        <f t="shared" ref="AH98:AH100" si="321">+AF98+AG98</f>
        <v>0</v>
      </c>
      <c r="AI98" s="43"/>
      <c r="AJ98" s="45">
        <f>+'All Plans Q4'!AJ98+'All Plans Q3'!AJ98+'All Plans Q2'!AJ98+'All Plans Q1'!AJ98</f>
        <v>0</v>
      </c>
      <c r="AK98" s="49">
        <f t="shared" ref="AK98:AK102" si="322">+AJ98/$AJ$111</f>
        <v>0</v>
      </c>
      <c r="AL98" s="49">
        <f>+'All Plans Q4'!AL98+'All Plans Q3'!AL98+'All Plans Q2'!AL98+'All Plans Q1'!AL98</f>
        <v>0</v>
      </c>
      <c r="AM98" s="49">
        <f t="shared" ref="AM98:AM102" si="323">+AL98/$AL$111</f>
        <v>0</v>
      </c>
      <c r="AN98" s="46">
        <f>+AJ98+AL98</f>
        <v>0</v>
      </c>
      <c r="AO98" s="50">
        <f t="shared" ref="AO98:AO102" si="324">+AN98/$AN$111</f>
        <v>0</v>
      </c>
      <c r="AP98" s="48">
        <v>0</v>
      </c>
      <c r="AQ98" s="46">
        <f t="shared" ref="AQ98:AQ102" si="325">+AP98/$AP$111</f>
        <v>0</v>
      </c>
      <c r="AR98" s="46">
        <v>0</v>
      </c>
      <c r="AS98" s="49">
        <f t="shared" ref="AS98:AS102" si="326">+AR98/$AR$111</f>
        <v>0</v>
      </c>
      <c r="AT98" s="46">
        <v>0</v>
      </c>
      <c r="AU98" s="50">
        <f t="shared" ref="AU98:AU102" si="327">+AT98/$AT$111</f>
        <v>0</v>
      </c>
      <c r="AV98" s="139">
        <f t="shared" ref="AV98:AV100" si="328">+AJ98+AP98</f>
        <v>0</v>
      </c>
      <c r="AW98" s="140">
        <f t="shared" ref="AW98:AW100" si="329">+AL98+AR98</f>
        <v>0</v>
      </c>
      <c r="AX98" s="141">
        <f t="shared" ref="AX98:AX100" si="330">+AV98+AW98</f>
        <v>0</v>
      </c>
      <c r="AY98" s="43"/>
      <c r="AZ98" s="45">
        <v>0</v>
      </c>
      <c r="BA98" s="49">
        <v>0</v>
      </c>
      <c r="BB98" s="49">
        <v>0</v>
      </c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f t="shared" ref="BL98:BL100" si="331">+AZ98+BF98</f>
        <v>0</v>
      </c>
      <c r="BM98" s="140">
        <f t="shared" ref="BM98:BM100" si="332">+BB98+BH98</f>
        <v>0</v>
      </c>
      <c r="BN98" s="141">
        <f t="shared" ref="BN98:BN100" si="333">+BL98+BM98</f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6">
        <f t="shared" ref="BW98:BW102" si="334">+BV98/$BV$111</f>
        <v>0</v>
      </c>
      <c r="BX98" s="46">
        <v>0</v>
      </c>
      <c r="BY98" s="46">
        <f t="shared" ref="BY98:BY102" si="335">+BX98/$BX$111</f>
        <v>0</v>
      </c>
      <c r="BZ98" s="46">
        <v>0</v>
      </c>
      <c r="CA98" s="50"/>
      <c r="CB98" s="139">
        <f t="shared" ref="CB98:CB100" si="336">+BP98+BV98</f>
        <v>0</v>
      </c>
      <c r="CC98" s="140">
        <f t="shared" ref="CC98:CC100" si="337">+BR98+BX98</f>
        <v>0</v>
      </c>
      <c r="CD98" s="141">
        <f t="shared" ref="CD98:CD100" si="338">+CB98+CC98</f>
        <v>0</v>
      </c>
      <c r="CE98" s="43"/>
      <c r="CF98" s="45">
        <v>0</v>
      </c>
      <c r="CG98" s="49">
        <f t="shared" ref="CG98:CG101" si="339">+CF98/$CF$111</f>
        <v>0</v>
      </c>
      <c r="CH98" s="49">
        <v>0</v>
      </c>
      <c r="CI98" s="49">
        <f t="shared" ref="CI98:CI102" si="340">+CH98/$CH$111</f>
        <v>0</v>
      </c>
      <c r="CJ98" s="46">
        <v>0</v>
      </c>
      <c r="CK98" s="50">
        <f t="shared" ref="CK98:CK102" si="341">+CJ98/$CJ$111</f>
        <v>0</v>
      </c>
      <c r="CL98" s="48">
        <v>0</v>
      </c>
      <c r="CM98" s="49">
        <f t="shared" ref="CM98:CM102" si="342">+CL98/$CL$111</f>
        <v>0</v>
      </c>
      <c r="CN98" s="46">
        <v>0</v>
      </c>
      <c r="CO98" s="49">
        <f t="shared" ref="CO98:CO102" si="343">+CN98/$CN$111</f>
        <v>0</v>
      </c>
      <c r="CP98" s="46">
        <v>0</v>
      </c>
      <c r="CQ98" s="50">
        <f t="shared" ref="CQ98:CQ102" si="344">+CP98/$CP$111</f>
        <v>0</v>
      </c>
      <c r="CR98" s="139">
        <f t="shared" ref="CR98:CR100" si="345">+CF98+CL98</f>
        <v>0</v>
      </c>
      <c r="CS98" s="140">
        <f t="shared" ref="CS98:CS100" si="346">+CH98+CN98</f>
        <v>0</v>
      </c>
      <c r="CT98" s="141">
        <f t="shared" ref="CT98:CT100" si="347">+CR98+CS98</f>
        <v>0</v>
      </c>
      <c r="CU98" s="43"/>
      <c r="CV98" s="48">
        <f>+D98+T98+AJ98+AZ98+BP98+CF98</f>
        <v>0</v>
      </c>
      <c r="CW98" s="49">
        <f t="shared" si="234"/>
        <v>0</v>
      </c>
      <c r="CX98" s="49">
        <f>+F98+V98+AL98+BB98+BR98+CH98</f>
        <v>0</v>
      </c>
      <c r="CY98" s="49">
        <f t="shared" ref="CY98:CY102" si="348">+CX98/$CX$111</f>
        <v>0</v>
      </c>
      <c r="CZ98" s="46">
        <f t="shared" ref="CZ98:CZ100" si="349">+CV98+CX98</f>
        <v>0</v>
      </c>
      <c r="DA98" s="50">
        <f t="shared" ref="DA98:DA102" si="350">+CZ98/$CZ$111</f>
        <v>0</v>
      </c>
      <c r="DB98" s="48">
        <f t="shared" ref="DB98:DB100" si="351">+J98+Z98+AP98+BF98+BV98+CL98</f>
        <v>0</v>
      </c>
      <c r="DC98" s="49">
        <f t="shared" ref="DC98:DC102" si="352">+DB98/$DB$111</f>
        <v>0</v>
      </c>
      <c r="DD98" s="46">
        <f t="shared" ref="DD98:DD100" si="353">+L98+AB98+AR98+BH98+BX98+CN98</f>
        <v>0</v>
      </c>
      <c r="DE98" s="49">
        <f t="shared" ref="DE98:DE102" si="354">+DD98/$DD$111</f>
        <v>0</v>
      </c>
      <c r="DF98" s="46">
        <f t="shared" ref="DF98:DF100" si="355">+DB98+DD98</f>
        <v>0</v>
      </c>
      <c r="DG98" s="50">
        <f t="shared" ref="DG98:DG102" si="356">+DF98/$DF$111</f>
        <v>0</v>
      </c>
      <c r="DH98" s="177"/>
      <c r="DI98" s="193" t="s">
        <v>54</v>
      </c>
      <c r="DJ98" s="48">
        <f t="shared" ref="DJ98:DJ100" si="357">+CZ98</f>
        <v>0</v>
      </c>
      <c r="DK98" s="46">
        <f t="shared" ref="DK98:DK100" si="358">+DF98</f>
        <v>0</v>
      </c>
      <c r="DL98" s="47">
        <f t="shared" ref="DL98:DL100" si="359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f>+'All Plans Q1'!D99+'All Plans Q2'!D99+'All Plans Q3'!D99+'All Plans Q4'!D99</f>
        <v>0</v>
      </c>
      <c r="E99" s="49">
        <f t="shared" si="302"/>
        <v>0</v>
      </c>
      <c r="F99" s="46">
        <f>+'All Plans Q1'!F99+'All Plans Q2'!F99+'All Plans Q3'!F99+'All Plans Q4'!F99</f>
        <v>0</v>
      </c>
      <c r="G99" s="49">
        <f t="shared" si="303"/>
        <v>0</v>
      </c>
      <c r="H99" s="46">
        <f t="shared" si="304"/>
        <v>0</v>
      </c>
      <c r="I99" s="50">
        <f t="shared" si="305"/>
        <v>0</v>
      </c>
      <c r="J99" s="5">
        <f>+'All Plans Q1'!J99+'All Plans Q2'!J99+'All Plans Q3'!J99+'All Plans Q4'!J99</f>
        <v>-3.2596290111541748E-9</v>
      </c>
      <c r="K99" s="5">
        <f t="shared" si="306"/>
        <v>-3.1973321907496094E-15</v>
      </c>
      <c r="L99" s="5">
        <f>+'All Plans Q1'!L99+'All Plans Q2'!L99+'All Plans Q3'!L99+'All Plans Q4'!L99</f>
        <v>3.2596290111541748E-9</v>
      </c>
      <c r="M99" s="7">
        <f t="shared" si="307"/>
        <v>3.9476441764460795E-15</v>
      </c>
      <c r="N99" s="5">
        <f t="shared" si="308"/>
        <v>0</v>
      </c>
      <c r="O99" s="7">
        <f t="shared" si="309"/>
        <v>0</v>
      </c>
      <c r="P99" s="139">
        <f t="shared" si="310"/>
        <v>-3.2596290111541748E-9</v>
      </c>
      <c r="Q99" s="140">
        <f t="shared" si="311"/>
        <v>3.2596290111541748E-9</v>
      </c>
      <c r="R99" s="141">
        <f t="shared" si="312"/>
        <v>0</v>
      </c>
      <c r="S99" s="41"/>
      <c r="T99" s="45">
        <v>0</v>
      </c>
      <c r="U99" s="49">
        <f t="shared" si="313"/>
        <v>0</v>
      </c>
      <c r="V99" s="49">
        <v>0</v>
      </c>
      <c r="W99" s="49">
        <f t="shared" si="314"/>
        <v>0</v>
      </c>
      <c r="X99" s="46">
        <v>0</v>
      </c>
      <c r="Y99" s="50">
        <f t="shared" si="315"/>
        <v>0</v>
      </c>
      <c r="Z99" s="48">
        <v>0</v>
      </c>
      <c r="AA99" s="247">
        <f t="shared" si="316"/>
        <v>0</v>
      </c>
      <c r="AB99" s="46">
        <v>0</v>
      </c>
      <c r="AC99" s="49">
        <f t="shared" si="317"/>
        <v>0</v>
      </c>
      <c r="AD99" s="46">
        <v>0</v>
      </c>
      <c r="AE99" s="50">
        <f t="shared" si="318"/>
        <v>0</v>
      </c>
      <c r="AF99" s="139">
        <f t="shared" si="319"/>
        <v>0</v>
      </c>
      <c r="AG99" s="140">
        <f t="shared" si="320"/>
        <v>0</v>
      </c>
      <c r="AH99" s="141">
        <f t="shared" si="321"/>
        <v>0</v>
      </c>
      <c r="AI99" s="43"/>
      <c r="AJ99" s="45">
        <f>+'All Plans Q4'!AJ99+'All Plans Q3'!AJ99+'All Plans Q2'!AJ99+'All Plans Q1'!AJ99</f>
        <v>0</v>
      </c>
      <c r="AK99" s="49">
        <f t="shared" si="322"/>
        <v>0</v>
      </c>
      <c r="AL99" s="49">
        <f>+'All Plans Q4'!AL99+'All Plans Q3'!AL99+'All Plans Q2'!AL99+'All Plans Q1'!AL99</f>
        <v>0</v>
      </c>
      <c r="AM99" s="49">
        <f t="shared" si="323"/>
        <v>0</v>
      </c>
      <c r="AN99" s="46">
        <f t="shared" ref="AN99:AN100" si="360">+AJ99+AL99</f>
        <v>0</v>
      </c>
      <c r="AO99" s="50">
        <f t="shared" si="324"/>
        <v>0</v>
      </c>
      <c r="AP99" s="48">
        <v>0</v>
      </c>
      <c r="AQ99" s="46">
        <f t="shared" si="325"/>
        <v>0</v>
      </c>
      <c r="AR99" s="46">
        <v>0</v>
      </c>
      <c r="AS99" s="49">
        <f t="shared" si="326"/>
        <v>0</v>
      </c>
      <c r="AT99" s="46">
        <v>0</v>
      </c>
      <c r="AU99" s="50">
        <f t="shared" si="327"/>
        <v>0</v>
      </c>
      <c r="AV99" s="139">
        <f t="shared" si="328"/>
        <v>0</v>
      </c>
      <c r="AW99" s="140">
        <f t="shared" si="329"/>
        <v>0</v>
      </c>
      <c r="AX99" s="141">
        <f t="shared" si="330"/>
        <v>0</v>
      </c>
      <c r="AY99" s="43"/>
      <c r="AZ99" s="45">
        <v>0</v>
      </c>
      <c r="BA99" s="49">
        <v>0</v>
      </c>
      <c r="BB99" s="49">
        <v>0</v>
      </c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f t="shared" si="331"/>
        <v>0</v>
      </c>
      <c r="BM99" s="140">
        <f t="shared" si="332"/>
        <v>0</v>
      </c>
      <c r="BN99" s="141">
        <f t="shared" si="333"/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6">
        <f t="shared" si="334"/>
        <v>0</v>
      </c>
      <c r="BX99" s="46">
        <v>0</v>
      </c>
      <c r="BY99" s="46">
        <f t="shared" si="335"/>
        <v>0</v>
      </c>
      <c r="BZ99" s="46">
        <v>0</v>
      </c>
      <c r="CA99" s="50"/>
      <c r="CB99" s="139">
        <f t="shared" si="336"/>
        <v>0</v>
      </c>
      <c r="CC99" s="140">
        <f t="shared" si="337"/>
        <v>0</v>
      </c>
      <c r="CD99" s="141">
        <f t="shared" si="338"/>
        <v>0</v>
      </c>
      <c r="CE99" s="43"/>
      <c r="CF99" s="45">
        <v>0</v>
      </c>
      <c r="CG99" s="49">
        <f t="shared" si="339"/>
        <v>0</v>
      </c>
      <c r="CH99" s="49">
        <v>0</v>
      </c>
      <c r="CI99" s="49">
        <f t="shared" si="340"/>
        <v>0</v>
      </c>
      <c r="CJ99" s="46">
        <v>0</v>
      </c>
      <c r="CK99" s="50">
        <f t="shared" si="341"/>
        <v>0</v>
      </c>
      <c r="CL99" s="48">
        <v>0</v>
      </c>
      <c r="CM99" s="49">
        <f t="shared" si="342"/>
        <v>0</v>
      </c>
      <c r="CN99" s="46">
        <v>0</v>
      </c>
      <c r="CO99" s="49">
        <f t="shared" si="343"/>
        <v>0</v>
      </c>
      <c r="CP99" s="46">
        <v>0</v>
      </c>
      <c r="CQ99" s="50">
        <f t="shared" si="344"/>
        <v>0</v>
      </c>
      <c r="CR99" s="139">
        <f t="shared" si="345"/>
        <v>0</v>
      </c>
      <c r="CS99" s="140">
        <f t="shared" si="346"/>
        <v>0</v>
      </c>
      <c r="CT99" s="141">
        <f t="shared" si="347"/>
        <v>0</v>
      </c>
      <c r="CU99" s="43"/>
      <c r="CV99" s="48">
        <f>+D99+T99+AJ99+AZ99+BP99+CF99</f>
        <v>0</v>
      </c>
      <c r="CW99" s="49">
        <f t="shared" si="234"/>
        <v>0</v>
      </c>
      <c r="CX99" s="49">
        <f>+F99+V99+AL99+BB99+BR99+CH99</f>
        <v>0</v>
      </c>
      <c r="CY99" s="49">
        <f t="shared" si="348"/>
        <v>0</v>
      </c>
      <c r="CZ99" s="46">
        <f t="shared" si="349"/>
        <v>0</v>
      </c>
      <c r="DA99" s="50">
        <f t="shared" si="350"/>
        <v>0</v>
      </c>
      <c r="DB99" s="48">
        <f t="shared" si="351"/>
        <v>-3.2596290111541748E-9</v>
      </c>
      <c r="DC99" s="49">
        <f t="shared" si="352"/>
        <v>-3.2523213166117084E-16</v>
      </c>
      <c r="DD99" s="46">
        <f t="shared" si="353"/>
        <v>3.2596290111541748E-9</v>
      </c>
      <c r="DE99" s="49">
        <f t="shared" si="354"/>
        <v>7.5905379722717639E-16</v>
      </c>
      <c r="DF99" s="46">
        <f t="shared" si="355"/>
        <v>0</v>
      </c>
      <c r="DG99" s="50">
        <f t="shared" si="356"/>
        <v>0</v>
      </c>
      <c r="DH99" s="179"/>
      <c r="DI99" s="194" t="s">
        <v>13</v>
      </c>
      <c r="DJ99" s="48">
        <f t="shared" si="357"/>
        <v>0</v>
      </c>
      <c r="DK99" s="46">
        <f t="shared" si="358"/>
        <v>0</v>
      </c>
      <c r="DL99" s="47">
        <f t="shared" si="359"/>
        <v>0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f>+'All Plans Q1'!D100+'All Plans Q2'!D100+'All Plans Q3'!D100+'All Plans Q4'!D100</f>
        <v>0</v>
      </c>
      <c r="E100" s="49">
        <f t="shared" si="302"/>
        <v>0</v>
      </c>
      <c r="F100" s="46">
        <f>+'All Plans Q1'!F100+'All Plans Q2'!F100+'All Plans Q3'!F100+'All Plans Q4'!F100</f>
        <v>0</v>
      </c>
      <c r="G100" s="49">
        <f t="shared" si="303"/>
        <v>0</v>
      </c>
      <c r="H100" s="46">
        <f t="shared" si="304"/>
        <v>0</v>
      </c>
      <c r="I100" s="50">
        <f t="shared" si="305"/>
        <v>0</v>
      </c>
      <c r="J100" s="5">
        <f>+'All Plans Q1'!J100+'All Plans Q2'!J100+'All Plans Q3'!J100+'All Plans Q4'!J100</f>
        <v>0</v>
      </c>
      <c r="K100" s="5">
        <f t="shared" si="306"/>
        <v>0</v>
      </c>
      <c r="L100" s="5">
        <f>+'All Plans Q1'!L100+'All Plans Q2'!L100+'All Plans Q3'!L100+'All Plans Q4'!L100</f>
        <v>0</v>
      </c>
      <c r="M100" s="7">
        <f t="shared" si="307"/>
        <v>0</v>
      </c>
      <c r="N100" s="5">
        <f t="shared" si="308"/>
        <v>0</v>
      </c>
      <c r="O100" s="7">
        <f t="shared" si="309"/>
        <v>0</v>
      </c>
      <c r="P100" s="139">
        <f t="shared" si="310"/>
        <v>0</v>
      </c>
      <c r="Q100" s="140">
        <f t="shared" si="311"/>
        <v>0</v>
      </c>
      <c r="R100" s="141">
        <f t="shared" si="312"/>
        <v>0</v>
      </c>
      <c r="S100" s="41"/>
      <c r="T100" s="45">
        <v>0</v>
      </c>
      <c r="U100" s="49">
        <f t="shared" si="313"/>
        <v>0</v>
      </c>
      <c r="V100" s="49">
        <v>0</v>
      </c>
      <c r="W100" s="49">
        <f t="shared" si="314"/>
        <v>0</v>
      </c>
      <c r="X100" s="46">
        <v>0</v>
      </c>
      <c r="Y100" s="50">
        <f t="shared" si="315"/>
        <v>0</v>
      </c>
      <c r="Z100" s="48">
        <v>0</v>
      </c>
      <c r="AA100" s="247">
        <f t="shared" si="316"/>
        <v>0</v>
      </c>
      <c r="AB100" s="46">
        <v>0</v>
      </c>
      <c r="AC100" s="49">
        <f t="shared" si="317"/>
        <v>0</v>
      </c>
      <c r="AD100" s="46">
        <v>0</v>
      </c>
      <c r="AE100" s="50">
        <f t="shared" si="318"/>
        <v>0</v>
      </c>
      <c r="AF100" s="139">
        <f t="shared" si="319"/>
        <v>0</v>
      </c>
      <c r="AG100" s="140">
        <f t="shared" si="320"/>
        <v>0</v>
      </c>
      <c r="AH100" s="141">
        <f t="shared" si="321"/>
        <v>0</v>
      </c>
      <c r="AI100" s="43"/>
      <c r="AJ100" s="45">
        <f>+'All Plans Q4'!AJ100+'All Plans Q3'!AJ100+'All Plans Q2'!AJ100+'All Plans Q1'!AJ100</f>
        <v>0</v>
      </c>
      <c r="AK100" s="49">
        <f t="shared" si="322"/>
        <v>0</v>
      </c>
      <c r="AL100" s="49">
        <f>+'All Plans Q4'!AL100+'All Plans Q3'!AL100+'All Plans Q2'!AL100+'All Plans Q1'!AL100</f>
        <v>0</v>
      </c>
      <c r="AM100" s="49">
        <f t="shared" si="323"/>
        <v>0</v>
      </c>
      <c r="AN100" s="46">
        <f t="shared" si="360"/>
        <v>0</v>
      </c>
      <c r="AO100" s="50">
        <f t="shared" si="324"/>
        <v>0</v>
      </c>
      <c r="AP100" s="48">
        <v>0</v>
      </c>
      <c r="AQ100" s="46">
        <f t="shared" si="325"/>
        <v>0</v>
      </c>
      <c r="AR100" s="46">
        <v>0</v>
      </c>
      <c r="AS100" s="49">
        <f t="shared" si="326"/>
        <v>0</v>
      </c>
      <c r="AT100" s="46">
        <v>0</v>
      </c>
      <c r="AU100" s="50">
        <f t="shared" si="327"/>
        <v>0</v>
      </c>
      <c r="AV100" s="139">
        <f t="shared" si="328"/>
        <v>0</v>
      </c>
      <c r="AW100" s="140">
        <f t="shared" si="329"/>
        <v>0</v>
      </c>
      <c r="AX100" s="141">
        <f t="shared" si="330"/>
        <v>0</v>
      </c>
      <c r="AY100" s="43"/>
      <c r="AZ100" s="45">
        <v>0</v>
      </c>
      <c r="BA100" s="49">
        <v>0</v>
      </c>
      <c r="BB100" s="49">
        <v>0</v>
      </c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f t="shared" si="331"/>
        <v>0</v>
      </c>
      <c r="BM100" s="140">
        <f t="shared" si="332"/>
        <v>0</v>
      </c>
      <c r="BN100" s="141">
        <f t="shared" si="333"/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6">
        <f t="shared" si="334"/>
        <v>0</v>
      </c>
      <c r="BX100" s="46">
        <v>0</v>
      </c>
      <c r="BY100" s="46">
        <f t="shared" si="335"/>
        <v>0</v>
      </c>
      <c r="BZ100" s="46">
        <v>0</v>
      </c>
      <c r="CA100" s="50"/>
      <c r="CB100" s="139">
        <f t="shared" si="336"/>
        <v>0</v>
      </c>
      <c r="CC100" s="140">
        <f t="shared" si="337"/>
        <v>0</v>
      </c>
      <c r="CD100" s="141">
        <f t="shared" si="338"/>
        <v>0</v>
      </c>
      <c r="CE100" s="43"/>
      <c r="CF100" s="45">
        <v>0</v>
      </c>
      <c r="CG100" s="49">
        <f t="shared" si="339"/>
        <v>0</v>
      </c>
      <c r="CH100" s="49">
        <v>0</v>
      </c>
      <c r="CI100" s="49">
        <f t="shared" si="340"/>
        <v>0</v>
      </c>
      <c r="CJ100" s="46">
        <v>0</v>
      </c>
      <c r="CK100" s="50">
        <f t="shared" si="341"/>
        <v>0</v>
      </c>
      <c r="CL100" s="48">
        <v>0</v>
      </c>
      <c r="CM100" s="49">
        <f t="shared" si="342"/>
        <v>0</v>
      </c>
      <c r="CN100" s="46">
        <v>0</v>
      </c>
      <c r="CO100" s="49">
        <f t="shared" si="343"/>
        <v>0</v>
      </c>
      <c r="CP100" s="46">
        <v>0</v>
      </c>
      <c r="CQ100" s="50">
        <f t="shared" si="344"/>
        <v>0</v>
      </c>
      <c r="CR100" s="139">
        <f t="shared" si="345"/>
        <v>0</v>
      </c>
      <c r="CS100" s="140">
        <f t="shared" si="346"/>
        <v>0</v>
      </c>
      <c r="CT100" s="141">
        <f t="shared" si="347"/>
        <v>0</v>
      </c>
      <c r="CU100" s="43"/>
      <c r="CV100" s="48">
        <f>+D100+T100+AJ100+AZ100+BP100+CF100</f>
        <v>0</v>
      </c>
      <c r="CW100" s="49">
        <f t="shared" si="234"/>
        <v>0</v>
      </c>
      <c r="CX100" s="49">
        <f>+F100+V100+AL100+BB100+BR100+CH100</f>
        <v>0</v>
      </c>
      <c r="CY100" s="49">
        <f t="shared" si="348"/>
        <v>0</v>
      </c>
      <c r="CZ100" s="46">
        <f t="shared" si="349"/>
        <v>0</v>
      </c>
      <c r="DA100" s="50">
        <f t="shared" si="350"/>
        <v>0</v>
      </c>
      <c r="DB100" s="48">
        <f t="shared" si="351"/>
        <v>0</v>
      </c>
      <c r="DC100" s="49">
        <f t="shared" si="352"/>
        <v>0</v>
      </c>
      <c r="DD100" s="46">
        <f t="shared" si="353"/>
        <v>0</v>
      </c>
      <c r="DE100" s="49">
        <f t="shared" si="354"/>
        <v>0</v>
      </c>
      <c r="DF100" s="46">
        <f t="shared" si="355"/>
        <v>0</v>
      </c>
      <c r="DG100" s="50">
        <f t="shared" si="356"/>
        <v>0</v>
      </c>
      <c r="DH100" s="179"/>
      <c r="DI100" s="190" t="s">
        <v>9</v>
      </c>
      <c r="DJ100" s="48">
        <f t="shared" si="357"/>
        <v>0</v>
      </c>
      <c r="DK100" s="46">
        <f t="shared" si="358"/>
        <v>0</v>
      </c>
      <c r="DL100" s="47">
        <f t="shared" si="359"/>
        <v>0</v>
      </c>
      <c r="DM100"/>
      <c r="DN100" s="62" t="s">
        <v>177</v>
      </c>
    </row>
    <row r="101" spans="1:119" s="27" customFormat="1" ht="16.2" thickBot="1" x14ac:dyDescent="0.35">
      <c r="A101" s="35">
        <v>85</v>
      </c>
      <c r="B101" s="51" t="s">
        <v>197</v>
      </c>
      <c r="C101" s="52"/>
      <c r="D101" s="53">
        <f>+D63+D96+D98+D99+D100</f>
        <v>718432087.82650924</v>
      </c>
      <c r="E101" s="57">
        <f t="shared" si="302"/>
        <v>1795.9140975122532</v>
      </c>
      <c r="F101" s="54">
        <f>+F63+F96+F98+F99+F100</f>
        <v>92525493.264413342</v>
      </c>
      <c r="G101" s="57">
        <f t="shared" si="303"/>
        <v>1586.1875688200876</v>
      </c>
      <c r="H101" s="46">
        <f>+H63+H96+H98+H99+H100</f>
        <v>810957581.09092224</v>
      </c>
      <c r="I101" s="58">
        <f t="shared" si="305"/>
        <v>1769.2243172878668</v>
      </c>
      <c r="J101" s="10">
        <f>+J63+J96+J98+J99+J100</f>
        <v>363669059.7122156</v>
      </c>
      <c r="K101" s="7">
        <f t="shared" si="306"/>
        <v>356.71875155688133</v>
      </c>
      <c r="L101" s="10">
        <f>+L63+L96+L98+L99+L100</f>
        <v>424727307.52033663</v>
      </c>
      <c r="M101" s="7">
        <f t="shared" si="307"/>
        <v>514.37518698380995</v>
      </c>
      <c r="N101" s="10">
        <f>+N63+N96+N98+N99+N100</f>
        <v>788396367.23255217</v>
      </c>
      <c r="O101" s="7">
        <f t="shared" si="309"/>
        <v>427.26901934834791</v>
      </c>
      <c r="P101" s="145">
        <f>+P63+P96</f>
        <v>1082101147.5387247</v>
      </c>
      <c r="Q101" s="151">
        <f>+Q63+Q96</f>
        <v>517252800.78474998</v>
      </c>
      <c r="R101" s="152">
        <f>+R63+R96</f>
        <v>1599353948.3234739</v>
      </c>
      <c r="S101" s="41"/>
      <c r="T101" s="53">
        <v>1317090830.8183494</v>
      </c>
      <c r="U101" s="57">
        <f t="shared" si="313"/>
        <v>1785.1524469517599</v>
      </c>
      <c r="V101" s="54">
        <v>205996816.63626528</v>
      </c>
      <c r="W101" s="57">
        <f t="shared" si="314"/>
        <v>1689.4124414541086</v>
      </c>
      <c r="X101" s="54">
        <v>1523087647.4546146</v>
      </c>
      <c r="Y101" s="58">
        <f t="shared" si="315"/>
        <v>1771.5739202274819</v>
      </c>
      <c r="Z101" s="56">
        <v>853334388.38006711</v>
      </c>
      <c r="AA101" s="246">
        <f t="shared" si="316"/>
        <v>251.04448508991806</v>
      </c>
      <c r="AB101" s="54">
        <v>469592536.7232402</v>
      </c>
      <c r="AC101" s="57">
        <f t="shared" si="317"/>
        <v>438.66326708743907</v>
      </c>
      <c r="AD101" s="54">
        <v>1322926925.1033072</v>
      </c>
      <c r="AE101" s="58">
        <f t="shared" si="318"/>
        <v>295.98036804806566</v>
      </c>
      <c r="AF101" s="145">
        <f>+AF63+AF96</f>
        <v>2170425219.1984162</v>
      </c>
      <c r="AG101" s="151">
        <f>+AG63+AG96</f>
        <v>675589353.35950577</v>
      </c>
      <c r="AH101" s="152">
        <f>+AH63+AH96</f>
        <v>2846014572.5579224</v>
      </c>
      <c r="AI101" s="43"/>
      <c r="AJ101" s="53">
        <f>+AJ63+AJ96+AJ98+AJ99+AJ100</f>
        <v>477673419.11178237</v>
      </c>
      <c r="AK101" s="57">
        <f t="shared" si="322"/>
        <v>1919.3923626345895</v>
      </c>
      <c r="AL101" s="54">
        <f>+AL63+AL96+AL98+AL99+AL100</f>
        <v>95079071.520222813</v>
      </c>
      <c r="AM101" s="57">
        <f t="shared" si="323"/>
        <v>2225.2690692120395</v>
      </c>
      <c r="AN101" s="54">
        <f>+AN63+AN96+AN98+AN99+AN100</f>
        <v>572752490.6320051</v>
      </c>
      <c r="AO101" s="58">
        <f t="shared" si="324"/>
        <v>1964.2121944621806</v>
      </c>
      <c r="AP101" s="56">
        <v>149989051.81579229</v>
      </c>
      <c r="AQ101" s="57">
        <f t="shared" si="325"/>
        <v>322.25217389092535</v>
      </c>
      <c r="AR101" s="54">
        <v>250926170.96793726</v>
      </c>
      <c r="AS101" s="57">
        <f t="shared" si="326"/>
        <v>591.44014672016476</v>
      </c>
      <c r="AT101" s="54">
        <v>400915222.78372943</v>
      </c>
      <c r="AU101" s="58">
        <f t="shared" si="327"/>
        <v>450.61691686296376</v>
      </c>
      <c r="AV101" s="145">
        <f>+AV63+AV96</f>
        <v>627662470.92757452</v>
      </c>
      <c r="AW101" s="151">
        <f>+AW63+AW96</f>
        <v>346005242.48816007</v>
      </c>
      <c r="AX101" s="152">
        <f>+AX63+AX96</f>
        <v>973667713.41573441</v>
      </c>
      <c r="AY101" s="43"/>
      <c r="AZ101" s="53">
        <v>866047461.957798</v>
      </c>
      <c r="BA101" s="57">
        <v>1986.7620580391733</v>
      </c>
      <c r="BB101" s="54">
        <v>125666159.63729221</v>
      </c>
      <c r="BC101" s="57">
        <v>1824.9249885609011</v>
      </c>
      <c r="BD101" s="54">
        <v>991713621.59509015</v>
      </c>
      <c r="BE101" s="58">
        <v>1964.684156338709</v>
      </c>
      <c r="BF101" s="56">
        <v>598655939.41689372</v>
      </c>
      <c r="BG101" s="57">
        <v>285.82980030399102</v>
      </c>
      <c r="BH101" s="54">
        <v>416706576.43360871</v>
      </c>
      <c r="BI101" s="57">
        <v>516.81267471280421</v>
      </c>
      <c r="BJ101" s="54">
        <v>1015362515.8505024</v>
      </c>
      <c r="BK101" s="58">
        <v>350.03447930724894</v>
      </c>
      <c r="BL101" s="145">
        <f>+BL63+BL96</f>
        <v>1464703401.3746915</v>
      </c>
      <c r="BM101" s="151">
        <f>+BM63+BM96</f>
        <v>542372736.07090092</v>
      </c>
      <c r="BN101" s="152">
        <f>+BN63+BN96</f>
        <v>2007076137.4455926</v>
      </c>
      <c r="BO101" s="43"/>
      <c r="BP101" s="53">
        <v>514794754.27214211</v>
      </c>
      <c r="BQ101" s="57">
        <v>1667.4918512073637</v>
      </c>
      <c r="BR101" s="54">
        <v>77237741.914221913</v>
      </c>
      <c r="BS101" s="57">
        <v>1778.9336660883023</v>
      </c>
      <c r="BT101" s="54">
        <v>592032496.18636405</v>
      </c>
      <c r="BU101" s="58">
        <v>1681.2322761453165</v>
      </c>
      <c r="BV101" s="56">
        <f>+BV63+BV96+BV98+BV99+BV100</f>
        <v>205317830.5357675</v>
      </c>
      <c r="BW101" s="57">
        <f t="shared" si="334"/>
        <v>222.74350003012418</v>
      </c>
      <c r="BX101" s="54">
        <f>+BX63+BX96+BX98+BX99+BX100</f>
        <v>252028005.08786872</v>
      </c>
      <c r="BY101" s="57">
        <f t="shared" si="335"/>
        <v>515.41577383097206</v>
      </c>
      <c r="BZ101" s="54">
        <f>+BZ63+BZ96+BZ98+BZ99+BZ100</f>
        <v>457345835.62363631</v>
      </c>
      <c r="CA101" s="58"/>
      <c r="CB101" s="145">
        <f>+CB63+CB96</f>
        <v>720112584.80790949</v>
      </c>
      <c r="CC101" s="151">
        <f>+CC63+CC96</f>
        <v>329265747.00209063</v>
      </c>
      <c r="CD101" s="152">
        <f>+CD63+CD96</f>
        <v>1049378331.8100003</v>
      </c>
      <c r="CE101" s="43"/>
      <c r="CF101" s="53">
        <v>907061280.82923472</v>
      </c>
      <c r="CG101" s="57">
        <f t="shared" si="339"/>
        <v>1812.2233515860073</v>
      </c>
      <c r="CH101" s="54">
        <v>116450899.51748666</v>
      </c>
      <c r="CI101" s="57">
        <f t="shared" si="340"/>
        <v>1552.6786602331556</v>
      </c>
      <c r="CJ101" s="54">
        <v>1023512180.3467213</v>
      </c>
      <c r="CK101" s="58">
        <f t="shared" si="341"/>
        <v>1778.4005190864696</v>
      </c>
      <c r="CL101" s="56">
        <v>508273850.576563</v>
      </c>
      <c r="CM101" s="57">
        <f t="shared" si="342"/>
        <v>239.50417802751258</v>
      </c>
      <c r="CN101" s="54">
        <v>348084174.91150224</v>
      </c>
      <c r="CO101" s="57">
        <f t="shared" si="343"/>
        <v>512.97101222654021</v>
      </c>
      <c r="CP101" s="54">
        <v>856358025.488065</v>
      </c>
      <c r="CQ101" s="58">
        <f t="shared" si="344"/>
        <v>305.75948769852755</v>
      </c>
      <c r="CR101" s="145">
        <f>+CR63+CR96</f>
        <v>1415335131.405797</v>
      </c>
      <c r="CS101" s="151">
        <f>+CS63+CS96</f>
        <v>464535074.42898881</v>
      </c>
      <c r="CT101" s="152">
        <f>+CT63+CT96</f>
        <v>1879870205.8347864</v>
      </c>
      <c r="CU101" s="43"/>
      <c r="CV101" s="72">
        <f>+CV63+CV96+CV98+CV99+CV100</f>
        <v>4801099834.8158159</v>
      </c>
      <c r="CW101" s="73">
        <f t="shared" si="234"/>
        <v>1824.2203376830323</v>
      </c>
      <c r="CX101" s="74">
        <f>+CX63+CX96+CX98+CX99+CX100</f>
        <v>712956182.48990226</v>
      </c>
      <c r="CY101" s="73">
        <f t="shared" si="348"/>
        <v>1737.7646597620658</v>
      </c>
      <c r="CZ101" s="74">
        <f>+CZ63+CZ96+CZ98+CZ99+CZ100</f>
        <v>5514056017.3057184</v>
      </c>
      <c r="DA101" s="58">
        <f t="shared" si="350"/>
        <v>1812.5606538648235</v>
      </c>
      <c r="DB101" s="56">
        <f>+DB63+DB96+DB98+DB99+DB100</f>
        <v>2679240120.4372988</v>
      </c>
      <c r="DC101" s="57">
        <f t="shared" si="352"/>
        <v>267.32335876879955</v>
      </c>
      <c r="DD101" s="54">
        <f>+DD63+DD96+DD98+DD99+DD100</f>
        <v>2162064771.6444941</v>
      </c>
      <c r="DE101" s="57">
        <f t="shared" si="354"/>
        <v>503.46940377327462</v>
      </c>
      <c r="DF101" s="54">
        <f>+DF63+DF96+DF98+DF99+DF100</f>
        <v>4841304892.0817919</v>
      </c>
      <c r="DG101" s="58">
        <f t="shared" si="356"/>
        <v>338.15548851791556</v>
      </c>
      <c r="DH101" s="207"/>
      <c r="DI101" s="191" t="s">
        <v>197</v>
      </c>
      <c r="DJ101" s="56">
        <f>+DJ63+DJ96+DJ98+DJ99+DJ100</f>
        <v>5514056017.3057165</v>
      </c>
      <c r="DK101" s="54">
        <f t="shared" ref="DK101:DL101" si="361">+DK63+DK96+DK98+DK99+DK100</f>
        <v>4841304892.0817919</v>
      </c>
      <c r="DL101" s="55">
        <f t="shared" si="361"/>
        <v>10355360909.38751</v>
      </c>
      <c r="DM101"/>
      <c r="DN101" s="59">
        <f>+R102+AH102+AX102+BN102+CD102+CT102</f>
        <v>567085597.02878809</v>
      </c>
      <c r="DO101" s="59"/>
    </row>
    <row r="102" spans="1:119" s="27" customFormat="1" ht="16.2" thickBot="1" x14ac:dyDescent="0.35">
      <c r="A102" s="35">
        <v>86</v>
      </c>
      <c r="B102" s="51" t="s">
        <v>198</v>
      </c>
      <c r="C102" s="44"/>
      <c r="D102" s="75">
        <f>+D16-D101</f>
        <v>54252445.733490825</v>
      </c>
      <c r="E102" s="76">
        <f t="shared" si="302"/>
        <v>135.61856961603758</v>
      </c>
      <c r="F102" s="79">
        <f>+F16-F101</f>
        <v>-3464697.0344133377</v>
      </c>
      <c r="G102" s="76">
        <f t="shared" si="303"/>
        <v>-59.396163930832778</v>
      </c>
      <c r="H102" s="79">
        <f>+H16-H101</f>
        <v>50787748.699077725</v>
      </c>
      <c r="I102" s="78">
        <f t="shared" si="305"/>
        <v>110.80101119202591</v>
      </c>
      <c r="J102" s="13">
        <f>+J16-J101</f>
        <v>774386.27778440714</v>
      </c>
      <c r="K102" s="277">
        <f t="shared" si="306"/>
        <v>0.75958649452508042</v>
      </c>
      <c r="L102" s="13">
        <f>+L16-L101</f>
        <v>14286693.91966337</v>
      </c>
      <c r="M102" s="7">
        <f t="shared" si="307"/>
        <v>17.302209502871293</v>
      </c>
      <c r="N102" s="13">
        <f>+N16-N101</f>
        <v>15061080.197447896</v>
      </c>
      <c r="O102" s="7">
        <f t="shared" si="309"/>
        <v>8.1623067200057537</v>
      </c>
      <c r="P102" s="119">
        <f>+P16-P101</f>
        <v>55026832.01127553</v>
      </c>
      <c r="Q102" s="120">
        <f>+Q16-Q101</f>
        <v>10821996.885250032</v>
      </c>
      <c r="R102" s="121">
        <f>+R16-R101</f>
        <v>65848828.896526337</v>
      </c>
      <c r="S102" s="41"/>
      <c r="T102" s="75">
        <v>146025911.20565033</v>
      </c>
      <c r="U102" s="76">
        <f t="shared" si="313"/>
        <v>197.91992063687778</v>
      </c>
      <c r="V102" s="79">
        <v>6149058.4247347116</v>
      </c>
      <c r="W102" s="76">
        <f t="shared" si="314"/>
        <v>50.42939971406426</v>
      </c>
      <c r="X102" s="79">
        <v>152174969.63038504</v>
      </c>
      <c r="Y102" s="78">
        <f t="shared" si="315"/>
        <v>177.00176871576429</v>
      </c>
      <c r="Z102" s="77">
        <v>69374681.178229928</v>
      </c>
      <c r="AA102" s="81">
        <f t="shared" si="316"/>
        <v>20.409503416038334</v>
      </c>
      <c r="AB102" s="79">
        <v>1424573.3097598553</v>
      </c>
      <c r="AC102" s="76">
        <f t="shared" si="317"/>
        <v>1.3307451319932735</v>
      </c>
      <c r="AD102" s="79">
        <v>70799254.487989783</v>
      </c>
      <c r="AE102" s="78">
        <f t="shared" si="318"/>
        <v>15.84002033917897</v>
      </c>
      <c r="AF102" s="119">
        <f>+AF16-AF101</f>
        <v>215400592.38388062</v>
      </c>
      <c r="AG102" s="120">
        <f>+AG16-AG101</f>
        <v>7573631.7344943285</v>
      </c>
      <c r="AH102" s="121">
        <f>+AH16-AH101</f>
        <v>222974224.11837482</v>
      </c>
      <c r="AI102" s="43"/>
      <c r="AJ102" s="75">
        <f>+AJ16-AJ101</f>
        <v>26968933.396942198</v>
      </c>
      <c r="AK102" s="76">
        <f t="shared" si="322"/>
        <v>108.36685216176592</v>
      </c>
      <c r="AL102" s="79">
        <f>+AL16-AL101</f>
        <v>1276899.7610528171</v>
      </c>
      <c r="AM102" s="76">
        <f t="shared" si="323"/>
        <v>29.885078780462404</v>
      </c>
      <c r="AN102" s="79">
        <f>+AN16-AN101</f>
        <v>28245833.157995105</v>
      </c>
      <c r="AO102" s="78">
        <f t="shared" si="324"/>
        <v>96.866990260413814</v>
      </c>
      <c r="AP102" s="77">
        <v>12843113.285885543</v>
      </c>
      <c r="AQ102" s="76">
        <f t="shared" si="325"/>
        <v>27.593488496660243</v>
      </c>
      <c r="AR102" s="79">
        <v>4924795.8003848791</v>
      </c>
      <c r="AS102" s="76">
        <f t="shared" si="326"/>
        <v>11.607884261377681</v>
      </c>
      <c r="AT102" s="79">
        <v>17767909.086270571</v>
      </c>
      <c r="AU102" s="78">
        <f t="shared" si="327"/>
        <v>19.970607142237995</v>
      </c>
      <c r="AV102" s="119">
        <f>+AV16-AV101</f>
        <v>39812046.68282795</v>
      </c>
      <c r="AW102" s="120">
        <f>+AW16-AW101</f>
        <v>6201695.561437726</v>
      </c>
      <c r="AX102" s="121">
        <f>+AX16-AX101</f>
        <v>46013742.244265914</v>
      </c>
      <c r="AY102" s="43"/>
      <c r="AZ102" s="75">
        <v>16716449.282137632</v>
      </c>
      <c r="BA102" s="76">
        <v>38.34848393159497</v>
      </c>
      <c r="BB102" s="79">
        <v>5431902.2027720511</v>
      </c>
      <c r="BC102" s="76">
        <v>78.882127804883041</v>
      </c>
      <c r="BD102" s="79">
        <v>22148351.484909773</v>
      </c>
      <c r="BE102" s="78">
        <v>43.878105840104944</v>
      </c>
      <c r="BF102" s="77">
        <v>16004270.066592693</v>
      </c>
      <c r="BG102" s="76">
        <v>7.6412794327255966</v>
      </c>
      <c r="BH102" s="79">
        <v>13497144.092904747</v>
      </c>
      <c r="BI102" s="76">
        <v>16.739584960089033</v>
      </c>
      <c r="BJ102" s="79">
        <v>29501414.159497499</v>
      </c>
      <c r="BK102" s="78">
        <v>10.170271191759889</v>
      </c>
      <c r="BL102" s="119">
        <f>+BL16-BL101</f>
        <v>32720719.348730564</v>
      </c>
      <c r="BM102" s="120">
        <f>+BM16-BM101</f>
        <v>18929046.295676827</v>
      </c>
      <c r="BN102" s="121">
        <f>+BN16-BN101</f>
        <v>51649765.644407034</v>
      </c>
      <c r="BO102" s="43"/>
      <c r="BP102" s="75">
        <v>54941438.847858012</v>
      </c>
      <c r="BQ102" s="76">
        <v>177.96296642910175</v>
      </c>
      <c r="BR102" s="79">
        <v>4584682.8657781035</v>
      </c>
      <c r="BS102" s="76">
        <v>105.59405927905715</v>
      </c>
      <c r="BT102" s="79">
        <v>59526121.713636041</v>
      </c>
      <c r="BU102" s="78">
        <f>+BT102/BT111</f>
        <v>169.04010800653157</v>
      </c>
      <c r="BV102" s="77">
        <f>+BV16-BV101</f>
        <v>32505065.88423261</v>
      </c>
      <c r="BW102" s="76">
        <f t="shared" si="334"/>
        <v>35.263825479114715</v>
      </c>
      <c r="BX102" s="79">
        <f>+BX16-BX101</f>
        <v>-13212670.407868832</v>
      </c>
      <c r="BY102" s="76">
        <f t="shared" si="335"/>
        <v>-27.020881033720872</v>
      </c>
      <c r="BZ102" s="79">
        <f>+BZ16-BZ101</f>
        <v>19292395.476363719</v>
      </c>
      <c r="CA102" s="78"/>
      <c r="CB102" s="119">
        <f>+CB16-CB101</f>
        <v>87446504.732090712</v>
      </c>
      <c r="CC102" s="120">
        <f>+CC16-CC101</f>
        <v>-8627987.542090714</v>
      </c>
      <c r="CD102" s="121">
        <f>+CD16-CD101</f>
        <v>78818517.189999938</v>
      </c>
      <c r="CE102" s="43"/>
      <c r="CF102" s="75">
        <f>+CF16-CF101</f>
        <v>14468242.974409819</v>
      </c>
      <c r="CG102" s="76">
        <f>+CF102/$CF$111</f>
        <v>28.906192259331856</v>
      </c>
      <c r="CH102" s="79">
        <f>+CH16-CH101</f>
        <v>19821338.90886879</v>
      </c>
      <c r="CI102" s="76">
        <f t="shared" si="340"/>
        <v>264.28451878491717</v>
      </c>
      <c r="CJ102" s="79">
        <f>+CF102+CH102</f>
        <v>34289581.883278608</v>
      </c>
      <c r="CK102" s="78">
        <f t="shared" si="341"/>
        <v>59.579760154708765</v>
      </c>
      <c r="CL102" s="77">
        <v>57494871.080747962</v>
      </c>
      <c r="CM102" s="76">
        <f t="shared" si="342"/>
        <v>27.0922098852262</v>
      </c>
      <c r="CN102" s="79">
        <v>9996065.9711869955</v>
      </c>
      <c r="CO102" s="76">
        <f t="shared" si="343"/>
        <v>14.73118414770434</v>
      </c>
      <c r="CP102" s="79">
        <v>67490937.051935196</v>
      </c>
      <c r="CQ102" s="78">
        <f t="shared" si="344"/>
        <v>24.097391188144918</v>
      </c>
      <c r="CR102" s="119">
        <f>+CR16-CR101</f>
        <v>71963114.055158615</v>
      </c>
      <c r="CS102" s="120">
        <f>+CS16-CS101</f>
        <v>29817404.880055904</v>
      </c>
      <c r="CT102" s="121">
        <f>+CT16-CT101</f>
        <v>101780518.93521404</v>
      </c>
      <c r="CU102" s="43"/>
      <c r="CV102" s="80">
        <f>+CV16-CV101</f>
        <v>313373421.44048882</v>
      </c>
      <c r="CW102" s="76">
        <f t="shared" si="234"/>
        <v>119.06900259302488</v>
      </c>
      <c r="CX102" s="80">
        <f>+CX16-CX101</f>
        <v>33799185.12879312</v>
      </c>
      <c r="CY102" s="81">
        <f t="shared" si="348"/>
        <v>82.382383220870835</v>
      </c>
      <c r="CZ102" s="80">
        <f>+CZ16-CZ101</f>
        <v>347172606.56928158</v>
      </c>
      <c r="DA102" s="82">
        <f t="shared" si="350"/>
        <v>114.12133006850502</v>
      </c>
      <c r="DB102" s="80">
        <f>+DB16-DB101</f>
        <v>188996387.77347374</v>
      </c>
      <c r="DC102" s="76">
        <f t="shared" si="352"/>
        <v>18.857268069921716</v>
      </c>
      <c r="DD102" s="80">
        <f>+DD16-DD101</f>
        <v>30916602.686030865</v>
      </c>
      <c r="DE102" s="81">
        <f t="shared" si="354"/>
        <v>7.1993974117583051</v>
      </c>
      <c r="DF102" s="80">
        <f>+DF16-DF101</f>
        <v>219912990.45950603</v>
      </c>
      <c r="DG102" s="82">
        <f t="shared" si="356"/>
        <v>15.360483666686118</v>
      </c>
      <c r="DH102" s="207"/>
      <c r="DI102" s="191" t="s">
        <v>198</v>
      </c>
      <c r="DJ102" s="80">
        <f>+DJ16-DJ101</f>
        <v>347172606.56928253</v>
      </c>
      <c r="DK102" s="80">
        <f t="shared" ref="DK102" si="362">+DK16-DK101</f>
        <v>219912990.45950603</v>
      </c>
      <c r="DL102" s="80">
        <f>+DL16-DL101</f>
        <v>567085597.02878761</v>
      </c>
      <c r="DM102"/>
      <c r="DN102" s="59">
        <f>+D102+F102+J102+L102+T102+V102+Z102+AB102++AJ102+AL102+AP102+AR102+AZ102+BB102+BF102+BH102+BP102+BR102+BV102+BX102+CF102+CH102+CL102+CN102</f>
        <v>567085597.02878606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5"/>
      <c r="K103" s="5"/>
      <c r="L103" s="5"/>
      <c r="M103" s="5"/>
      <c r="N103" s="5"/>
      <c r="O103" s="5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248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/>
      <c r="AS103" s="49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9"/>
      <c r="BH103" s="46"/>
      <c r="BI103" s="49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9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"/>
      <c r="K104" s="4"/>
      <c r="L104" s="4"/>
      <c r="M104" s="4"/>
      <c r="N104" s="4"/>
      <c r="O104" s="4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/>
      <c r="AS104" s="86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86"/>
      <c r="BH104" s="38"/>
      <c r="BI104" s="86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86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f>+'All Plans Q1'!D105+'All Plans Q2'!D105+'All Plans Q3'!D105+'All Plans Q4'!D105</f>
        <v>24390442.148769997</v>
      </c>
      <c r="E105" s="46"/>
      <c r="F105" s="46">
        <f>+'All Plans Q1'!F105+'All Plans Q2'!F105+'All Plans Q3'!F105+'All Plans Q4'!F105</f>
        <v>2032308.5133020012</v>
      </c>
      <c r="G105" s="46"/>
      <c r="H105" s="46">
        <f t="shared" ref="H105:H107" si="363">+D105+F105</f>
        <v>26422750.662071999</v>
      </c>
      <c r="I105" s="47"/>
      <c r="J105" s="5">
        <f>+'All Plans Q1'!J105+'All Plans Q2'!J105+'All Plans Q3'!J105+'All Plans Q4'!J105</f>
        <v>19966821.449999999</v>
      </c>
      <c r="K105" s="5"/>
      <c r="L105" s="5">
        <f>+'All Plans Q1'!L105+'All Plans Q2'!L105+'All Plans Q3'!L105+'All Plans Q4'!L105</f>
        <v>0</v>
      </c>
      <c r="M105" s="5"/>
      <c r="N105" s="5">
        <f t="shared" ref="N105:N107" si="364">+J105+L105</f>
        <v>19966821.449999999</v>
      </c>
      <c r="O105" s="7"/>
      <c r="P105" s="139">
        <f t="shared" ref="P105:P107" si="365">+D105+J105</f>
        <v>44357263.598769993</v>
      </c>
      <c r="Q105" s="140">
        <f t="shared" ref="Q105:Q107" si="366">+F105+L105</f>
        <v>2032308.5133020012</v>
      </c>
      <c r="R105" s="141">
        <f t="shared" ref="R105:R107" si="367">+P105+Q105</f>
        <v>46389572.112071991</v>
      </c>
      <c r="S105" s="41"/>
      <c r="T105" s="45">
        <v>10236092.101674225</v>
      </c>
      <c r="U105" s="46"/>
      <c r="V105" s="46">
        <v>4364299.2200000007</v>
      </c>
      <c r="W105" s="46"/>
      <c r="X105" s="46">
        <v>14600391.321674226</v>
      </c>
      <c r="Y105" s="47"/>
      <c r="Z105" s="48">
        <v>21940258.838294134</v>
      </c>
      <c r="AA105" s="46"/>
      <c r="AB105" s="46">
        <v>7852021.0299999882</v>
      </c>
      <c r="AC105" s="46"/>
      <c r="AD105" s="46">
        <v>29792279.86829412</v>
      </c>
      <c r="AE105" s="47"/>
      <c r="AF105" s="139">
        <f t="shared" ref="AF105:AF107" si="368">+T105+Z105</f>
        <v>32176350.939968359</v>
      </c>
      <c r="AG105" s="140">
        <f t="shared" ref="AG105:AG107" si="369">+V105+AB105</f>
        <v>12216320.249999989</v>
      </c>
      <c r="AH105" s="141">
        <f t="shared" ref="AH105:AH107" si="370">+AF105+AG105</f>
        <v>44392671.189968348</v>
      </c>
      <c r="AI105" s="43"/>
      <c r="AJ105" s="45">
        <v>25213782.540000003</v>
      </c>
      <c r="AK105" s="46"/>
      <c r="AL105" s="46">
        <v>10989786.280000001</v>
      </c>
      <c r="AM105" s="46"/>
      <c r="AN105" s="46">
        <v>36203568.820000008</v>
      </c>
      <c r="AO105" s="47"/>
      <c r="AP105" s="48">
        <v>22558089.939999998</v>
      </c>
      <c r="AQ105" s="46"/>
      <c r="AR105" s="46">
        <v>37851750.529999994</v>
      </c>
      <c r="AS105" s="49"/>
      <c r="AT105" s="46">
        <v>60409840.469999991</v>
      </c>
      <c r="AU105" s="47"/>
      <c r="AV105" s="139">
        <f t="shared" ref="AV105:AV107" si="371">+AJ105+AP105</f>
        <v>47771872.480000004</v>
      </c>
      <c r="AW105" s="140">
        <f t="shared" ref="AW105:AW107" si="372">+AL105+AR105</f>
        <v>48841536.809999995</v>
      </c>
      <c r="AX105" s="141">
        <f t="shared" ref="AX105:AX107" si="373">+AV105+AW105</f>
        <v>96613409.289999992</v>
      </c>
      <c r="AY105" s="43"/>
      <c r="AZ105" s="45">
        <v>4592605</v>
      </c>
      <c r="BA105" s="46"/>
      <c r="BB105" s="46">
        <v>0</v>
      </c>
      <c r="BC105" s="46"/>
      <c r="BD105" s="46">
        <v>4592605</v>
      </c>
      <c r="BE105" s="47"/>
      <c r="BF105" s="48">
        <v>12342468</v>
      </c>
      <c r="BG105" s="49"/>
      <c r="BH105" s="46">
        <v>0</v>
      </c>
      <c r="BI105" s="49"/>
      <c r="BJ105" s="46">
        <v>12342468</v>
      </c>
      <c r="BK105" s="47"/>
      <c r="BL105" s="139">
        <f t="shared" ref="BL105:BL107" si="374">+AZ105+BF105</f>
        <v>16935073</v>
      </c>
      <c r="BM105" s="140">
        <f t="shared" ref="BM105:BM107" si="375">+BB105+BH105</f>
        <v>0</v>
      </c>
      <c r="BN105" s="141">
        <f t="shared" ref="BN105:BN107" si="376">+BL105+BM105</f>
        <v>16935073</v>
      </c>
      <c r="BO105" s="43"/>
      <c r="BP105" s="45">
        <v>5127624.26</v>
      </c>
      <c r="BQ105" s="46"/>
      <c r="BR105" s="46">
        <v>0</v>
      </c>
      <c r="BS105" s="46"/>
      <c r="BT105" s="46">
        <v>5127624.26</v>
      </c>
      <c r="BU105" s="47"/>
      <c r="BV105" s="48">
        <v>12590498.900000004</v>
      </c>
      <c r="BW105" s="46"/>
      <c r="BX105" s="46">
        <v>0</v>
      </c>
      <c r="BY105" s="46"/>
      <c r="BZ105" s="46">
        <f t="shared" ref="BZ105:BZ107" si="377">+BV105+BX105</f>
        <v>12590498.900000004</v>
      </c>
      <c r="CA105" s="47"/>
      <c r="CB105" s="139">
        <f t="shared" ref="CB105:CB107" si="378">+BP105+BV105</f>
        <v>17718123.160000004</v>
      </c>
      <c r="CC105" s="140">
        <f t="shared" ref="CC105:CC107" si="379">+BR105+BX105</f>
        <v>0</v>
      </c>
      <c r="CD105" s="141">
        <f t="shared" ref="CD105:CD107" si="380">+CB105+CC105</f>
        <v>17718123.160000004</v>
      </c>
      <c r="CE105" s="43"/>
      <c r="CF105" s="45">
        <v>0</v>
      </c>
      <c r="CG105" s="46"/>
      <c r="CH105" s="46">
        <v>0</v>
      </c>
      <c r="CI105" s="46"/>
      <c r="CJ105" s="46">
        <v>0</v>
      </c>
      <c r="CK105" s="47"/>
      <c r="CL105" s="48">
        <v>0</v>
      </c>
      <c r="CM105" s="46"/>
      <c r="CN105" s="46">
        <v>0</v>
      </c>
      <c r="CO105" s="49"/>
      <c r="CP105" s="46">
        <v>0</v>
      </c>
      <c r="CQ105" s="47"/>
      <c r="CR105" s="139">
        <f t="shared" ref="CR105:CR107" si="381">+CF105+CL105</f>
        <v>0</v>
      </c>
      <c r="CS105" s="140">
        <f t="shared" ref="CS105:CS107" si="382">+CH105+CN105</f>
        <v>0</v>
      </c>
      <c r="CT105" s="141">
        <f t="shared" ref="CT105:CT107" si="383">+CR105+CS105</f>
        <v>0</v>
      </c>
      <c r="CU105" s="43"/>
      <c r="CV105" s="48">
        <f>+D105+T105+AJ105+AZ105+BP105+CF105</f>
        <v>69560546.05044423</v>
      </c>
      <c r="CW105" s="49"/>
      <c r="CX105" s="49">
        <f>+F105+V105+AL105+BB105+BR105+CH105</f>
        <v>17386394.013302002</v>
      </c>
      <c r="CY105" s="49"/>
      <c r="CZ105" s="46">
        <f>+CV105+CX105</f>
        <v>86946940.063746229</v>
      </c>
      <c r="DA105" s="50"/>
      <c r="DB105" s="48">
        <f t="shared" ref="DB105:DB107" si="384">+J105+Z105+AP105+BF105+BV105+CL105</f>
        <v>89398137.12829414</v>
      </c>
      <c r="DC105" s="49"/>
      <c r="DD105" s="46">
        <f t="shared" ref="DD105:DD107" si="385">+L105+AB105+AR105+BH105+BX105+CN105</f>
        <v>45703771.55999998</v>
      </c>
      <c r="DE105" s="49"/>
      <c r="DF105" s="46">
        <f t="shared" ref="DF105:DF107" si="386">+DB105+DD105</f>
        <v>135101908.68829411</v>
      </c>
      <c r="DG105" s="50"/>
      <c r="DH105" s="179"/>
      <c r="DI105" s="193" t="s">
        <v>49</v>
      </c>
      <c r="DJ105" s="48">
        <f t="shared" ref="DJ105:DJ107" si="387">+CZ105</f>
        <v>86946940.063746229</v>
      </c>
      <c r="DK105" s="46">
        <f t="shared" ref="DK105:DK107" si="388">+DF105</f>
        <v>135101908.68829411</v>
      </c>
      <c r="DL105" s="47">
        <f t="shared" ref="DL105:DL107" si="389">+DJ105+DK105</f>
        <v>222048848.75204033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f>+'All Plans Q1'!D106+'All Plans Q2'!D106+'All Plans Q3'!D106+'All Plans Q4'!D106</f>
        <v>12325373.35</v>
      </c>
      <c r="E106" s="46"/>
      <c r="F106" s="46">
        <f>+'All Plans Q1'!F106+'All Plans Q2'!F106+'All Plans Q3'!F106+'All Plans Q4'!F106</f>
        <v>0</v>
      </c>
      <c r="G106" s="46"/>
      <c r="H106" s="46">
        <f t="shared" si="363"/>
        <v>12325373.35</v>
      </c>
      <c r="I106" s="47"/>
      <c r="J106" s="5">
        <f>+'All Plans Q1'!J106+'All Plans Q2'!J106+'All Plans Q3'!J106+'All Plans Q4'!J106</f>
        <v>28048062.170000002</v>
      </c>
      <c r="K106" s="5"/>
      <c r="L106" s="5">
        <f>+'All Plans Q1'!L106+'All Plans Q2'!L106+'All Plans Q3'!L106+'All Plans Q4'!L106</f>
        <v>0</v>
      </c>
      <c r="M106" s="5"/>
      <c r="N106" s="5">
        <f t="shared" si="364"/>
        <v>28048062.170000002</v>
      </c>
      <c r="O106" s="7"/>
      <c r="P106" s="139">
        <f t="shared" si="365"/>
        <v>40373435.520000003</v>
      </c>
      <c r="Q106" s="140">
        <f t="shared" si="366"/>
        <v>0</v>
      </c>
      <c r="R106" s="141">
        <f t="shared" si="367"/>
        <v>40373435.520000003</v>
      </c>
      <c r="S106" s="41"/>
      <c r="T106" s="45">
        <v>0</v>
      </c>
      <c r="U106" s="46"/>
      <c r="V106" s="46">
        <v>0</v>
      </c>
      <c r="W106" s="46"/>
      <c r="X106" s="46">
        <v>0</v>
      </c>
      <c r="Y106" s="47"/>
      <c r="Z106" s="48">
        <v>0</v>
      </c>
      <c r="AA106" s="46"/>
      <c r="AB106" s="46">
        <v>0</v>
      </c>
      <c r="AC106" s="46"/>
      <c r="AD106" s="46">
        <v>0</v>
      </c>
      <c r="AE106" s="47"/>
      <c r="AF106" s="139">
        <f t="shared" si="368"/>
        <v>0</v>
      </c>
      <c r="AG106" s="140">
        <f t="shared" si="369"/>
        <v>0</v>
      </c>
      <c r="AH106" s="141">
        <f t="shared" si="370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/>
      <c r="AR106" s="46">
        <v>0</v>
      </c>
      <c r="AS106" s="49"/>
      <c r="AT106" s="46">
        <v>0</v>
      </c>
      <c r="AU106" s="47"/>
      <c r="AV106" s="139">
        <f t="shared" si="371"/>
        <v>0</v>
      </c>
      <c r="AW106" s="140">
        <f t="shared" si="372"/>
        <v>0</v>
      </c>
      <c r="AX106" s="141">
        <f t="shared" si="373"/>
        <v>0</v>
      </c>
      <c r="AY106" s="43"/>
      <c r="AZ106" s="45">
        <v>62468939</v>
      </c>
      <c r="BA106" s="46"/>
      <c r="BB106" s="46">
        <v>0</v>
      </c>
      <c r="BC106" s="46"/>
      <c r="BD106" s="46">
        <v>62468939</v>
      </c>
      <c r="BE106" s="47"/>
      <c r="BF106" s="48">
        <v>109632330</v>
      </c>
      <c r="BG106" s="49"/>
      <c r="BH106" s="46">
        <v>0</v>
      </c>
      <c r="BI106" s="49"/>
      <c r="BJ106" s="46">
        <v>109632330</v>
      </c>
      <c r="BK106" s="47"/>
      <c r="BL106" s="139">
        <f t="shared" si="374"/>
        <v>172101269</v>
      </c>
      <c r="BM106" s="140">
        <f t="shared" si="375"/>
        <v>0</v>
      </c>
      <c r="BN106" s="141">
        <f t="shared" si="376"/>
        <v>172101269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/>
      <c r="BX106" s="46">
        <v>0</v>
      </c>
      <c r="BY106" s="46"/>
      <c r="BZ106" s="46">
        <f t="shared" si="377"/>
        <v>0</v>
      </c>
      <c r="CA106" s="47"/>
      <c r="CB106" s="139">
        <f t="shared" si="378"/>
        <v>0</v>
      </c>
      <c r="CC106" s="140">
        <f t="shared" si="379"/>
        <v>0</v>
      </c>
      <c r="CD106" s="141">
        <f t="shared" si="380"/>
        <v>0</v>
      </c>
      <c r="CE106" s="43"/>
      <c r="CF106" s="45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381"/>
        <v>0</v>
      </c>
      <c r="CS106" s="140">
        <f t="shared" si="382"/>
        <v>0</v>
      </c>
      <c r="CT106" s="141">
        <f t="shared" si="383"/>
        <v>0</v>
      </c>
      <c r="CU106" s="43"/>
      <c r="CV106" s="48">
        <f>+D106+T106+AJ106+AZ106+BP106+CF106</f>
        <v>74794312.349999994</v>
      </c>
      <c r="CW106" s="49"/>
      <c r="CX106" s="49">
        <f>+F106+V106+AL106+BB106+BR106+CH106</f>
        <v>0</v>
      </c>
      <c r="CY106" s="49"/>
      <c r="CZ106" s="46">
        <f t="shared" ref="CZ106:CZ107" si="390">+CV106+CX106</f>
        <v>74794312.349999994</v>
      </c>
      <c r="DA106" s="50"/>
      <c r="DB106" s="48">
        <f t="shared" si="384"/>
        <v>137680392.17000002</v>
      </c>
      <c r="DC106" s="49"/>
      <c r="DD106" s="46">
        <f t="shared" si="385"/>
        <v>0</v>
      </c>
      <c r="DE106" s="49"/>
      <c r="DF106" s="46">
        <f t="shared" si="386"/>
        <v>137680392.17000002</v>
      </c>
      <c r="DG106" s="50"/>
      <c r="DH106" s="177"/>
      <c r="DI106" s="193" t="s">
        <v>50</v>
      </c>
      <c r="DJ106" s="48">
        <f t="shared" si="387"/>
        <v>74794312.349999994</v>
      </c>
      <c r="DK106" s="46">
        <f t="shared" si="388"/>
        <v>137680392.17000002</v>
      </c>
      <c r="DL106" s="47">
        <f t="shared" si="389"/>
        <v>212474704.52000001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f>+'All Plans Q1'!D107+'All Plans Q2'!D107+'All Plans Q3'!D107+'All Plans Q4'!D107</f>
        <v>17091634.66</v>
      </c>
      <c r="E107" s="46"/>
      <c r="F107" s="46">
        <f>+'All Plans Q1'!F107+'All Plans Q2'!F107+'All Plans Q3'!F107+'All Plans Q4'!F107</f>
        <v>66147.459999999992</v>
      </c>
      <c r="G107" s="46"/>
      <c r="H107" s="46">
        <f t="shared" si="363"/>
        <v>17157782.120000001</v>
      </c>
      <c r="I107" s="47"/>
      <c r="J107" s="5">
        <f>+'All Plans Q1'!J107+'All Plans Q2'!J107+'All Plans Q3'!J107+'All Plans Q4'!J107</f>
        <v>38427212.890000008</v>
      </c>
      <c r="K107" s="5"/>
      <c r="L107" s="5">
        <f>+'All Plans Q1'!L107+'All Plans Q2'!L107+'All Plans Q3'!L107+'All Plans Q4'!L107</f>
        <v>13370.85</v>
      </c>
      <c r="M107" s="5"/>
      <c r="N107" s="5">
        <f t="shared" si="364"/>
        <v>38440583.74000001</v>
      </c>
      <c r="O107" s="7"/>
      <c r="P107" s="139">
        <f t="shared" si="365"/>
        <v>55518847.550000012</v>
      </c>
      <c r="Q107" s="140">
        <f t="shared" si="366"/>
        <v>79518.31</v>
      </c>
      <c r="R107" s="141">
        <f t="shared" si="367"/>
        <v>55598365.860000014</v>
      </c>
      <c r="S107" s="41"/>
      <c r="T107" s="45">
        <v>869679.17692031572</v>
      </c>
      <c r="U107" s="46"/>
      <c r="V107" s="46">
        <v>-38862.570565349422</v>
      </c>
      <c r="W107" s="46"/>
      <c r="X107" s="46">
        <v>830816.60635496629</v>
      </c>
      <c r="Y107" s="47"/>
      <c r="Z107" s="48">
        <v>203233.47490625305</v>
      </c>
      <c r="AA107" s="46"/>
      <c r="AB107" s="46">
        <v>1022153.3066433693</v>
      </c>
      <c r="AC107" s="46"/>
      <c r="AD107" s="46">
        <v>1225386.7815496223</v>
      </c>
      <c r="AE107" s="47"/>
      <c r="AF107" s="139">
        <f t="shared" si="368"/>
        <v>1072912.6518265689</v>
      </c>
      <c r="AG107" s="140">
        <f t="shared" si="369"/>
        <v>983290.73607801984</v>
      </c>
      <c r="AH107" s="141">
        <f t="shared" si="370"/>
        <v>2056203.3879045886</v>
      </c>
      <c r="AI107" s="43"/>
      <c r="AJ107" s="45">
        <v>374685.54500967218</v>
      </c>
      <c r="AK107" s="46"/>
      <c r="AL107" s="46">
        <v>133164.19120466048</v>
      </c>
      <c r="AM107" s="46"/>
      <c r="AN107" s="46">
        <v>507849.73621433263</v>
      </c>
      <c r="AO107" s="47"/>
      <c r="AP107" s="48">
        <v>557274.35749440466</v>
      </c>
      <c r="AQ107" s="46"/>
      <c r="AR107" s="46">
        <v>1113167.6592351645</v>
      </c>
      <c r="AS107" s="49"/>
      <c r="AT107" s="46">
        <v>1670442.0167295691</v>
      </c>
      <c r="AU107" s="47"/>
      <c r="AV107" s="139">
        <f t="shared" si="371"/>
        <v>931959.90250407683</v>
      </c>
      <c r="AW107" s="140">
        <f t="shared" si="372"/>
        <v>1246331.8504398251</v>
      </c>
      <c r="AX107" s="141">
        <f t="shared" si="373"/>
        <v>2178291.7529439018</v>
      </c>
      <c r="AY107" s="43"/>
      <c r="AZ107" s="45">
        <v>1148431.089202737</v>
      </c>
      <c r="BA107" s="46"/>
      <c r="BB107" s="46">
        <v>167127.49079726287</v>
      </c>
      <c r="BC107" s="46"/>
      <c r="BD107" s="46">
        <v>1315558.5799999998</v>
      </c>
      <c r="BE107" s="47"/>
      <c r="BF107" s="48">
        <v>1942446.9746150188</v>
      </c>
      <c r="BG107" s="49"/>
      <c r="BH107" s="46">
        <v>1355290.0153849809</v>
      </c>
      <c r="BI107" s="46"/>
      <c r="BJ107" s="46">
        <v>3297736.9899999998</v>
      </c>
      <c r="BK107" s="47"/>
      <c r="BL107" s="139">
        <f t="shared" si="374"/>
        <v>3090878.0638177558</v>
      </c>
      <c r="BM107" s="140">
        <f t="shared" si="375"/>
        <v>1522417.5061822438</v>
      </c>
      <c r="BN107" s="141">
        <f t="shared" si="376"/>
        <v>4613295.5699999994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/>
      <c r="BX107" s="46">
        <v>0</v>
      </c>
      <c r="BY107" s="46"/>
      <c r="BZ107" s="46">
        <f t="shared" si="377"/>
        <v>0</v>
      </c>
      <c r="CA107" s="47"/>
      <c r="CB107" s="139">
        <f t="shared" si="378"/>
        <v>0</v>
      </c>
      <c r="CC107" s="140">
        <f t="shared" si="379"/>
        <v>0</v>
      </c>
      <c r="CD107" s="141">
        <f t="shared" si="380"/>
        <v>0</v>
      </c>
      <c r="CE107" s="43"/>
      <c r="CF107" s="45">
        <v>0</v>
      </c>
      <c r="CG107" s="46"/>
      <c r="CH107" s="46">
        <v>0</v>
      </c>
      <c r="CI107" s="46"/>
      <c r="CJ107" s="46">
        <v>0</v>
      </c>
      <c r="CK107" s="47"/>
      <c r="CL107" s="48">
        <v>0</v>
      </c>
      <c r="CM107" s="46"/>
      <c r="CN107" s="46">
        <v>0</v>
      </c>
      <c r="CO107" s="46"/>
      <c r="CP107" s="46">
        <v>0</v>
      </c>
      <c r="CQ107" s="47"/>
      <c r="CR107" s="139">
        <f t="shared" si="381"/>
        <v>0</v>
      </c>
      <c r="CS107" s="140">
        <f t="shared" si="382"/>
        <v>0</v>
      </c>
      <c r="CT107" s="141">
        <f t="shared" si="383"/>
        <v>0</v>
      </c>
      <c r="CU107" s="43"/>
      <c r="CV107" s="48">
        <f>+D107+T107+AJ107+AZ107+BP107+CF107</f>
        <v>19484430.471132725</v>
      </c>
      <c r="CW107" s="46"/>
      <c r="CX107" s="49">
        <f>+F107+V107+AL107+BB107+BR107+CH107</f>
        <v>327576.57143657393</v>
      </c>
      <c r="CY107" s="49"/>
      <c r="CZ107" s="46">
        <f t="shared" si="390"/>
        <v>19812007.042569298</v>
      </c>
      <c r="DA107" s="50"/>
      <c r="DB107" s="48">
        <f t="shared" si="384"/>
        <v>41130167.697015688</v>
      </c>
      <c r="DC107" s="49"/>
      <c r="DD107" s="46">
        <f t="shared" si="385"/>
        <v>3503981.8312635147</v>
      </c>
      <c r="DE107" s="49"/>
      <c r="DF107" s="46">
        <f t="shared" si="386"/>
        <v>44634149.5282792</v>
      </c>
      <c r="DG107" s="50"/>
      <c r="DH107" s="177"/>
      <c r="DI107" s="193" t="s">
        <v>48</v>
      </c>
      <c r="DJ107" s="48">
        <f t="shared" si="387"/>
        <v>19812007.042569298</v>
      </c>
      <c r="DK107" s="46">
        <f t="shared" si="388"/>
        <v>44634149.5282792</v>
      </c>
      <c r="DL107" s="47">
        <f t="shared" si="389"/>
        <v>64446156.570848495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3"/>
      <c r="K108" s="3"/>
      <c r="L108" s="5"/>
      <c r="M108" s="3"/>
      <c r="N108" s="3"/>
      <c r="O108" s="3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292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292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3"/>
      <c r="K109" s="3"/>
      <c r="L109" s="5"/>
      <c r="M109" s="3"/>
      <c r="N109" s="3"/>
      <c r="O109" s="3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292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292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>
        <f t="shared" ref="CR109:CT109" si="391">+CR102</f>
        <v>71963114.055158615</v>
      </c>
      <c r="CS109" s="154">
        <f t="shared" si="391"/>
        <v>29817404.880055904</v>
      </c>
      <c r="CT109" s="155">
        <f t="shared" si="391"/>
        <v>101780518.93521404</v>
      </c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268">
        <f>+'[40]Oct-Dec'!$J$110</f>
        <v>34206</v>
      </c>
      <c r="E110" s="248"/>
      <c r="F110" s="240">
        <f>+'All Plans Q4'!F110</f>
        <v>5293</v>
      </c>
      <c r="G110" s="46"/>
      <c r="H110" s="94">
        <f>+D110+F110</f>
        <v>39499</v>
      </c>
      <c r="I110" s="47"/>
      <c r="J110" s="17">
        <f>+'All Plans Q4'!J110</f>
        <v>93981</v>
      </c>
      <c r="K110" s="5"/>
      <c r="L110" s="291">
        <f>+'All Plans Q4'!L110</f>
        <v>78493</v>
      </c>
      <c r="M110" s="291"/>
      <c r="N110" s="291">
        <f t="shared" ref="N110" si="392">+J110+L110</f>
        <v>172474</v>
      </c>
      <c r="O110" s="6"/>
      <c r="P110" s="156">
        <f>+D110+J110</f>
        <v>128187</v>
      </c>
      <c r="Q110" s="157">
        <f t="shared" ref="Q110:Q111" si="393">+F110+L110</f>
        <v>83786</v>
      </c>
      <c r="R110" s="158">
        <f t="shared" ref="R110:R111" si="394">+P110+Q110</f>
        <v>211973</v>
      </c>
      <c r="S110" s="41"/>
      <c r="T110" s="93">
        <f>+'All Plans Q4'!T110</f>
        <v>63618</v>
      </c>
      <c r="U110" s="46"/>
      <c r="V110" s="94">
        <f>+'All Plans Q4'!V110</f>
        <v>11694</v>
      </c>
      <c r="W110" s="46"/>
      <c r="X110" s="94">
        <f>+T110+V110</f>
        <v>75312</v>
      </c>
      <c r="Y110" s="47"/>
      <c r="Z110" s="94">
        <f>+'All Plans Q4'!Z110</f>
        <v>299953</v>
      </c>
      <c r="AA110" s="94"/>
      <c r="AB110" s="240">
        <f>+'All Plans Q4'!AB110</f>
        <v>102488</v>
      </c>
      <c r="AC110" s="94"/>
      <c r="AD110" s="94">
        <f>+Z110+AB110</f>
        <v>402441</v>
      </c>
      <c r="AE110" s="47"/>
      <c r="AF110" s="156">
        <f t="shared" ref="AF110:AF111" si="395">+T110+Z110</f>
        <v>363571</v>
      </c>
      <c r="AG110" s="157">
        <f t="shared" ref="AG110:AG111" si="396">+V110+AB110</f>
        <v>114182</v>
      </c>
      <c r="AH110" s="158">
        <f t="shared" ref="AH110:AH111" si="397">+AF110+AG110</f>
        <v>477753</v>
      </c>
      <c r="AI110" s="43"/>
      <c r="AJ110" s="93">
        <f>+'All Plans Q4'!AJ110</f>
        <v>21131.666666666668</v>
      </c>
      <c r="AK110" s="46"/>
      <c r="AL110" s="94">
        <f>+'All Plans Q4'!AL110</f>
        <v>4270</v>
      </c>
      <c r="AM110" s="46"/>
      <c r="AN110" s="94">
        <f>+AJ110+AL110</f>
        <v>25401.666666666668</v>
      </c>
      <c r="AO110" s="47"/>
      <c r="AP110" s="94">
        <f>+'All Plans Q4'!AP110</f>
        <v>41648.333333333328</v>
      </c>
      <c r="AQ110" s="94"/>
      <c r="AR110" s="94">
        <f>+'All Plans Q4'!AR110</f>
        <v>39566.333333333336</v>
      </c>
      <c r="AS110" s="49"/>
      <c r="AT110" s="94">
        <f>+AP110+AR110</f>
        <v>81214.666666666657</v>
      </c>
      <c r="AU110" s="47"/>
      <c r="AV110" s="156">
        <f t="shared" ref="AV110:AV111" si="398">+AJ110+AP110</f>
        <v>62780</v>
      </c>
      <c r="AW110" s="157">
        <f t="shared" ref="AW110:AW111" si="399">+AL110+AR110</f>
        <v>43836.333333333336</v>
      </c>
      <c r="AX110" s="158">
        <f t="shared" ref="AX110:AX111" si="400">+AV110+AW110</f>
        <v>106616.33333333334</v>
      </c>
      <c r="AY110" s="43"/>
      <c r="AZ110" s="93">
        <v>36958</v>
      </c>
      <c r="BA110" s="46"/>
      <c r="BB110" s="94">
        <v>6658</v>
      </c>
      <c r="BC110" s="46"/>
      <c r="BD110" s="94">
        <f>+AZ110+BB110</f>
        <v>43616</v>
      </c>
      <c r="BE110" s="47"/>
      <c r="BF110" s="94">
        <v>184669</v>
      </c>
      <c r="BG110" s="49"/>
      <c r="BH110" s="94">
        <v>75739</v>
      </c>
      <c r="BI110" s="94"/>
      <c r="BJ110" s="94">
        <f>+BF110+BH110</f>
        <v>260408</v>
      </c>
      <c r="BK110" s="47"/>
      <c r="BL110" s="156">
        <f t="shared" ref="BL110:BL111" si="401">+AZ110+BF110</f>
        <v>221627</v>
      </c>
      <c r="BM110" s="157">
        <f t="shared" ref="BM110:BM111" si="402">+BB110+BH110</f>
        <v>82397</v>
      </c>
      <c r="BN110" s="158">
        <f t="shared" ref="BN110:BN111" si="403">+BL110+BM110</f>
        <v>304024</v>
      </c>
      <c r="BO110" s="43"/>
      <c r="BP110" s="93">
        <f>+'All Plans Q4'!BP110</f>
        <v>27253</v>
      </c>
      <c r="BQ110" s="46"/>
      <c r="BR110" s="94">
        <f>+'All Plans Q4'!BR110</f>
        <v>4493</v>
      </c>
      <c r="BS110" s="46"/>
      <c r="BT110" s="94">
        <v>119915</v>
      </c>
      <c r="BU110" s="47"/>
      <c r="BV110" s="243">
        <f>+'All Plans Q4'!BV110</f>
        <v>82482</v>
      </c>
      <c r="BW110" s="240"/>
      <c r="BX110" s="240">
        <f>+'All Plans Q4'!BX110</f>
        <v>47580</v>
      </c>
      <c r="BY110" s="240"/>
      <c r="BZ110" s="240">
        <f>+BV110+BX110</f>
        <v>130062</v>
      </c>
      <c r="CA110" s="47"/>
      <c r="CB110" s="156">
        <f t="shared" ref="CB110:CB111" si="404">+BP110+BV110</f>
        <v>109735</v>
      </c>
      <c r="CC110" s="157">
        <f t="shared" ref="CC110:CC111" si="405">+BR110+BX110</f>
        <v>52073</v>
      </c>
      <c r="CD110" s="158">
        <f t="shared" ref="CD110:CD111" si="406">+CB110+CC110</f>
        <v>161808</v>
      </c>
      <c r="CE110" s="43"/>
      <c r="CF110" s="93">
        <v>42029</v>
      </c>
      <c r="CG110" s="46"/>
      <c r="CH110" s="94">
        <v>6849</v>
      </c>
      <c r="CI110" s="46"/>
      <c r="CJ110" s="94">
        <v>144472.33333333334</v>
      </c>
      <c r="CK110" s="47"/>
      <c r="CL110" s="94">
        <v>683573.66666666663</v>
      </c>
      <c r="CM110" s="94"/>
      <c r="CN110" s="94">
        <v>257898</v>
      </c>
      <c r="CO110" s="94"/>
      <c r="CP110" s="94">
        <v>941471.66666666663</v>
      </c>
      <c r="CQ110" s="47"/>
      <c r="CR110" s="156">
        <f t="shared" ref="CR110:CR111" si="407">+CF110+CL110</f>
        <v>725602.66666666663</v>
      </c>
      <c r="CS110" s="157">
        <f t="shared" ref="CS110:CS111" si="408">+CH110+CN110</f>
        <v>264747</v>
      </c>
      <c r="CT110" s="158">
        <f t="shared" ref="CT110:CT111" si="409">+CR110+CS110</f>
        <v>990349.66666666663</v>
      </c>
      <c r="CU110" s="43"/>
      <c r="CV110" s="95">
        <f>+D110+T110+AJ110+AZ110+BP110+CF110</f>
        <v>225195.66666666669</v>
      </c>
      <c r="CW110" s="94"/>
      <c r="CX110" s="94">
        <f>+F110+V110+AL110+BB110+BR110+CH110</f>
        <v>39257</v>
      </c>
      <c r="CY110" s="94"/>
      <c r="CZ110" s="94">
        <f t="shared" ref="CZ110:CZ111" si="410">+CV110+CX110</f>
        <v>264452.66666666669</v>
      </c>
      <c r="DA110" s="96"/>
      <c r="DB110" s="95">
        <f t="shared" ref="DB110:DB111" si="411">+J110+Z110+AP110+BF110+BV110+CL110</f>
        <v>1386307</v>
      </c>
      <c r="DC110" s="94"/>
      <c r="DD110" s="94">
        <f t="shared" ref="DD110:DD111" si="412">+L110+AB110+AR110+BH110+BX110+CN110</f>
        <v>601764.33333333337</v>
      </c>
      <c r="DE110" s="94"/>
      <c r="DF110" s="94">
        <f t="shared" ref="DF110:DF111" si="413">+DB110+DD110</f>
        <v>1988071.3333333335</v>
      </c>
      <c r="DG110" s="96"/>
      <c r="DH110" s="182"/>
      <c r="DI110" s="191" t="s">
        <v>10</v>
      </c>
      <c r="DJ110" s="95">
        <f t="shared" ref="DJ110:DJ111" si="414">+CZ110</f>
        <v>264452.66666666669</v>
      </c>
      <c r="DK110" s="94">
        <f t="shared" ref="DK110:DK111" si="415">+DF110</f>
        <v>1988071.3333333335</v>
      </c>
      <c r="DL110" s="97">
        <f t="shared" ref="DL110:DL111" si="416">+DJ110+DK110</f>
        <v>2252524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268">
        <f>+'All Plans Q1'!D111+'All Plans Q2'!D111+'All Plans Q3'!D111+'All Plans Q4'!D111</f>
        <v>400037</v>
      </c>
      <c r="E111" s="248"/>
      <c r="F111" s="240">
        <f>+'All Plans Q1'!F111+'All Plans Q2'!F111+'All Plans Q3'!F111+'All Plans Q4'!F111</f>
        <v>58332</v>
      </c>
      <c r="G111" s="46"/>
      <c r="H111" s="94">
        <f>+D111+F111</f>
        <v>458369</v>
      </c>
      <c r="I111" s="47"/>
      <c r="J111" s="17">
        <f>+'All Plans Q1'!J111+'All Plans Q2'!J111+'All Plans Q3'!J111+'All Plans Q4'!J111</f>
        <v>1019484</v>
      </c>
      <c r="K111" s="5"/>
      <c r="L111" s="291">
        <f>+'All Plans Q1'!L111+'All Plans Q2'!L111+'All Plans Q3'!L111+'All Plans Q4'!L111</f>
        <v>825715</v>
      </c>
      <c r="M111" s="291"/>
      <c r="N111" s="291">
        <f t="shared" ref="N111" si="417">+J111+L111</f>
        <v>1845199</v>
      </c>
      <c r="O111" s="6"/>
      <c r="P111" s="156">
        <f t="shared" ref="P111" si="418">+D111+J111</f>
        <v>1419521</v>
      </c>
      <c r="Q111" s="157">
        <f t="shared" si="393"/>
        <v>884047</v>
      </c>
      <c r="R111" s="158">
        <f t="shared" si="394"/>
        <v>2303568</v>
      </c>
      <c r="S111" s="41"/>
      <c r="T111" s="93">
        <v>737803</v>
      </c>
      <c r="U111" s="46"/>
      <c r="V111" s="94">
        <v>121934</v>
      </c>
      <c r="W111" s="46"/>
      <c r="X111" s="94">
        <f>+T111+V111</f>
        <v>859737</v>
      </c>
      <c r="Y111" s="47"/>
      <c r="Z111" s="94">
        <v>3399136.1653470434</v>
      </c>
      <c r="AA111" s="94"/>
      <c r="AB111" s="240">
        <v>1070508</v>
      </c>
      <c r="AC111" s="94"/>
      <c r="AD111" s="94">
        <v>4469644.1653470434</v>
      </c>
      <c r="AE111" s="47"/>
      <c r="AF111" s="156">
        <f t="shared" si="395"/>
        <v>4136939.1653470434</v>
      </c>
      <c r="AG111" s="157">
        <f t="shared" si="396"/>
        <v>1192442</v>
      </c>
      <c r="AH111" s="158">
        <f t="shared" si="397"/>
        <v>5329381.1653470434</v>
      </c>
      <c r="AI111" s="43"/>
      <c r="AJ111" s="93">
        <v>248867</v>
      </c>
      <c r="AK111" s="46"/>
      <c r="AL111" s="94">
        <v>42727</v>
      </c>
      <c r="AM111" s="46"/>
      <c r="AN111" s="94">
        <f>+AJ111+AL111</f>
        <v>291594</v>
      </c>
      <c r="AO111" s="47"/>
      <c r="AP111" s="94">
        <v>465440</v>
      </c>
      <c r="AQ111" s="94"/>
      <c r="AR111" s="94">
        <v>424263</v>
      </c>
      <c r="AS111" s="49"/>
      <c r="AT111" s="94">
        <v>889703</v>
      </c>
      <c r="AU111" s="47"/>
      <c r="AV111" s="156">
        <f t="shared" si="398"/>
        <v>714307</v>
      </c>
      <c r="AW111" s="157">
        <f t="shared" si="399"/>
        <v>466990</v>
      </c>
      <c r="AX111" s="158">
        <f t="shared" si="400"/>
        <v>1181297</v>
      </c>
      <c r="AY111" s="43"/>
      <c r="AZ111" s="93">
        <v>435909</v>
      </c>
      <c r="BA111" s="46"/>
      <c r="BB111" s="94">
        <v>68861</v>
      </c>
      <c r="BC111" s="46"/>
      <c r="BD111" s="94">
        <f>+AZ111+BB111</f>
        <v>504770</v>
      </c>
      <c r="BE111" s="47"/>
      <c r="BF111" s="94">
        <v>2094449</v>
      </c>
      <c r="BG111" s="49"/>
      <c r="BH111" s="94">
        <v>806301</v>
      </c>
      <c r="BI111" s="94"/>
      <c r="BJ111" s="94">
        <v>2900750</v>
      </c>
      <c r="BK111" s="47"/>
      <c r="BL111" s="156">
        <f t="shared" si="401"/>
        <v>2530358</v>
      </c>
      <c r="BM111" s="157">
        <f t="shared" si="402"/>
        <v>875162</v>
      </c>
      <c r="BN111" s="158">
        <f t="shared" si="403"/>
        <v>3405520</v>
      </c>
      <c r="BO111" s="43"/>
      <c r="BP111" s="93">
        <v>308724</v>
      </c>
      <c r="BQ111" s="46"/>
      <c r="BR111" s="94">
        <v>43418</v>
      </c>
      <c r="BS111" s="46"/>
      <c r="BT111" s="94">
        <v>352142</v>
      </c>
      <c r="BU111" s="47"/>
      <c r="BV111" s="243">
        <v>921768</v>
      </c>
      <c r="BW111" s="240"/>
      <c r="BX111" s="240">
        <v>488980</v>
      </c>
      <c r="BY111" s="240"/>
      <c r="BZ111" s="240">
        <f>+BV111+BX111</f>
        <v>1410748</v>
      </c>
      <c r="CA111" s="47"/>
      <c r="CB111" s="156">
        <f t="shared" si="404"/>
        <v>1230492</v>
      </c>
      <c r="CC111" s="157">
        <f t="shared" si="405"/>
        <v>532398</v>
      </c>
      <c r="CD111" s="158">
        <f t="shared" si="406"/>
        <v>1762890</v>
      </c>
      <c r="CE111" s="43"/>
      <c r="CF111" s="93">
        <v>500524</v>
      </c>
      <c r="CG111" s="46"/>
      <c r="CH111" s="94">
        <v>75000</v>
      </c>
      <c r="CI111" s="46"/>
      <c r="CJ111" s="94">
        <f>+CF111+CH111</f>
        <v>575524</v>
      </c>
      <c r="CK111" s="47"/>
      <c r="CL111" s="94">
        <v>2122192</v>
      </c>
      <c r="CM111" s="94"/>
      <c r="CN111" s="94">
        <v>678565</v>
      </c>
      <c r="CO111" s="94"/>
      <c r="CP111" s="94">
        <v>2800757</v>
      </c>
      <c r="CQ111" s="47"/>
      <c r="CR111" s="156">
        <f t="shared" si="407"/>
        <v>2622716</v>
      </c>
      <c r="CS111" s="157">
        <f t="shared" si="408"/>
        <v>753565</v>
      </c>
      <c r="CT111" s="158">
        <f t="shared" si="409"/>
        <v>3376281</v>
      </c>
      <c r="CU111" s="43"/>
      <c r="CV111" s="95">
        <f>+D111+T111+AJ111+AZ111+BP111+CF111</f>
        <v>2631864</v>
      </c>
      <c r="CW111" s="94"/>
      <c r="CX111" s="94">
        <f>+F111+V111+AL111+BB111+BR111+CH111</f>
        <v>410272</v>
      </c>
      <c r="CY111" s="94"/>
      <c r="CZ111" s="94">
        <f t="shared" si="410"/>
        <v>3042136</v>
      </c>
      <c r="DA111" s="96"/>
      <c r="DB111" s="95">
        <f t="shared" si="411"/>
        <v>10022469.165347043</v>
      </c>
      <c r="DC111" s="94"/>
      <c r="DD111" s="94">
        <f t="shared" si="412"/>
        <v>4294332</v>
      </c>
      <c r="DE111" s="94"/>
      <c r="DF111" s="94">
        <f t="shared" si="413"/>
        <v>14316801.165347043</v>
      </c>
      <c r="DG111" s="96"/>
      <c r="DH111" s="182"/>
      <c r="DI111" s="191" t="s">
        <v>11</v>
      </c>
      <c r="DJ111" s="95">
        <f t="shared" si="414"/>
        <v>3042136</v>
      </c>
      <c r="DK111" s="94">
        <f t="shared" si="415"/>
        <v>14316801.165347043</v>
      </c>
      <c r="DL111" s="97">
        <f t="shared" si="416"/>
        <v>17358937.165347043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f>+D10/D111</f>
        <v>1962.5332093281372</v>
      </c>
      <c r="E112" s="289"/>
      <c r="F112" s="100">
        <f>+F10/F111</f>
        <v>1847.0643134128779</v>
      </c>
      <c r="G112" s="100"/>
      <c r="H112" s="100">
        <f>+H10/H111</f>
        <v>1947.8386474434353</v>
      </c>
      <c r="I112" s="101"/>
      <c r="J112" s="278">
        <v>357.47833805140641</v>
      </c>
      <c r="K112" s="279"/>
      <c r="L112" s="278">
        <v>531.67739648668123</v>
      </c>
      <c r="M112" s="280"/>
      <c r="N112" s="278">
        <v>435.4313260683536</v>
      </c>
      <c r="O112" s="280"/>
      <c r="P112" s="159">
        <f>+P10/P111</f>
        <v>837.35805294180227</v>
      </c>
      <c r="Q112" s="160">
        <f>+Q10/Q111</f>
        <v>665.97481620321093</v>
      </c>
      <c r="R112" s="161">
        <f>+R10/R111</f>
        <v>771.58580906228951</v>
      </c>
      <c r="S112" s="41"/>
      <c r="T112" s="98">
        <f>+T10/T111</f>
        <v>2049.0980685006698</v>
      </c>
      <c r="U112" s="99"/>
      <c r="V112" s="100">
        <f>+V10/V111</f>
        <v>1942.4666925631898</v>
      </c>
      <c r="W112" s="100"/>
      <c r="X112" s="100">
        <f>+X10/X111</f>
        <v>2033.9748503612147</v>
      </c>
      <c r="Y112" s="101"/>
      <c r="Z112" s="102">
        <v>271.45398850595637</v>
      </c>
      <c r="AA112" s="100"/>
      <c r="AB112" s="100">
        <v>439.99401221943231</v>
      </c>
      <c r="AC112" s="100"/>
      <c r="AD112" s="100">
        <v>311.82038838724463</v>
      </c>
      <c r="AE112" s="103"/>
      <c r="AF112" s="159">
        <f>+AF10/AF111</f>
        <v>599.95086329583194</v>
      </c>
      <c r="AG112" s="160">
        <f>+AG10/AG111</f>
        <v>671.93894549504296</v>
      </c>
      <c r="AH112" s="161">
        <f>+AH10/AH111</f>
        <v>616.05810165062542</v>
      </c>
      <c r="AI112" s="43"/>
      <c r="AJ112" s="98">
        <f>+AJ10/AJ111</f>
        <v>1892.9133867085638</v>
      </c>
      <c r="AK112" s="99"/>
      <c r="AL112" s="100">
        <f>+AL10/AL111</f>
        <v>2211.6946621574184</v>
      </c>
      <c r="AM112" s="100"/>
      <c r="AN112" s="100">
        <f>+AN10/AN111</f>
        <v>1939.6241131161828</v>
      </c>
      <c r="AO112" s="101"/>
      <c r="AP112" s="102">
        <f>+AP10/AP111</f>
        <v>323.25946517273968</v>
      </c>
      <c r="AQ112" s="100"/>
      <c r="AR112" s="100">
        <f>+AR10/AR111</f>
        <v>599.08989940202184</v>
      </c>
      <c r="AS112" s="100"/>
      <c r="AT112" s="100">
        <f>+AT10/AT111</f>
        <v>454.79172651997351</v>
      </c>
      <c r="AU112" s="103"/>
      <c r="AV112" s="159">
        <f>+AV10/AV111</f>
        <v>870.13225585077589</v>
      </c>
      <c r="AW112" s="160">
        <f>+AW10/AW111</f>
        <v>746.63430870040054</v>
      </c>
      <c r="AX112" s="161">
        <f>+AX10/AX111</f>
        <v>821.31108188711244</v>
      </c>
      <c r="AY112" s="43"/>
      <c r="AZ112" s="98">
        <f>+AZ10/AZ111</f>
        <v>2025.1105419707683</v>
      </c>
      <c r="BA112" s="99"/>
      <c r="BB112" s="100">
        <f>+BB10/BB111</f>
        <v>1903.8071163657842</v>
      </c>
      <c r="BC112" s="100"/>
      <c r="BD112" s="100">
        <f>+BD10/BD111</f>
        <v>2008.5622621788139</v>
      </c>
      <c r="BE112" s="101"/>
      <c r="BF112" s="102">
        <v>293.47107973671666</v>
      </c>
      <c r="BG112" s="100"/>
      <c r="BH112" s="100">
        <v>533.55225967289323</v>
      </c>
      <c r="BI112" s="100"/>
      <c r="BJ112" s="100">
        <v>360.20475049900881</v>
      </c>
      <c r="BK112" s="103"/>
      <c r="BL112" s="159">
        <f>+BL10/BL111</f>
        <v>591.78350285747001</v>
      </c>
      <c r="BM112" s="160">
        <f>+BM10/BM111</f>
        <v>641.36900638576367</v>
      </c>
      <c r="BN112" s="161">
        <f>+BN10/BN111</f>
        <v>604.52615256700881</v>
      </c>
      <c r="BO112" s="43"/>
      <c r="BP112" s="98">
        <f>+BP10/BP111</f>
        <v>1876.6338054378671</v>
      </c>
      <c r="BQ112" s="99"/>
      <c r="BR112" s="100">
        <f>+BR10/BR111</f>
        <v>1924.2969128011423</v>
      </c>
      <c r="BS112" s="100"/>
      <c r="BT112" s="100">
        <f>+BT10/BT111</f>
        <v>1882.5105165245841</v>
      </c>
      <c r="BU112" s="101"/>
      <c r="BV112" s="102">
        <f>+BV10/BV111</f>
        <v>260.03956058357426</v>
      </c>
      <c r="BW112" s="100"/>
      <c r="BX112" s="100">
        <f>+BX10/BX111</f>
        <v>533.37871567344257</v>
      </c>
      <c r="BY112" s="100"/>
      <c r="BZ112" s="100">
        <f>+BZ10/BZ111</f>
        <v>354.78176830305631</v>
      </c>
      <c r="CA112" s="103"/>
      <c r="CB112" s="159">
        <f>+CB10/CB111</f>
        <v>665.63459220376899</v>
      </c>
      <c r="CC112" s="160">
        <f>+CC10/CC111</f>
        <v>646.81055854830402</v>
      </c>
      <c r="CD112" s="161">
        <f>+CD10/CD111</f>
        <v>659.94967830097175</v>
      </c>
      <c r="CE112" s="43"/>
      <c r="CF112" s="98">
        <f>+CF16/CF111</f>
        <v>1841.1295438453392</v>
      </c>
      <c r="CG112" s="289"/>
      <c r="CH112" s="100">
        <f>+CH16/CH111</f>
        <v>1816.9631790180727</v>
      </c>
      <c r="CI112" s="100"/>
      <c r="CJ112" s="100">
        <f>+CJ16/CJ111</f>
        <v>1837.9802792411786</v>
      </c>
      <c r="CK112" s="101"/>
      <c r="CL112" s="102">
        <f>+CL16/CL111</f>
        <v>266.59638791273881</v>
      </c>
      <c r="CM112" s="100"/>
      <c r="CN112" s="100">
        <f>+CN16/CN111</f>
        <v>527.70219637424452</v>
      </c>
      <c r="CO112" s="100"/>
      <c r="CP112" s="100">
        <f>+CP16/CP111</f>
        <v>329.85687888667252</v>
      </c>
      <c r="CQ112" s="103"/>
      <c r="CR112" s="159">
        <f>+CR10/CR111</f>
        <v>567.08322420763648</v>
      </c>
      <c r="CS112" s="160">
        <f>+CS10/CS111</f>
        <v>656.01836511653903</v>
      </c>
      <c r="CT112" s="161">
        <f>+CT10/CT111</f>
        <v>586.93299662261541</v>
      </c>
      <c r="CU112" s="43"/>
      <c r="CV112" s="102">
        <f>+CV10/CV111</f>
        <v>1957.4171026685192</v>
      </c>
      <c r="CW112" s="100"/>
      <c r="CX112" s="100">
        <f>+CX10/CX111</f>
        <v>1925.5864174923461</v>
      </c>
      <c r="CY112" s="99"/>
      <c r="CZ112" s="100">
        <f>+CZ10/CZ111</f>
        <v>1953.1243166561255</v>
      </c>
      <c r="DA112" s="103"/>
      <c r="DB112" s="102">
        <f>+DB10/DB111</f>
        <v>293.76732203866499</v>
      </c>
      <c r="DC112" s="99"/>
      <c r="DD112" s="100">
        <f>+DD10/DD111</f>
        <v>546.92388314462016</v>
      </c>
      <c r="DE112" s="100"/>
      <c r="DF112" s="100">
        <f>+DF10/DF111</f>
        <v>369.7017649922077</v>
      </c>
      <c r="DG112" s="103"/>
      <c r="DH112" s="183"/>
      <c r="DI112" s="191" t="s">
        <v>12</v>
      </c>
      <c r="DJ112" s="102">
        <f t="shared" ref="DJ112:DL112" si="419">+DJ10/DJ111</f>
        <v>1953.1243166561255</v>
      </c>
      <c r="DK112" s="100">
        <f t="shared" si="419"/>
        <v>369.7017649922077</v>
      </c>
      <c r="DL112" s="101">
        <f t="shared" si="419"/>
        <v>647.19494915123698</v>
      </c>
      <c r="DM112"/>
    </row>
    <row r="113" spans="1:118" s="62" customFormat="1" ht="15.6" x14ac:dyDescent="0.3">
      <c r="A113" s="51"/>
      <c r="B113" s="51"/>
      <c r="C113" s="44"/>
      <c r="D113" s="45"/>
      <c r="E113" s="248"/>
      <c r="F113" s="46"/>
      <c r="G113" s="46"/>
      <c r="H113" s="46"/>
      <c r="I113" s="47"/>
      <c r="J113" s="6"/>
      <c r="K113" s="6"/>
      <c r="L113" s="6"/>
      <c r="M113" s="6"/>
      <c r="N113" s="6"/>
      <c r="O113" s="6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9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9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8" s="62" customFormat="1" ht="15.6" x14ac:dyDescent="0.3">
      <c r="A114" s="51"/>
      <c r="B114" s="104" t="s">
        <v>95</v>
      </c>
      <c r="C114" s="44"/>
      <c r="D114" s="269">
        <f>+D102</f>
        <v>54252445.733490825</v>
      </c>
      <c r="E114" s="248"/>
      <c r="F114" s="273">
        <f>+F102</f>
        <v>-3464697.0344133377</v>
      </c>
      <c r="G114" s="274"/>
      <c r="H114" s="273">
        <f>+H102</f>
        <v>50787748.699077725</v>
      </c>
      <c r="I114" s="47"/>
      <c r="J114" s="281">
        <f>+J102</f>
        <v>774386.27778440714</v>
      </c>
      <c r="K114" s="281"/>
      <c r="L114" s="281">
        <f>+L102</f>
        <v>14286693.91966337</v>
      </c>
      <c r="M114" s="281"/>
      <c r="N114" s="281">
        <f>+N102</f>
        <v>15061080.197447896</v>
      </c>
      <c r="O114" s="281"/>
      <c r="P114" s="139">
        <f t="shared" ref="P114:R114" si="420">+P102</f>
        <v>55026832.01127553</v>
      </c>
      <c r="Q114" s="163">
        <f t="shared" si="420"/>
        <v>10821996.885250032</v>
      </c>
      <c r="R114" s="164">
        <f t="shared" si="420"/>
        <v>65848828.896526337</v>
      </c>
      <c r="S114" s="41"/>
      <c r="T114" s="93">
        <f>+T102</f>
        <v>146025911.20565033</v>
      </c>
      <c r="U114" s="46"/>
      <c r="V114" s="94">
        <f>+V102</f>
        <v>6149058.4247347116</v>
      </c>
      <c r="W114" s="46"/>
      <c r="X114" s="94">
        <f>+X102</f>
        <v>152174969.63038504</v>
      </c>
      <c r="Y114" s="47"/>
      <c r="Z114" s="94">
        <f>+Z102</f>
        <v>69374681.178229928</v>
      </c>
      <c r="AA114" s="46"/>
      <c r="AB114" s="94">
        <f>+AB102</f>
        <v>1424573.3097598553</v>
      </c>
      <c r="AC114" s="46"/>
      <c r="AD114" s="94">
        <f>+AD102</f>
        <v>70799254.487989783</v>
      </c>
      <c r="AE114" s="47"/>
      <c r="AF114" s="139">
        <f t="shared" ref="AF114:AH114" si="421">+AF102</f>
        <v>215400592.38388062</v>
      </c>
      <c r="AG114" s="163">
        <f t="shared" si="421"/>
        <v>7573631.7344943285</v>
      </c>
      <c r="AH114" s="164">
        <f t="shared" si="421"/>
        <v>222974224.11837482</v>
      </c>
      <c r="AI114" s="43"/>
      <c r="AJ114" s="93">
        <f>+AJ102</f>
        <v>26968933.396942198</v>
      </c>
      <c r="AK114" s="46"/>
      <c r="AL114" s="94">
        <f>+AL102</f>
        <v>1276899.7610528171</v>
      </c>
      <c r="AM114" s="46"/>
      <c r="AN114" s="94">
        <f>+AN102</f>
        <v>28245833.157995105</v>
      </c>
      <c r="AO114" s="47"/>
      <c r="AP114" s="94">
        <f>+AP102</f>
        <v>12843113.285885543</v>
      </c>
      <c r="AQ114" s="46"/>
      <c r="AR114" s="94">
        <f>+AR102</f>
        <v>4924795.8003848791</v>
      </c>
      <c r="AS114" s="49"/>
      <c r="AT114" s="94">
        <f>+AT102</f>
        <v>17767909.086270571</v>
      </c>
      <c r="AU114" s="47"/>
      <c r="AV114" s="139">
        <f>+AV102</f>
        <v>39812046.68282795</v>
      </c>
      <c r="AW114" s="163">
        <f>+AW102</f>
        <v>6201695.561437726</v>
      </c>
      <c r="AX114" s="141">
        <f>+AX102</f>
        <v>46013742.244265914</v>
      </c>
      <c r="AY114" s="43"/>
      <c r="AZ114" s="93">
        <f>+AZ102</f>
        <v>16716449.282137632</v>
      </c>
      <c r="BA114" s="46"/>
      <c r="BB114" s="94">
        <f>+BB102</f>
        <v>5431902.2027720511</v>
      </c>
      <c r="BC114" s="46"/>
      <c r="BD114" s="94">
        <f>+BD102</f>
        <v>22148351.484909773</v>
      </c>
      <c r="BE114" s="47"/>
      <c r="BF114" s="94">
        <f>+BF102</f>
        <v>16004270.066592693</v>
      </c>
      <c r="BG114" s="49"/>
      <c r="BH114" s="94">
        <f>+BH102</f>
        <v>13497144.092904747</v>
      </c>
      <c r="BI114" s="46"/>
      <c r="BJ114" s="94">
        <f>+BJ102</f>
        <v>29501414.159497499</v>
      </c>
      <c r="BK114" s="47"/>
      <c r="BL114" s="139">
        <f>+BL102</f>
        <v>32720719.348730564</v>
      </c>
      <c r="BM114" s="163">
        <f>+BM102</f>
        <v>18929046.295676827</v>
      </c>
      <c r="BN114" s="164">
        <f>+BN102</f>
        <v>51649765.644407034</v>
      </c>
      <c r="BO114" s="43"/>
      <c r="BP114" s="93">
        <f>+BP102</f>
        <v>54941438.847858012</v>
      </c>
      <c r="BQ114" s="46"/>
      <c r="BR114" s="94">
        <f>+BR102</f>
        <v>4584682.8657781035</v>
      </c>
      <c r="BS114" s="46"/>
      <c r="BT114" s="94">
        <f>+BT102</f>
        <v>59526121.713636041</v>
      </c>
      <c r="BU114" s="47"/>
      <c r="BV114" s="94">
        <f>+BV102</f>
        <v>32505065.88423261</v>
      </c>
      <c r="BW114" s="46"/>
      <c r="BX114" s="94">
        <f>+BX102</f>
        <v>-13212670.407868832</v>
      </c>
      <c r="BY114" s="46"/>
      <c r="BZ114" s="94">
        <f>+BZ102</f>
        <v>19292395.476363719</v>
      </c>
      <c r="CA114" s="47"/>
      <c r="CB114" s="139">
        <f>+CB102</f>
        <v>87446504.732090712</v>
      </c>
      <c r="CC114" s="163">
        <f>+CC102</f>
        <v>-8627987.542090714</v>
      </c>
      <c r="CD114" s="164">
        <f>+CD102</f>
        <v>78818517.189999938</v>
      </c>
      <c r="CE114" s="43"/>
      <c r="CF114" s="93">
        <f>+CF102</f>
        <v>14468242.974409819</v>
      </c>
      <c r="CG114" s="46"/>
      <c r="CH114" s="94">
        <f>+CH102</f>
        <v>19821338.90886879</v>
      </c>
      <c r="CI114" s="46"/>
      <c r="CJ114" s="94">
        <f>+CJ102</f>
        <v>34289581.883278608</v>
      </c>
      <c r="CK114" s="47"/>
      <c r="CL114" s="94">
        <f>+CL102</f>
        <v>57494871.080747962</v>
      </c>
      <c r="CM114" s="46"/>
      <c r="CN114" s="94">
        <f>+CN102</f>
        <v>9996065.9711869955</v>
      </c>
      <c r="CO114" s="46"/>
      <c r="CP114" s="94">
        <f>+CP102</f>
        <v>67490937.051935196</v>
      </c>
      <c r="CQ114" s="47"/>
      <c r="CR114" s="139">
        <f>+CR102</f>
        <v>71963114.055158615</v>
      </c>
      <c r="CS114" s="163">
        <f>+CS102</f>
        <v>29817404.880055904</v>
      </c>
      <c r="CT114" s="164">
        <f>+CT102</f>
        <v>101780518.93521404</v>
      </c>
      <c r="CU114" s="43"/>
      <c r="CV114" s="95">
        <f>+CV102</f>
        <v>313373421.44048882</v>
      </c>
      <c r="CW114" s="94"/>
      <c r="CX114" s="94">
        <f>+CX102</f>
        <v>33799185.12879312</v>
      </c>
      <c r="CY114" s="94"/>
      <c r="CZ114" s="94">
        <f>+CZ102</f>
        <v>347172606.56928158</v>
      </c>
      <c r="DA114" s="96"/>
      <c r="DB114" s="95">
        <f>+DB102</f>
        <v>188996387.77347374</v>
      </c>
      <c r="DC114" s="94"/>
      <c r="DD114" s="94">
        <f>+DD102</f>
        <v>30916602.686030865</v>
      </c>
      <c r="DE114" s="94"/>
      <c r="DF114" s="94">
        <f>+DF102</f>
        <v>219912990.45950603</v>
      </c>
      <c r="DG114" s="96"/>
      <c r="DH114" s="182"/>
      <c r="DI114" s="195" t="s">
        <v>95</v>
      </c>
      <c r="DJ114" s="95">
        <f>+DJ102</f>
        <v>347172606.56928253</v>
      </c>
      <c r="DK114" s="94">
        <f>+DK102</f>
        <v>219912990.45950603</v>
      </c>
      <c r="DL114" s="96">
        <f>+DL102</f>
        <v>567085597.02878761</v>
      </c>
      <c r="DM114"/>
    </row>
    <row r="115" spans="1:118" s="62" customFormat="1" ht="4.5" customHeight="1" x14ac:dyDescent="0.3">
      <c r="A115" s="51"/>
      <c r="B115" s="104"/>
      <c r="C115" s="44"/>
      <c r="D115" s="270"/>
      <c r="E115" s="248"/>
      <c r="F115" s="273"/>
      <c r="G115" s="274"/>
      <c r="H115" s="273"/>
      <c r="I115" s="47"/>
      <c r="J115" s="281"/>
      <c r="K115" s="281"/>
      <c r="L115" s="281"/>
      <c r="M115" s="281"/>
      <c r="N115" s="281"/>
      <c r="O115" s="281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9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9"/>
      <c r="BH115" s="94"/>
      <c r="BI115" s="46"/>
      <c r="BJ115" s="94"/>
      <c r="BK115" s="47"/>
      <c r="BL115" s="162"/>
      <c r="BM115" s="163"/>
      <c r="BN115" s="164"/>
      <c r="BO115" s="43"/>
      <c r="BP115" s="93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93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8" s="62" customFormat="1" ht="15.6" x14ac:dyDescent="0.3">
      <c r="A116" s="51"/>
      <c r="B116" s="61" t="s">
        <v>97</v>
      </c>
      <c r="C116" s="44"/>
      <c r="D116" s="271">
        <f>+D102/D16</f>
        <v>7.0212930862654635E-2</v>
      </c>
      <c r="E116" s="290"/>
      <c r="F116" s="275">
        <f>+F102/F16</f>
        <v>-3.8902605647783993E-2</v>
      </c>
      <c r="G116" s="276"/>
      <c r="H116" s="275">
        <f>+H102/H16</f>
        <v>5.8935914061123224E-2</v>
      </c>
      <c r="I116" s="108"/>
      <c r="J116" s="282">
        <f>+J102/J16</f>
        <v>2.1248462177192113E-3</v>
      </c>
      <c r="K116" s="282"/>
      <c r="L116" s="282">
        <f>+L102/L16</f>
        <v>3.2542683998236739E-2</v>
      </c>
      <c r="M116" s="283"/>
      <c r="N116" s="282">
        <f>+N102/N16</f>
        <v>1.8745336477523994E-2</v>
      </c>
      <c r="O116" s="283"/>
      <c r="P116" s="165">
        <f t="shared" ref="P116:R116" si="422">+P102/P16</f>
        <v>4.8391063275966088E-2</v>
      </c>
      <c r="Q116" s="166">
        <f t="shared" si="422"/>
        <v>2.049330309456052E-2</v>
      </c>
      <c r="R116" s="167">
        <f t="shared" si="422"/>
        <v>3.9544030191000959E-2</v>
      </c>
      <c r="S116" s="41"/>
      <c r="T116" s="105">
        <f>+T102/T16</f>
        <v>9.9804688861427196E-2</v>
      </c>
      <c r="U116" s="106"/>
      <c r="V116" s="107">
        <f>+V102/V16</f>
        <v>2.8985048250250559E-2</v>
      </c>
      <c r="W116" s="106"/>
      <c r="X116" s="107">
        <f>+X102/X16</f>
        <v>9.0836486219201512E-2</v>
      </c>
      <c r="Y116" s="108"/>
      <c r="Z116" s="107">
        <f>+Z102/Z16</f>
        <v>7.5185866777531238E-2</v>
      </c>
      <c r="AA116" s="106"/>
      <c r="AB116" s="107">
        <f>+AB102/AB16</f>
        <v>3.0244619131989661E-3</v>
      </c>
      <c r="AC116" s="106"/>
      <c r="AD116" s="107">
        <f>+AD102/AD16</f>
        <v>5.0798539573068291E-2</v>
      </c>
      <c r="AE116" s="108"/>
      <c r="AF116" s="165">
        <f t="shared" ref="AF116:AH116" si="423">+AF102/AF16</f>
        <v>9.0283452940357528E-2</v>
      </c>
      <c r="AG116" s="166">
        <f t="shared" si="423"/>
        <v>1.1086127175716687E-2</v>
      </c>
      <c r="AH116" s="167">
        <f t="shared" si="423"/>
        <v>7.2653971353644251E-2</v>
      </c>
      <c r="AI116" s="43"/>
      <c r="AJ116" s="105">
        <f>+AJ102/AJ16</f>
        <v>5.3441676591098136E-2</v>
      </c>
      <c r="AK116" s="106"/>
      <c r="AL116" s="107">
        <f>+AL102/AL16</f>
        <v>1.3251900676973931E-2</v>
      </c>
      <c r="AM116" s="106"/>
      <c r="AN116" s="107">
        <f>+AN102/AN16</f>
        <v>4.6998189578752826E-2</v>
      </c>
      <c r="AO116" s="108"/>
      <c r="AP116" s="107">
        <f>+AP102/AP16</f>
        <v>7.8873318903951647E-2</v>
      </c>
      <c r="AQ116" s="106"/>
      <c r="AR116" s="107">
        <f>+AR102/AR16</f>
        <v>1.9248689432721098E-2</v>
      </c>
      <c r="AS116" s="49"/>
      <c r="AT116" s="107">
        <f>+AT102/AT16</f>
        <v>4.2437604321225578E-2</v>
      </c>
      <c r="AU116" s="108"/>
      <c r="AV116" s="165">
        <f>+AV102/AV16</f>
        <v>5.9645792659407268E-2</v>
      </c>
      <c r="AW116" s="166">
        <f>+AW102/AW16</f>
        <v>1.7608101634171678E-2</v>
      </c>
      <c r="AX116" s="167">
        <f>+AX102/AX16</f>
        <v>4.5125604657076948E-2</v>
      </c>
      <c r="AY116" s="43"/>
      <c r="AZ116" s="105">
        <f>+AZ102/AZ16</f>
        <v>1.8936489212226182E-2</v>
      </c>
      <c r="BA116" s="106"/>
      <c r="BB116" s="107">
        <f>+BB102/BB16</f>
        <v>4.1433886409387277E-2</v>
      </c>
      <c r="BC116" s="106"/>
      <c r="BD116" s="107">
        <f>+BD102/BD16</f>
        <v>2.1845529345208149E-2</v>
      </c>
      <c r="BE116" s="108"/>
      <c r="BF116" s="107">
        <f>+BF102/BF16</f>
        <v>2.6037589256089087E-2</v>
      </c>
      <c r="BG116" s="49"/>
      <c r="BH116" s="107">
        <f>+BH102/BH16</f>
        <v>3.1373843248928661E-2</v>
      </c>
      <c r="BI116" s="106"/>
      <c r="BJ116" s="107">
        <f>+BJ102/BJ16</f>
        <v>2.823469478864598E-2</v>
      </c>
      <c r="BK116" s="108"/>
      <c r="BL116" s="165">
        <f>+BL102/BL16</f>
        <v>2.1851337170208547E-2</v>
      </c>
      <c r="BM116" s="166">
        <f>+BM102/BM16</f>
        <v>3.3723474413118029E-2</v>
      </c>
      <c r="BN116" s="167">
        <f>+BN102/BN16</f>
        <v>2.5088218672959059E-2</v>
      </c>
      <c r="BO116" s="43"/>
      <c r="BP116" s="105">
        <f>+BP102/BP16</f>
        <v>9.6433120295529529E-2</v>
      </c>
      <c r="BQ116" s="106"/>
      <c r="BR116" s="107">
        <f>+BR102/BR16</f>
        <v>5.6032107067288291E-2</v>
      </c>
      <c r="BS116" s="106"/>
      <c r="BT116" s="107">
        <f>+BT102/BT16</f>
        <v>9.1359580056651152E-2</v>
      </c>
      <c r="BU116" s="108"/>
      <c r="BV116" s="107">
        <f>+BV102/BV16</f>
        <v>0.136677613356571</v>
      </c>
      <c r="BW116" s="106"/>
      <c r="BX116" s="107">
        <f>+BX102/BX16</f>
        <v>-5.5325887785108621E-2</v>
      </c>
      <c r="BY116" s="106"/>
      <c r="BZ116" s="107">
        <f>+BZ102/BZ16</f>
        <v>4.0475971538917785E-2</v>
      </c>
      <c r="CA116" s="108"/>
      <c r="CB116" s="165">
        <f>+CB102/CB16</f>
        <v>0.10828496126754238</v>
      </c>
      <c r="CC116" s="166">
        <f>+CC102/CC16</f>
        <v>-2.6908831812639551E-2</v>
      </c>
      <c r="CD116" s="167">
        <f>+CD102/CD16</f>
        <v>6.9862380186456199E-2</v>
      </c>
      <c r="CE116" s="43"/>
      <c r="CF116" s="105">
        <f>+CF102/CF16</f>
        <v>1.5700248988976123E-2</v>
      </c>
      <c r="CG116" s="106"/>
      <c r="CH116" s="107">
        <f>+CH102/CH16</f>
        <v>0.14545397608318206</v>
      </c>
      <c r="CI116" s="106"/>
      <c r="CJ116" s="107">
        <f>+CJ102/CJ16</f>
        <v>3.2415886518274636E-2</v>
      </c>
      <c r="CK116" s="108"/>
      <c r="CL116" s="107">
        <f>+CL102/CL16</f>
        <v>0.10162256922285799</v>
      </c>
      <c r="CM116" s="106"/>
      <c r="CN116" s="107">
        <f>+CN102/CN16</f>
        <v>2.7915715054665106E-2</v>
      </c>
      <c r="CO116" s="106"/>
      <c r="CP116" s="107">
        <f>+CP102/CP16</f>
        <v>7.3054081119902775E-2</v>
      </c>
      <c r="CQ116" s="108"/>
      <c r="CR116" s="165">
        <f>+CR102/CR16</f>
        <v>4.8385126705273035E-2</v>
      </c>
      <c r="CS116" s="166">
        <f>+CS102/CS16</f>
        <v>6.0316082406892388E-2</v>
      </c>
      <c r="CT116" s="167">
        <f>+CT102/CT16</f>
        <v>5.1361482456514715E-2</v>
      </c>
      <c r="CU116" s="43"/>
      <c r="CV116" s="109">
        <f>+CV102/CV16</f>
        <v>6.127188583050136E-2</v>
      </c>
      <c r="CW116" s="107"/>
      <c r="CX116" s="107">
        <f>+CX102/CX16</f>
        <v>4.5261388929247706E-2</v>
      </c>
      <c r="CY116" s="107"/>
      <c r="CZ116" s="200">
        <f>+CZ102/CZ16</f>
        <v>5.9232053353987305E-2</v>
      </c>
      <c r="DA116" s="108"/>
      <c r="DB116" s="110">
        <f>+DB102/DB16</f>
        <v>6.5892888272094094E-2</v>
      </c>
      <c r="DC116" s="106"/>
      <c r="DD116" s="106">
        <f>+DD102/DD16</f>
        <v>1.4097977779436959E-2</v>
      </c>
      <c r="DE116" s="106"/>
      <c r="DF116" s="204">
        <f>+DF102/DF16</f>
        <v>4.3450607257612295E-2</v>
      </c>
      <c r="DG116" s="108"/>
      <c r="DH116" s="184"/>
      <c r="DI116" s="192" t="s">
        <v>97</v>
      </c>
      <c r="DJ116" s="216">
        <f>+DJ102/DJ16</f>
        <v>5.9232053353987478E-2</v>
      </c>
      <c r="DK116" s="204">
        <f>+DK102/DK16</f>
        <v>4.3450607257612295E-2</v>
      </c>
      <c r="DL116" s="217">
        <f>+DL102/DL16</f>
        <v>5.1919283531913663E-2</v>
      </c>
      <c r="DM116"/>
    </row>
    <row r="117" spans="1:118" s="62" customFormat="1" ht="5.25" customHeight="1" x14ac:dyDescent="0.3">
      <c r="A117" s="51"/>
      <c r="B117" s="61"/>
      <c r="C117" s="44"/>
      <c r="D117" s="272"/>
      <c r="E117" s="106"/>
      <c r="F117" s="276"/>
      <c r="G117" s="276"/>
      <c r="H117" s="276"/>
      <c r="I117" s="108"/>
      <c r="J117" s="283"/>
      <c r="K117" s="283"/>
      <c r="L117" s="283"/>
      <c r="M117" s="283"/>
      <c r="N117" s="283"/>
      <c r="O117" s="283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49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49"/>
      <c r="BH117" s="106"/>
      <c r="BI117" s="106"/>
      <c r="BJ117" s="106"/>
      <c r="BK117" s="108"/>
      <c r="BL117" s="165"/>
      <c r="BM117" s="166"/>
      <c r="BN117" s="167"/>
      <c r="BO117" s="43"/>
      <c r="BP117" s="111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111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8" s="62" customFormat="1" ht="15.6" x14ac:dyDescent="0.3">
      <c r="A118" s="51"/>
      <c r="B118" s="61" t="s">
        <v>93</v>
      </c>
      <c r="C118" s="44"/>
      <c r="D118" s="271">
        <f>+D63/D16</f>
        <v>0.82229148760202697</v>
      </c>
      <c r="E118" s="106"/>
      <c r="F118" s="275">
        <f>+F63/F16</f>
        <v>0.92825288202685285</v>
      </c>
      <c r="G118" s="276"/>
      <c r="H118" s="275">
        <f>+H63/H16</f>
        <v>0.83324252595510462</v>
      </c>
      <c r="I118" s="108"/>
      <c r="J118" s="282">
        <f>+J63/J16</f>
        <v>0.88681571217036748</v>
      </c>
      <c r="K118" s="282"/>
      <c r="L118" s="282">
        <f>+L63/L16</f>
        <v>0.86090403482490163</v>
      </c>
      <c r="M118" s="283"/>
      <c r="N118" s="282">
        <f>+N63/N16</f>
        <v>0.87265741518545292</v>
      </c>
      <c r="O118" s="283"/>
      <c r="P118" s="165">
        <f t="shared" ref="P118:R118" si="424">+P63/P16</f>
        <v>0.84297115706264836</v>
      </c>
      <c r="Q118" s="166">
        <f t="shared" si="424"/>
        <v>0.87226254309578244</v>
      </c>
      <c r="R118" s="167">
        <f t="shared" si="424"/>
        <v>0.85226014154221064</v>
      </c>
      <c r="S118" s="41"/>
      <c r="T118" s="105">
        <f>+T63/T16</f>
        <v>0.83089147706578459</v>
      </c>
      <c r="U118" s="106"/>
      <c r="V118" s="107">
        <f>+V63/V16</f>
        <v>0.88420124725999827</v>
      </c>
      <c r="W118" s="106"/>
      <c r="X118" s="107">
        <f>+X63/X16</f>
        <v>0.83764232778722603</v>
      </c>
      <c r="Y118" s="108"/>
      <c r="Z118" s="107">
        <f>+Z63/Z16</f>
        <v>0.79388031694503569</v>
      </c>
      <c r="AA118" s="106"/>
      <c r="AB118" s="107">
        <f>+AB63/AB16</f>
        <v>0.8954941631110781</v>
      </c>
      <c r="AC118" s="106"/>
      <c r="AD118" s="107">
        <f>+AD63/AD16</f>
        <v>0.82822125195890062</v>
      </c>
      <c r="AE118" s="108"/>
      <c r="AF118" s="165">
        <f t="shared" ref="AF118:AH118" si="425">+AF63/AF16</f>
        <v>0.81657755148391631</v>
      </c>
      <c r="AG118" s="166">
        <f t="shared" si="425"/>
        <v>0.89198731984308743</v>
      </c>
      <c r="AH118" s="167">
        <f t="shared" si="425"/>
        <v>0.83336391528990073</v>
      </c>
      <c r="AI118" s="43"/>
      <c r="AJ118" s="105">
        <f>+AJ63/AJ16</f>
        <v>0.83522649329167253</v>
      </c>
      <c r="AK118" s="106"/>
      <c r="AL118" s="107">
        <f>+AL63/AL16</f>
        <v>0.88336653713079427</v>
      </c>
      <c r="AM118" s="106"/>
      <c r="AN118" s="107">
        <f>+AN63/AN16</f>
        <v>0.84294461911337193</v>
      </c>
      <c r="AO118" s="108"/>
      <c r="AP118" s="107">
        <f>+AP63/AP16</f>
        <v>0.82074208742373556</v>
      </c>
      <c r="AQ118" s="106"/>
      <c r="AR118" s="107">
        <f>+AR63/AR16</f>
        <v>0.88786785253862799</v>
      </c>
      <c r="AS118" s="49"/>
      <c r="AT118" s="107">
        <f>+AT63/AT16</f>
        <v>0.86176163321484933</v>
      </c>
      <c r="AU118" s="108"/>
      <c r="AV118" s="165">
        <f>+AV63/AV16</f>
        <v>0.83169298436292494</v>
      </c>
      <c r="AW118" s="166">
        <f>+AW63/AW16</f>
        <v>0.88663639292977692</v>
      </c>
      <c r="AX118" s="167">
        <f>+AX63/AX16</f>
        <v>0.85067092064873617</v>
      </c>
      <c r="AY118" s="43"/>
      <c r="AZ118" s="105">
        <f>+AZ63/AZ16</f>
        <v>0.89757955226218256</v>
      </c>
      <c r="BA118" s="106"/>
      <c r="BB118" s="107">
        <f>+BB63/BB16</f>
        <v>0.87589930202266686</v>
      </c>
      <c r="BC118" s="106"/>
      <c r="BD118" s="107">
        <f>+BD63/BD16</f>
        <v>0.89477617383190788</v>
      </c>
      <c r="BE118" s="108"/>
      <c r="BF118" s="107">
        <f>+BF63/BF16</f>
        <v>0.89716502487678196</v>
      </c>
      <c r="BG118" s="49"/>
      <c r="BH118" s="107">
        <f>+BH63/BH16</f>
        <v>0.89174246859881034</v>
      </c>
      <c r="BI118" s="106"/>
      <c r="BJ118" s="107">
        <f>+BJ63/BJ16</f>
        <v>0.89493238594787816</v>
      </c>
      <c r="BK118" s="108"/>
      <c r="BL118" s="165">
        <f>+BL63/BL16</f>
        <v>0.89740939773747497</v>
      </c>
      <c r="BM118" s="166">
        <f>+BM63/BM16</f>
        <v>0.88804212682760753</v>
      </c>
      <c r="BN118" s="167">
        <f>+BN63/BN16</f>
        <v>0.89485545607397954</v>
      </c>
      <c r="BO118" s="43"/>
      <c r="BP118" s="105">
        <f>+BP63/BP16</f>
        <v>0.82269665887502474</v>
      </c>
      <c r="BQ118" s="106"/>
      <c r="BR118" s="107">
        <f>+BR63/BR16</f>
        <v>0.86169456257954702</v>
      </c>
      <c r="BS118" s="106"/>
      <c r="BT118" s="107">
        <f>+BT63/BT16</f>
        <v>0.82759399727985683</v>
      </c>
      <c r="BU118" s="108"/>
      <c r="BV118" s="107">
        <f>+BV63/BV16</f>
        <v>0.76079681096165452</v>
      </c>
      <c r="BW118" s="106"/>
      <c r="BX118" s="107">
        <f>+BX63/BX16</f>
        <v>0.95803644814757005</v>
      </c>
      <c r="BY118" s="106"/>
      <c r="BZ118" s="107">
        <f>+BZ63/BZ16</f>
        <v>0.85962197204453406</v>
      </c>
      <c r="CA118" s="108"/>
      <c r="CB118" s="165">
        <f>+CB63/CB16</f>
        <v>0.8044674031965322</v>
      </c>
      <c r="CC118" s="166">
        <f>+CC63/CC16</f>
        <v>0.93345130041472379</v>
      </c>
      <c r="CD118" s="167">
        <f>+CD63/CD16</f>
        <v>0.84112510867330037</v>
      </c>
      <c r="CE118" s="43"/>
      <c r="CF118" s="105">
        <f>+CF63/CF16</f>
        <v>0.88917814617024593</v>
      </c>
      <c r="CG118" s="106"/>
      <c r="CH118" s="107">
        <f>+CH63/CH16</f>
        <v>0.75942441907603997</v>
      </c>
      <c r="CI118" s="106"/>
      <c r="CJ118" s="107">
        <f>+CJ63/CJ16</f>
        <v>0.87246250864094743</v>
      </c>
      <c r="CK118" s="108"/>
      <c r="CL118" s="107">
        <f>+CL63/CL16</f>
        <v>0.8151723371796733</v>
      </c>
      <c r="CM118" s="106"/>
      <c r="CN118" s="107">
        <f>+CN63/CN16</f>
        <v>0.88887919134786619</v>
      </c>
      <c r="CO118" s="106"/>
      <c r="CP118" s="107">
        <f>+CP63/CP16</f>
        <v>0.84374082528262861</v>
      </c>
      <c r="CQ118" s="108"/>
      <c r="CR118" s="165">
        <f>+CR63/CR16</f>
        <v>0.86102631308929234</v>
      </c>
      <c r="CS118" s="166">
        <f>+CS63/CS16</f>
        <v>0.85319394179250274</v>
      </c>
      <c r="CT118" s="167">
        <f>+CT63/CT16</f>
        <v>0.85907241065783035</v>
      </c>
      <c r="CU118" s="43"/>
      <c r="CV118" s="109">
        <f>+CV63/CV16</f>
        <v>0.85111963679083036</v>
      </c>
      <c r="CW118" s="107"/>
      <c r="CX118" s="107">
        <f>+CX63/CX16</f>
        <v>0.86265377072323324</v>
      </c>
      <c r="CY118" s="107"/>
      <c r="CZ118" s="107">
        <f>+CZ63/CZ16</f>
        <v>0.85258915401624114</v>
      </c>
      <c r="DA118" s="108"/>
      <c r="DB118" s="110">
        <f>+DB63/DB16</f>
        <v>0.83080439893737557</v>
      </c>
      <c r="DC118" s="106"/>
      <c r="DD118" s="106">
        <f>+DD63/DD16</f>
        <v>0.892674542059267</v>
      </c>
      <c r="DE118" s="106"/>
      <c r="DF118" s="106">
        <f>+DF63/DF16</f>
        <v>0.85761218999523536</v>
      </c>
      <c r="DG118" s="108"/>
      <c r="DH118" s="184"/>
      <c r="DI118" s="192" t="s">
        <v>93</v>
      </c>
      <c r="DJ118" s="216">
        <f>+DJ63/DJ16</f>
        <v>0.85258915401624091</v>
      </c>
      <c r="DK118" s="204">
        <f>+DK63/DK16</f>
        <v>0.85761218999523536</v>
      </c>
      <c r="DL118" s="217">
        <f>+DL63/DL16</f>
        <v>0.85491671675656666</v>
      </c>
      <c r="DM118"/>
    </row>
    <row r="119" spans="1:118" s="62" customFormat="1" ht="4.5" customHeight="1" x14ac:dyDescent="0.3">
      <c r="A119" s="51"/>
      <c r="B119" s="61"/>
      <c r="C119" s="44"/>
      <c r="D119" s="272"/>
      <c r="E119" s="106"/>
      <c r="F119" s="276"/>
      <c r="G119" s="276"/>
      <c r="H119" s="276"/>
      <c r="I119" s="108"/>
      <c r="J119" s="283"/>
      <c r="K119" s="283"/>
      <c r="L119" s="283"/>
      <c r="M119" s="283"/>
      <c r="N119" s="283"/>
      <c r="O119" s="283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49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49"/>
      <c r="BH119" s="106"/>
      <c r="BI119" s="106"/>
      <c r="BJ119" s="106"/>
      <c r="BK119" s="108"/>
      <c r="BL119" s="165"/>
      <c r="BM119" s="166"/>
      <c r="BN119" s="167"/>
      <c r="BO119" s="43"/>
      <c r="BP119" s="111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111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8" s="62" customFormat="1" ht="15.6" x14ac:dyDescent="0.3">
      <c r="A120" s="51"/>
      <c r="B120" s="61" t="s">
        <v>94</v>
      </c>
      <c r="C120" s="44"/>
      <c r="D120" s="271">
        <f>+D95/D16</f>
        <v>8.0825985263350664E-2</v>
      </c>
      <c r="E120" s="106"/>
      <c r="F120" s="275">
        <f>+F95/F16</f>
        <v>8.2251504255997934E-2</v>
      </c>
      <c r="G120" s="276"/>
      <c r="H120" s="275">
        <f>+H95/H16</f>
        <v>8.0973311685829899E-2</v>
      </c>
      <c r="I120" s="108"/>
      <c r="J120" s="282">
        <f>+J95/J16</f>
        <v>0.10504615755459294</v>
      </c>
      <c r="K120" s="282"/>
      <c r="L120" s="282">
        <f>+L95/L16</f>
        <v>0.10013044745351148</v>
      </c>
      <c r="M120" s="283"/>
      <c r="N120" s="282">
        <f>+N95/N16</f>
        <v>0.10236018386887036</v>
      </c>
      <c r="O120" s="283"/>
      <c r="P120" s="165">
        <f t="shared" ref="P120:R120" si="426">+P95/P16</f>
        <v>8.8588421164175951E-2</v>
      </c>
      <c r="Q120" s="166">
        <f t="shared" si="426"/>
        <v>9.7115130449278012E-2</v>
      </c>
      <c r="R120" s="167">
        <f t="shared" si="426"/>
        <v>9.129244036359041E-2</v>
      </c>
      <c r="S120" s="41"/>
      <c r="T120" s="105">
        <f>+T95/T16</f>
        <v>4.2360357748196076E-2</v>
      </c>
      <c r="U120" s="106"/>
      <c r="V120" s="107">
        <f>+V95/V16</f>
        <v>5.4058419000782947E-2</v>
      </c>
      <c r="W120" s="106"/>
      <c r="X120" s="107">
        <f>+X95/X16</f>
        <v>4.3841734707030997E-2</v>
      </c>
      <c r="Y120" s="108"/>
      <c r="Z120" s="107">
        <f>+Z95/Z16</f>
        <v>0.10399734317979349</v>
      </c>
      <c r="AA120" s="106"/>
      <c r="AB120" s="107">
        <f>+AB95/AB16</f>
        <v>8.3403464594925203E-2</v>
      </c>
      <c r="AC120" s="106"/>
      <c r="AD120" s="107">
        <f>+AD95/AD16</f>
        <v>9.7037533342354959E-2</v>
      </c>
      <c r="AE120" s="108"/>
      <c r="AF120" s="165">
        <f t="shared" ref="AF120:AH120" si="427">+AF95/AF16</f>
        <v>6.6198227722554751E-2</v>
      </c>
      <c r="AG120" s="166">
        <f t="shared" si="427"/>
        <v>7.4290806983041177E-2</v>
      </c>
      <c r="AH120" s="167">
        <f t="shared" si="427"/>
        <v>6.7999651895458563E-2</v>
      </c>
      <c r="AI120" s="43"/>
      <c r="AJ120" s="105">
        <f>+AJ95/AJ16</f>
        <v>8.4550792309956421E-2</v>
      </c>
      <c r="AK120" s="106"/>
      <c r="AL120" s="107">
        <f>+AL95/AL16</f>
        <v>7.8505316940391326E-2</v>
      </c>
      <c r="AM120" s="106"/>
      <c r="AN120" s="107">
        <f>+AN95/AN16</f>
        <v>8.3581542267097714E-2</v>
      </c>
      <c r="AO120" s="108"/>
      <c r="AP120" s="107">
        <f>+AP95/AP16</f>
        <v>8.8497604735921623E-2</v>
      </c>
      <c r="AQ120" s="106"/>
      <c r="AR120" s="107">
        <f>+AR95/AR16</f>
        <v>8.0988983129785141E-2</v>
      </c>
      <c r="AS120" s="49"/>
      <c r="AT120" s="107">
        <f>+AT95/AT16</f>
        <v>8.3909198968421E-2</v>
      </c>
      <c r="AU120" s="108"/>
      <c r="AV120" s="165">
        <f>+AV95/AV16</f>
        <v>8.5513627587729873E-2</v>
      </c>
      <c r="AW120" s="166">
        <f>+AW95/AW16</f>
        <v>8.0309507395028859E-2</v>
      </c>
      <c r="AX120" s="167">
        <f>+AX95/AX16</f>
        <v>8.3716078727603838E-2</v>
      </c>
      <c r="AY120" s="43"/>
      <c r="AZ120" s="105">
        <f>+AZ95/AZ16</f>
        <v>5.8696345470478799E-2</v>
      </c>
      <c r="BA120" s="106"/>
      <c r="BB120" s="107">
        <f>+BB95/BB16</f>
        <v>5.7879198512833345E-2</v>
      </c>
      <c r="BC120" s="106"/>
      <c r="BD120" s="107">
        <f>+BD95/BD16</f>
        <v>5.8590683767771497E-2</v>
      </c>
      <c r="BE120" s="108"/>
      <c r="BF120" s="107">
        <f>+BF95/BF16</f>
        <v>6.1881374746091421E-2</v>
      </c>
      <c r="BG120" s="49"/>
      <c r="BH120" s="107">
        <f>+BH95/BH16</f>
        <v>6.1967677031223516E-2</v>
      </c>
      <c r="BI120" s="106"/>
      <c r="BJ120" s="107">
        <f>+BJ95/BJ16</f>
        <v>6.191690814243847E-2</v>
      </c>
      <c r="BK120" s="108"/>
      <c r="BL120" s="165">
        <f>+BL95/BL16</f>
        <v>6.0003731090000748E-2</v>
      </c>
      <c r="BM120" s="166">
        <f>+BM95/BM16</f>
        <v>6.101276894706275E-2</v>
      </c>
      <c r="BN120" s="167">
        <f>+BN95/BN16</f>
        <v>6.0278840441271922E-2</v>
      </c>
      <c r="BO120" s="43"/>
      <c r="BP120" s="105">
        <f>+BP95/BP16</f>
        <v>4.7485993585883728E-2</v>
      </c>
      <c r="BQ120" s="106"/>
      <c r="BR120" s="107">
        <f>+BR95/BR16</f>
        <v>4.8251211997654399E-2</v>
      </c>
      <c r="BS120" s="106"/>
      <c r="BT120" s="107">
        <f>+BT95/BT16</f>
        <v>4.758208935411895E-2</v>
      </c>
      <c r="BU120" s="108"/>
      <c r="BV120" s="107">
        <f>+BV95/BV16</f>
        <v>8.4661870571997158E-2</v>
      </c>
      <c r="BW120" s="106"/>
      <c r="BX120" s="107">
        <f>+BX95/BX16</f>
        <v>7.9754378768808212E-2</v>
      </c>
      <c r="BY120" s="106"/>
      <c r="BZ120" s="107">
        <f>+BZ95/BZ16</f>
        <v>8.2203015572654817E-2</v>
      </c>
      <c r="CA120" s="108"/>
      <c r="CB120" s="165">
        <f>+CB95/CB16</f>
        <v>5.8434139494101131E-2</v>
      </c>
      <c r="CC120" s="166">
        <f>+CC95/CC16</f>
        <v>7.1715196179066784E-2</v>
      </c>
      <c r="CD120" s="167">
        <f>+CD95/CD16</f>
        <v>6.2208665422358388E-2</v>
      </c>
      <c r="CE120" s="43"/>
      <c r="CF120" s="105">
        <f>+CF95/CF16</f>
        <v>7.1408637664951938E-2</v>
      </c>
      <c r="CG120" s="106"/>
      <c r="CH120" s="107">
        <f>+CH95/CH16</f>
        <v>7.3799045792479867E-2</v>
      </c>
      <c r="CI120" s="106"/>
      <c r="CJ120" s="107">
        <f>+CJ95/CJ16</f>
        <v>7.1716584085464663E-2</v>
      </c>
      <c r="CK120" s="108"/>
      <c r="CL120" s="107">
        <f>+CL95/CL16</f>
        <v>6.0030410628620412E-2</v>
      </c>
      <c r="CM120" s="106"/>
      <c r="CN120" s="107">
        <f>+CN95/CN16</f>
        <v>6.0074581784015216E-2</v>
      </c>
      <c r="CO120" s="106"/>
      <c r="CP120" s="107">
        <f>+CP95/CP16</f>
        <v>6.0047531195515182E-2</v>
      </c>
      <c r="CQ120" s="108"/>
      <c r="CR120" s="165">
        <f>+CR95/CR16</f>
        <v>6.7080356511714373E-2</v>
      </c>
      <c r="CS120" s="166">
        <f>+CS95/CS16</f>
        <v>6.3857840713452546E-2</v>
      </c>
      <c r="CT120" s="167">
        <f>+CT95/CT16</f>
        <v>6.6276451638584824E-2</v>
      </c>
      <c r="CU120" s="43"/>
      <c r="CV120" s="109">
        <f>+CV95/CV16</f>
        <v>6.0959106644393558E-2</v>
      </c>
      <c r="CW120" s="107"/>
      <c r="CX120" s="107">
        <f>+CX95/CX16</f>
        <v>6.4212131952817636E-2</v>
      </c>
      <c r="CY120" s="107"/>
      <c r="CZ120" s="107">
        <f>+CZ95/CZ16</f>
        <v>6.1373561405664953E-2</v>
      </c>
      <c r="DA120" s="108"/>
      <c r="DB120" s="110">
        <f>+DB95/DB16</f>
        <v>8.3949426774111421E-2</v>
      </c>
      <c r="DC120" s="106"/>
      <c r="DD120" s="106">
        <f>+DD95/DD16</f>
        <v>7.8058597981305405E-2</v>
      </c>
      <c r="DE120" s="106"/>
      <c r="DF120" s="106">
        <f>+DF95/DF16</f>
        <v>8.1396982259411541E-2</v>
      </c>
      <c r="DG120" s="108"/>
      <c r="DH120" s="184"/>
      <c r="DI120" s="192" t="s">
        <v>94</v>
      </c>
      <c r="DJ120" s="216">
        <f>+DJ95/DJ16</f>
        <v>6.1373561405664974E-2</v>
      </c>
      <c r="DK120" s="204">
        <f>+DK95/DK16</f>
        <v>8.1396982259411541E-2</v>
      </c>
      <c r="DL120" s="217">
        <f>+DL95/DL16</f>
        <v>7.065196763407719E-2</v>
      </c>
      <c r="DM120"/>
    </row>
    <row r="121" spans="1:118" s="62" customFormat="1" ht="5.25" customHeight="1" x14ac:dyDescent="0.3">
      <c r="A121" s="51"/>
      <c r="B121" s="51"/>
      <c r="C121" s="44"/>
      <c r="D121" s="269"/>
      <c r="E121" s="46"/>
      <c r="F121" s="274"/>
      <c r="G121" s="274"/>
      <c r="H121" s="274"/>
      <c r="I121" s="47"/>
      <c r="J121" s="280"/>
      <c r="K121" s="280"/>
      <c r="L121" s="280"/>
      <c r="M121" s="280"/>
      <c r="N121" s="280"/>
      <c r="O121" s="280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9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9"/>
      <c r="BH121" s="46"/>
      <c r="BI121" s="46"/>
      <c r="BJ121" s="46"/>
      <c r="BK121" s="47"/>
      <c r="BL121" s="139"/>
      <c r="BM121" s="140"/>
      <c r="BN121" s="141"/>
      <c r="BO121" s="43"/>
      <c r="BP121" s="45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8" s="62" customFormat="1" ht="15.6" x14ac:dyDescent="0.3">
      <c r="A122" s="51"/>
      <c r="B122" s="61" t="s">
        <v>99</v>
      </c>
      <c r="C122" s="44"/>
      <c r="D122" s="271">
        <f>+D73/D16</f>
        <v>2.666959627196773E-2</v>
      </c>
      <c r="E122" s="46"/>
      <c r="F122" s="275">
        <f>+F73/F16</f>
        <v>2.8398219364933149E-2</v>
      </c>
      <c r="G122" s="274"/>
      <c r="H122" s="275">
        <f>+H73/H16</f>
        <v>2.6848248297942259E-2</v>
      </c>
      <c r="I122" s="47"/>
      <c r="J122" s="282">
        <f>+J73/J16</f>
        <v>6.0132840573204113E-3</v>
      </c>
      <c r="K122" s="282"/>
      <c r="L122" s="282">
        <f>+L73/L16</f>
        <v>6.4228337233501864E-3</v>
      </c>
      <c r="M122" s="281"/>
      <c r="N122" s="282">
        <f>+N73/N16</f>
        <v>6.2370644681526985E-3</v>
      </c>
      <c r="O122" s="281"/>
      <c r="P122" s="165">
        <f t="shared" ref="P122:R122" si="428">+P73/P16</f>
        <v>2.0049358497209513E-2</v>
      </c>
      <c r="Q122" s="166">
        <f t="shared" si="428"/>
        <v>1.0129023360379089E-2</v>
      </c>
      <c r="R122" s="167">
        <f t="shared" si="428"/>
        <v>1.6903387903198064E-2</v>
      </c>
      <c r="S122" s="41"/>
      <c r="T122" s="105">
        <f>+T73/T16</f>
        <v>2.6943476324592087E-2</v>
      </c>
      <c r="U122" s="46"/>
      <c r="V122" s="107">
        <f>+V73/V16</f>
        <v>3.2755285488968194E-2</v>
      </c>
      <c r="W122" s="46"/>
      <c r="X122" s="107">
        <f>+X73/X16</f>
        <v>2.7679451286541323E-2</v>
      </c>
      <c r="Y122" s="47"/>
      <c r="Z122" s="107">
        <f>+Z73/Z16</f>
        <v>2.69364730976396E-2</v>
      </c>
      <c r="AA122" s="46"/>
      <c r="AB122" s="107">
        <f>+AB73/AB16</f>
        <v>1.8077910380797677E-2</v>
      </c>
      <c r="AC122" s="46"/>
      <c r="AD122" s="107">
        <f>+AD73/AD16</f>
        <v>2.3942675125676029E-2</v>
      </c>
      <c r="AE122" s="47"/>
      <c r="AF122" s="165">
        <f t="shared" ref="AF122:AH122" si="429">+AF73/AF16</f>
        <v>2.6940767853171472E-2</v>
      </c>
      <c r="AG122" s="166">
        <f t="shared" si="429"/>
        <v>2.2635745998154693E-2</v>
      </c>
      <c r="AH122" s="167">
        <f t="shared" si="429"/>
        <v>2.5982461460996528E-2</v>
      </c>
      <c r="AI122" s="43"/>
      <c r="AJ122" s="105">
        <f>+AJ73/AJ16</f>
        <v>2.6781037807272978E-2</v>
      </c>
      <c r="AK122" s="46"/>
      <c r="AL122" s="107">
        <f>+AL73/AL16</f>
        <v>2.4876245251840453E-2</v>
      </c>
      <c r="AM122" s="46"/>
      <c r="AN122" s="107">
        <f>+AN73/AN16</f>
        <v>2.6475649040777562E-2</v>
      </c>
      <c r="AO122" s="47"/>
      <c r="AP122" s="107">
        <f>+AP73/AP16</f>
        <v>1.1886988936391214E-2</v>
      </c>
      <c r="AQ122" s="46"/>
      <c r="AR122" s="107">
        <f>+AR73/AR16</f>
        <v>1.1894474898865753E-2</v>
      </c>
      <c r="AS122" s="49"/>
      <c r="AT122" s="107">
        <f>+AT73/AT16</f>
        <v>1.1891563495504087E-2</v>
      </c>
      <c r="AU122" s="47"/>
      <c r="AV122" s="165">
        <f>+AV73/AV16</f>
        <v>2.3147595389937946E-2</v>
      </c>
      <c r="AW122" s="166">
        <f>+AW73/AW16</f>
        <v>1.5445998041022587E-2</v>
      </c>
      <c r="AX122" s="167">
        <f>+AX73/AX16</f>
        <v>2.0487395966583079E-2</v>
      </c>
      <c r="AY122" s="43"/>
      <c r="AZ122" s="105">
        <f>+AZ73/AZ16</f>
        <v>2.4787613055112574E-2</v>
      </c>
      <c r="BA122" s="46"/>
      <c r="BB122" s="107">
        <f>+BB73/BB16</f>
        <v>2.4787613055112578E-2</v>
      </c>
      <c r="BC122" s="46"/>
      <c r="BD122" s="107">
        <f>+BD73/BD16</f>
        <v>2.4787613055112578E-2</v>
      </c>
      <c r="BE122" s="47"/>
      <c r="BF122" s="107">
        <f>+BF73/BF16</f>
        <v>1.49160111210374E-2</v>
      </c>
      <c r="BG122" s="49"/>
      <c r="BH122" s="107">
        <f>+BH73/BH16</f>
        <v>1.4916011121037397E-2</v>
      </c>
      <c r="BI122" s="46"/>
      <c r="BJ122" s="107">
        <f>+BJ73/BJ16</f>
        <v>1.4916011121037399E-2</v>
      </c>
      <c r="BK122" s="47"/>
      <c r="BL122" s="165">
        <f>+BL73/BL16</f>
        <v>2.0735534002315648E-2</v>
      </c>
      <c r="BM122" s="166">
        <f>+BM73/BM16</f>
        <v>1.7221629812211793E-2</v>
      </c>
      <c r="BN122" s="167">
        <f>+BN73/BN16</f>
        <v>1.9777484811789457E-2</v>
      </c>
      <c r="BO122" s="43"/>
      <c r="BP122" s="105">
        <f>+BP73/BP16</f>
        <v>3.3384227243561986E-2</v>
      </c>
      <c r="BQ122" s="46"/>
      <c r="BR122" s="107">
        <f>+BR73/BR16</f>
        <v>3.4022118355510313E-2</v>
      </c>
      <c r="BS122" s="46"/>
      <c r="BT122" s="107">
        <f>+BT73/BT16</f>
        <v>3.3464333309372984E-2</v>
      </c>
      <c r="BU122" s="47"/>
      <c r="BV122" s="107">
        <f>+BV73/BV16</f>
        <v>1.7863705109777327E-2</v>
      </c>
      <c r="BW122" s="46"/>
      <c r="BX122" s="107">
        <f>+BX73/BX16</f>
        <v>1.7535060868730315E-2</v>
      </c>
      <c r="BY122" s="46"/>
      <c r="BZ122" s="107">
        <f>+BZ73/BZ16</f>
        <v>1.7699040843893395E-2</v>
      </c>
      <c r="CA122" s="47"/>
      <c r="CB122" s="165">
        <f>+CB73/CB16</f>
        <v>2.881349604182426E-2</v>
      </c>
      <c r="CC122" s="166">
        <f>+CC73/CC16</f>
        <v>2.1742335218849031E-2</v>
      </c>
      <c r="CD122" s="167">
        <f>+CD73/CD16</f>
        <v>2.6803845717884994E-2</v>
      </c>
      <c r="CE122" s="43"/>
      <c r="CF122" s="105">
        <f>+CF73/CF16</f>
        <v>2.3712967175825897E-2</v>
      </c>
      <c r="CG122" s="46"/>
      <c r="CH122" s="107">
        <f>+CH73/CH16</f>
        <v>2.1322559048298006E-2</v>
      </c>
      <c r="CI122" s="46"/>
      <c r="CJ122" s="107">
        <f>+CJ73/CJ16</f>
        <v>2.3405020755313175E-2</v>
      </c>
      <c r="CK122" s="47"/>
      <c r="CL122" s="107">
        <f>+CL73/CL16</f>
        <v>2.3174682968848215E-2</v>
      </c>
      <c r="CM122" s="46"/>
      <c r="CN122" s="107">
        <f>+CN73/CN16</f>
        <v>2.3130511813453419E-2</v>
      </c>
      <c r="CO122" s="46"/>
      <c r="CP122" s="107">
        <f>+CP73/CP16</f>
        <v>2.3157562401953439E-2</v>
      </c>
      <c r="CQ122" s="47"/>
      <c r="CR122" s="165">
        <f>+CR73/CR16</f>
        <v>2.3508203693720326E-2</v>
      </c>
      <c r="CS122" s="166">
        <f>+CS73/CS16</f>
        <v>2.2632135087152373E-2</v>
      </c>
      <c r="CT122" s="167">
        <f>+CT73/CT16</f>
        <v>2.3289655247070145E-2</v>
      </c>
      <c r="CU122" s="43"/>
      <c r="CV122" s="109">
        <f>+CV73/CV16</f>
        <v>2.6649370734274768E-2</v>
      </c>
      <c r="CW122" s="107"/>
      <c r="CX122" s="107">
        <f>+CX73/CX16</f>
        <v>2.7872708394701389E-2</v>
      </c>
      <c r="CY122" s="107"/>
      <c r="CZ122" s="107">
        <f>+CZ73/CZ16</f>
        <v>2.6805231224106628E-2</v>
      </c>
      <c r="DA122" s="96"/>
      <c r="DB122" s="110">
        <f>+DB73/DB16</f>
        <v>1.9353286016418843E-2</v>
      </c>
      <c r="DC122" s="106"/>
      <c r="DD122" s="106">
        <f>+DD73/DD16</f>
        <v>1.5168882179990512E-2</v>
      </c>
      <c r="DE122" s="106"/>
      <c r="DF122" s="106">
        <f>+DF73/DF16</f>
        <v>1.7540220487740794E-2</v>
      </c>
      <c r="DG122" s="96"/>
      <c r="DH122" s="182"/>
      <c r="DI122" s="192" t="s">
        <v>99</v>
      </c>
      <c r="DJ122" s="216">
        <f>+DJ73/DJ16</f>
        <v>2.6805231224106631E-2</v>
      </c>
      <c r="DK122" s="204">
        <f>+DK73/DK16</f>
        <v>1.7540220487740794E-2</v>
      </c>
      <c r="DL122" s="217">
        <f>+DL73/DL16</f>
        <v>2.2512032077442422E-2</v>
      </c>
      <c r="DM122"/>
    </row>
    <row r="123" spans="1:118" s="62" customFormat="1" ht="16.2" thickBot="1" x14ac:dyDescent="0.35">
      <c r="A123" s="51"/>
      <c r="B123" s="51"/>
      <c r="C123" s="44"/>
      <c r="D123" s="112"/>
      <c r="E123" s="113"/>
      <c r="F123" s="113"/>
      <c r="G123" s="113"/>
      <c r="H123" s="113"/>
      <c r="I123" s="114"/>
      <c r="J123" s="115"/>
      <c r="K123" s="113"/>
      <c r="L123" s="113"/>
      <c r="M123" s="113"/>
      <c r="N123" s="113"/>
      <c r="O123" s="114"/>
      <c r="P123" s="168"/>
      <c r="Q123" s="169"/>
      <c r="R123" s="170"/>
      <c r="S123" s="41"/>
      <c r="T123" s="112"/>
      <c r="U123" s="113"/>
      <c r="V123" s="113"/>
      <c r="W123" s="113"/>
      <c r="X123" s="113"/>
      <c r="Y123" s="114"/>
      <c r="Z123" s="115"/>
      <c r="AA123" s="113"/>
      <c r="AB123" s="113"/>
      <c r="AC123" s="113"/>
      <c r="AD123" s="113"/>
      <c r="AE123" s="114"/>
      <c r="AF123" s="168"/>
      <c r="AG123" s="169"/>
      <c r="AH123" s="170"/>
      <c r="AI123" s="43"/>
      <c r="AJ123" s="112"/>
      <c r="AK123" s="113"/>
      <c r="AL123" s="113"/>
      <c r="AM123" s="113"/>
      <c r="AN123" s="113"/>
      <c r="AO123" s="114"/>
      <c r="AP123" s="115"/>
      <c r="AQ123" s="113"/>
      <c r="AR123" s="113"/>
      <c r="AS123" s="293"/>
      <c r="AT123" s="113"/>
      <c r="AU123" s="114"/>
      <c r="AV123" s="168"/>
      <c r="AW123" s="169"/>
      <c r="AX123" s="170"/>
      <c r="AY123" s="43"/>
      <c r="AZ123" s="112"/>
      <c r="BA123" s="113"/>
      <c r="BB123" s="113"/>
      <c r="BC123" s="113"/>
      <c r="BD123" s="113"/>
      <c r="BE123" s="114"/>
      <c r="BF123" s="115"/>
      <c r="BG123" s="293"/>
      <c r="BH123" s="113"/>
      <c r="BI123" s="113"/>
      <c r="BJ123" s="113"/>
      <c r="BK123" s="114"/>
      <c r="BL123" s="168"/>
      <c r="BM123" s="169"/>
      <c r="BN123" s="170"/>
      <c r="BO123" s="43"/>
      <c r="BP123" s="112"/>
      <c r="BQ123" s="113"/>
      <c r="BR123" s="113"/>
      <c r="BS123" s="113"/>
      <c r="BT123" s="113"/>
      <c r="BU123" s="114"/>
      <c r="BV123" s="115"/>
      <c r="BW123" s="113"/>
      <c r="BX123" s="113"/>
      <c r="BY123" s="113"/>
      <c r="BZ123" s="113"/>
      <c r="CA123" s="114"/>
      <c r="CB123" s="168"/>
      <c r="CC123" s="169"/>
      <c r="CD123" s="170"/>
      <c r="CE123" s="43"/>
      <c r="CF123" s="112"/>
      <c r="CG123" s="113"/>
      <c r="CH123" s="113"/>
      <c r="CI123" s="113"/>
      <c r="CJ123" s="113"/>
      <c r="CK123" s="114"/>
      <c r="CL123" s="115"/>
      <c r="CM123" s="113"/>
      <c r="CN123" s="113"/>
      <c r="CO123" s="113"/>
      <c r="CP123" s="113"/>
      <c r="CQ123" s="114"/>
      <c r="CR123" s="168"/>
      <c r="CS123" s="169"/>
      <c r="CT123" s="170"/>
      <c r="CU123" s="43"/>
      <c r="CV123" s="116"/>
      <c r="CW123" s="117"/>
      <c r="CX123" s="117"/>
      <c r="CY123" s="117"/>
      <c r="CZ123" s="117"/>
      <c r="DA123" s="118"/>
      <c r="DB123" s="116"/>
      <c r="DC123" s="117"/>
      <c r="DD123" s="117"/>
      <c r="DE123" s="117"/>
      <c r="DF123" s="117"/>
      <c r="DG123" s="118"/>
      <c r="DH123" s="176"/>
      <c r="DI123" s="196"/>
      <c r="DJ123" s="116"/>
      <c r="DK123" s="117"/>
      <c r="DL123" s="118"/>
      <c r="DM123"/>
    </row>
    <row r="124" spans="1:118" ht="13.8" thickTop="1" x14ac:dyDescent="0.25">
      <c r="AI124" s="22"/>
      <c r="BG124" s="294"/>
      <c r="DI124" s="197" t="s">
        <v>95</v>
      </c>
      <c r="DJ124" s="201">
        <f>SUM(DJ126:DJ131)</f>
        <v>347172606.56928229</v>
      </c>
      <c r="DK124" s="201">
        <f>SUM(DK126:DK131)</f>
        <v>219912990.45950466</v>
      </c>
      <c r="DL124" s="202">
        <f>SUM(DL126:DL131)</f>
        <v>567085597.0287869</v>
      </c>
    </row>
    <row r="125" spans="1:118" x14ac:dyDescent="0.25">
      <c r="AI125" s="22"/>
      <c r="BG125" s="294"/>
      <c r="DI125" s="173"/>
      <c r="DJ125" s="14"/>
      <c r="DK125" s="14"/>
      <c r="DL125" s="199"/>
    </row>
    <row r="126" spans="1:118" ht="15.75" customHeight="1" x14ac:dyDescent="0.3">
      <c r="BG126" s="294"/>
      <c r="DI126" s="190" t="s">
        <v>126</v>
      </c>
      <c r="DJ126" s="205">
        <f>+H114</f>
        <v>50787748.699077725</v>
      </c>
      <c r="DK126" s="205">
        <f>+N114</f>
        <v>15061080.197447896</v>
      </c>
      <c r="DL126" s="206">
        <f>+DJ126+DK126</f>
        <v>65848828.896525621</v>
      </c>
      <c r="DN126" s="298"/>
    </row>
    <row r="127" spans="1:118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BG127" s="294"/>
      <c r="CJ127" s="284"/>
      <c r="DI127" s="190" t="s">
        <v>133</v>
      </c>
      <c r="DJ127" s="205">
        <f>+X114</f>
        <v>152174969.63038504</v>
      </c>
      <c r="DK127" s="205">
        <f>+AD114</f>
        <v>70799254.487989783</v>
      </c>
      <c r="DL127" s="206">
        <f t="shared" ref="DL127:DL131" si="430">+DJ127+DK127</f>
        <v>222974224.11837482</v>
      </c>
    </row>
    <row r="128" spans="1:118" ht="15.75" customHeight="1" x14ac:dyDescent="0.3">
      <c r="BG128" s="294"/>
      <c r="DI128" s="190" t="s">
        <v>171</v>
      </c>
      <c r="DJ128" s="205">
        <f>+AN114</f>
        <v>28245833.157995105</v>
      </c>
      <c r="DK128" s="205">
        <f>+AT114</f>
        <v>17767909.086270571</v>
      </c>
      <c r="DL128" s="206">
        <f t="shared" si="430"/>
        <v>46013742.244265676</v>
      </c>
    </row>
    <row r="129" spans="21:118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 s="295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172</v>
      </c>
      <c r="DJ129" s="205">
        <f>+BD114</f>
        <v>22148351.484909773</v>
      </c>
      <c r="DK129" s="205">
        <f>+BJ114</f>
        <v>29501414.159497499</v>
      </c>
      <c r="DL129" s="206">
        <f t="shared" si="430"/>
        <v>51649765.644407272</v>
      </c>
    </row>
    <row r="130" spans="21:118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 s="295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174</v>
      </c>
      <c r="DJ130" s="205">
        <f>+BT114</f>
        <v>59526121.713636041</v>
      </c>
      <c r="DK130" s="205">
        <f>+BZ114</f>
        <v>19292395.476363719</v>
      </c>
      <c r="DL130" s="206">
        <f t="shared" si="430"/>
        <v>78818517.189999759</v>
      </c>
    </row>
    <row r="131" spans="21:118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 s="295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173</v>
      </c>
      <c r="DJ131" s="205">
        <f>+CJ114</f>
        <v>34289581.883278608</v>
      </c>
      <c r="DK131" s="205">
        <f>+CP114</f>
        <v>67490937.051935196</v>
      </c>
      <c r="DL131" s="206">
        <f t="shared" si="430"/>
        <v>101780518.9352138</v>
      </c>
    </row>
    <row r="132" spans="21:118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 s="295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8" t="s">
        <v>97</v>
      </c>
      <c r="DJ132" s="203">
        <f>+DJ124/DJ16</f>
        <v>5.9232053353987436E-2</v>
      </c>
      <c r="DK132" s="203">
        <f t="shared" ref="DK132:DL132" si="431">+DK124/DK16</f>
        <v>4.3450607257612024E-2</v>
      </c>
      <c r="DL132" s="218">
        <f t="shared" si="431"/>
        <v>5.19192835319136E-2</v>
      </c>
      <c r="DN132" s="298"/>
    </row>
    <row r="133" spans="21:118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 s="295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3"/>
      <c r="DJ133" s="14"/>
      <c r="DK133" s="14"/>
      <c r="DL133" s="199"/>
    </row>
    <row r="134" spans="21:118" ht="16.5" customHeight="1" x14ac:dyDescent="0.3">
      <c r="BG134" s="294"/>
      <c r="DI134" s="190" t="s">
        <v>126</v>
      </c>
      <c r="DJ134" s="212">
        <f>+H116</f>
        <v>5.8935914061123224E-2</v>
      </c>
      <c r="DK134" s="212">
        <f>+N116</f>
        <v>1.8745336477523994E-2</v>
      </c>
      <c r="DL134" s="213">
        <f>+R116</f>
        <v>3.9544030191000959E-2</v>
      </c>
    </row>
    <row r="135" spans="21:118" ht="16.5" customHeight="1" x14ac:dyDescent="0.3">
      <c r="BG135" s="294"/>
      <c r="DI135" s="190" t="s">
        <v>133</v>
      </c>
      <c r="DJ135" s="212">
        <f>+X116</f>
        <v>9.0836486219201512E-2</v>
      </c>
      <c r="DK135" s="212">
        <f>+AD116</f>
        <v>5.0798539573068291E-2</v>
      </c>
      <c r="DL135" s="213">
        <f>+AH116</f>
        <v>7.2653971353644251E-2</v>
      </c>
    </row>
    <row r="136" spans="21:118" ht="16.5" customHeight="1" x14ac:dyDescent="0.3">
      <c r="BG136" s="294"/>
      <c r="DI136" s="190" t="s">
        <v>171</v>
      </c>
      <c r="DJ136" s="212">
        <f>+AN116</f>
        <v>4.6998189578752826E-2</v>
      </c>
      <c r="DK136" s="212">
        <f>+AT116</f>
        <v>4.2437604321225578E-2</v>
      </c>
      <c r="DL136" s="213">
        <f>+AX116</f>
        <v>4.5125604657076948E-2</v>
      </c>
    </row>
    <row r="137" spans="21:118" ht="16.5" customHeight="1" x14ac:dyDescent="0.3">
      <c r="BG137" s="294"/>
      <c r="DI137" s="190" t="s">
        <v>172</v>
      </c>
      <c r="DJ137" s="212">
        <f>+BD116</f>
        <v>2.1845529345208149E-2</v>
      </c>
      <c r="DK137" s="212">
        <f>+BJ116</f>
        <v>2.823469478864598E-2</v>
      </c>
      <c r="DL137" s="213">
        <f>+BN116</f>
        <v>2.5088218672959059E-2</v>
      </c>
    </row>
    <row r="138" spans="21:118" ht="16.5" customHeight="1" x14ac:dyDescent="0.3">
      <c r="BG138" s="294"/>
      <c r="DI138" s="190" t="s">
        <v>174</v>
      </c>
      <c r="DJ138" s="212">
        <f>+BT116</f>
        <v>9.1359580056651152E-2</v>
      </c>
      <c r="DK138" s="212">
        <f>+BZ116</f>
        <v>4.0475971538917785E-2</v>
      </c>
      <c r="DL138" s="213">
        <f>+CD116</f>
        <v>6.9862380186456199E-2</v>
      </c>
    </row>
    <row r="139" spans="21:118" ht="16.5" customHeight="1" x14ac:dyDescent="0.3">
      <c r="BG139" s="294"/>
      <c r="DI139" s="190" t="s">
        <v>173</v>
      </c>
      <c r="DJ139" s="212">
        <f>+CJ116</f>
        <v>3.2415886518274636E-2</v>
      </c>
      <c r="DK139" s="212">
        <f>+CP116</f>
        <v>7.3054081119902775E-2</v>
      </c>
      <c r="DL139" s="213">
        <f>+CT116</f>
        <v>5.1361482456514715E-2</v>
      </c>
    </row>
    <row r="140" spans="21:118" x14ac:dyDescent="0.25">
      <c r="BG140" s="294"/>
      <c r="DI140" s="198" t="s">
        <v>175</v>
      </c>
      <c r="DJ140" s="203">
        <f>+DJ63/DJ16</f>
        <v>0.85258915401624091</v>
      </c>
      <c r="DK140" s="203">
        <f t="shared" ref="DK140:DL140" si="432">+DK63/DK16</f>
        <v>0.85761218999523536</v>
      </c>
      <c r="DL140" s="218">
        <f t="shared" si="432"/>
        <v>0.85491671675656666</v>
      </c>
    </row>
    <row r="141" spans="21:118" x14ac:dyDescent="0.25">
      <c r="BG141" s="294"/>
      <c r="DI141" s="173"/>
      <c r="DJ141" s="214"/>
      <c r="DK141" s="214"/>
      <c r="DL141" s="215"/>
    </row>
    <row r="142" spans="21:118" ht="15" customHeight="1" x14ac:dyDescent="0.3">
      <c r="BG142" s="294"/>
      <c r="DI142" s="190" t="s">
        <v>126</v>
      </c>
      <c r="DJ142" s="231">
        <f>+H118</f>
        <v>0.83324252595510462</v>
      </c>
      <c r="DK142" s="231">
        <f>+N118</f>
        <v>0.87265741518545292</v>
      </c>
      <c r="DL142" s="232">
        <f>+R118</f>
        <v>0.85226014154221064</v>
      </c>
    </row>
    <row r="143" spans="21:118" ht="15" customHeight="1" x14ac:dyDescent="0.3">
      <c r="BG143" s="294"/>
      <c r="DI143" s="190" t="s">
        <v>133</v>
      </c>
      <c r="DJ143" s="231">
        <f>+X118</f>
        <v>0.83764232778722603</v>
      </c>
      <c r="DK143" s="231">
        <f>+AD118</f>
        <v>0.82822125195890062</v>
      </c>
      <c r="DL143" s="232">
        <f>+AH118</f>
        <v>0.83336391528990073</v>
      </c>
    </row>
    <row r="144" spans="21:118" ht="15" customHeight="1" x14ac:dyDescent="0.3">
      <c r="BG144" s="294"/>
      <c r="DI144" s="190" t="s">
        <v>171</v>
      </c>
      <c r="DJ144" s="231">
        <f>+AN118</f>
        <v>0.84294461911337193</v>
      </c>
      <c r="DK144" s="231">
        <f>+AT118</f>
        <v>0.86176163321484933</v>
      </c>
      <c r="DL144" s="232">
        <f>+AX118</f>
        <v>0.85067092064873617</v>
      </c>
    </row>
    <row r="145" spans="59:116" ht="15" customHeight="1" x14ac:dyDescent="0.3">
      <c r="BG145" s="294"/>
      <c r="DI145" s="190" t="s">
        <v>172</v>
      </c>
      <c r="DJ145" s="231">
        <f>+BD118</f>
        <v>0.89477617383190788</v>
      </c>
      <c r="DK145" s="231">
        <f>+BJ118</f>
        <v>0.89493238594787816</v>
      </c>
      <c r="DL145" s="232">
        <f>+BN118</f>
        <v>0.89485545607397954</v>
      </c>
    </row>
    <row r="146" spans="59:116" ht="15" customHeight="1" x14ac:dyDescent="0.3">
      <c r="BG146" s="294"/>
      <c r="DI146" s="190" t="s">
        <v>174</v>
      </c>
      <c r="DJ146" s="231">
        <f>+BT118</f>
        <v>0.82759399727985683</v>
      </c>
      <c r="DK146" s="231">
        <f>+BZ118</f>
        <v>0.85962197204453406</v>
      </c>
      <c r="DL146" s="232">
        <f>+CD118</f>
        <v>0.84112510867330037</v>
      </c>
    </row>
    <row r="147" spans="59:116" ht="15" customHeight="1" x14ac:dyDescent="0.3">
      <c r="BG147" s="294"/>
      <c r="DI147" s="190" t="s">
        <v>173</v>
      </c>
      <c r="DJ147" s="231">
        <f>+CJ118</f>
        <v>0.87246250864094743</v>
      </c>
      <c r="DK147" s="231">
        <f>+CP118</f>
        <v>0.84374082528262861</v>
      </c>
      <c r="DL147" s="232">
        <f>+CT118</f>
        <v>0.85907241065783035</v>
      </c>
    </row>
    <row r="148" spans="59:116" x14ac:dyDescent="0.25">
      <c r="BG148" s="294"/>
      <c r="DI148" s="198" t="s">
        <v>94</v>
      </c>
      <c r="DJ148" s="203">
        <f>+DJ95/DJ16</f>
        <v>6.1373561405664974E-2</v>
      </c>
      <c r="DK148" s="203">
        <f t="shared" ref="DK148:DL148" si="433">+DK95/DK16</f>
        <v>8.1396982259411541E-2</v>
      </c>
      <c r="DL148" s="218">
        <f t="shared" si="433"/>
        <v>7.065196763407719E-2</v>
      </c>
    </row>
    <row r="149" spans="59:116" ht="15" customHeight="1" x14ac:dyDescent="0.25">
      <c r="BG149" s="294"/>
      <c r="DI149" s="173"/>
      <c r="DJ149" s="214"/>
      <c r="DK149" s="214"/>
      <c r="DL149" s="215"/>
    </row>
    <row r="150" spans="59:116" ht="15.75" customHeight="1" x14ac:dyDescent="0.3">
      <c r="BG150" s="294"/>
      <c r="DI150" s="190" t="s">
        <v>126</v>
      </c>
      <c r="DJ150" s="212">
        <f>+H120</f>
        <v>8.0973311685829899E-2</v>
      </c>
      <c r="DK150" s="212">
        <f>+N120</f>
        <v>0.10236018386887036</v>
      </c>
      <c r="DL150" s="213">
        <f>+R120</f>
        <v>9.129244036359041E-2</v>
      </c>
    </row>
    <row r="151" spans="59:116" ht="15.75" customHeight="1" x14ac:dyDescent="0.3">
      <c r="BG151" s="294"/>
      <c r="DI151" s="190" t="s">
        <v>133</v>
      </c>
      <c r="DJ151" s="212">
        <f>+X120</f>
        <v>4.3841734707030997E-2</v>
      </c>
      <c r="DK151" s="212">
        <f>+AD120</f>
        <v>9.7037533342354959E-2</v>
      </c>
      <c r="DL151" s="213">
        <f>+AH120</f>
        <v>6.7999651895458563E-2</v>
      </c>
    </row>
    <row r="152" spans="59:116" ht="15.75" customHeight="1" x14ac:dyDescent="0.3">
      <c r="BG152" s="294"/>
      <c r="DI152" s="190" t="s">
        <v>171</v>
      </c>
      <c r="DJ152" s="212">
        <f>+AN120</f>
        <v>8.3581542267097714E-2</v>
      </c>
      <c r="DK152" s="212">
        <f>+AT120</f>
        <v>8.3909198968421E-2</v>
      </c>
      <c r="DL152" s="213">
        <f>+AX120</f>
        <v>8.3716078727603838E-2</v>
      </c>
    </row>
    <row r="153" spans="59:116" ht="15.75" customHeight="1" x14ac:dyDescent="0.3">
      <c r="BG153" s="294"/>
      <c r="DI153" s="190" t="s">
        <v>172</v>
      </c>
      <c r="DJ153" s="212">
        <f>+BD120</f>
        <v>5.8590683767771497E-2</v>
      </c>
      <c r="DK153" s="212">
        <f>+BJ120</f>
        <v>6.191690814243847E-2</v>
      </c>
      <c r="DL153" s="213">
        <f>+BN120</f>
        <v>6.0278840441271922E-2</v>
      </c>
    </row>
    <row r="154" spans="59:116" ht="15.75" customHeight="1" x14ac:dyDescent="0.3">
      <c r="DI154" s="190" t="s">
        <v>174</v>
      </c>
      <c r="DJ154" s="212">
        <f>+BT120</f>
        <v>4.758208935411895E-2</v>
      </c>
      <c r="DK154" s="212">
        <f>+BZ120</f>
        <v>8.2203015572654817E-2</v>
      </c>
      <c r="DL154" s="213">
        <f>+CD120</f>
        <v>6.2208665422358388E-2</v>
      </c>
    </row>
    <row r="155" spans="59:116" ht="15.75" customHeight="1" x14ac:dyDescent="0.3">
      <c r="DI155" s="190" t="s">
        <v>173</v>
      </c>
      <c r="DJ155" s="212">
        <f>+CJ120</f>
        <v>7.1716584085464663E-2</v>
      </c>
      <c r="DK155" s="212">
        <f>+CP120</f>
        <v>6.0047531195515182E-2</v>
      </c>
      <c r="DL155" s="213">
        <f>+CT120</f>
        <v>6.6276451638584824E-2</v>
      </c>
    </row>
    <row r="156" spans="59:116" x14ac:dyDescent="0.25">
      <c r="DI156" s="198" t="s">
        <v>176</v>
      </c>
      <c r="DJ156" s="203">
        <f>+DJ73/DJ16</f>
        <v>2.6805231224106631E-2</v>
      </c>
      <c r="DK156" s="203">
        <f t="shared" ref="DK156:DL156" si="434">+DK73/DK16</f>
        <v>1.7540220487740794E-2</v>
      </c>
      <c r="DL156" s="218">
        <f t="shared" si="434"/>
        <v>2.2512032077442422E-2</v>
      </c>
    </row>
    <row r="157" spans="59:116" x14ac:dyDescent="0.25">
      <c r="DI157" s="173"/>
      <c r="DJ157" s="214"/>
      <c r="DK157" s="214"/>
      <c r="DL157" s="215"/>
    </row>
    <row r="158" spans="59:116" ht="15.75" customHeight="1" x14ac:dyDescent="0.3">
      <c r="DI158" s="190" t="s">
        <v>126</v>
      </c>
      <c r="DJ158" s="212">
        <f>+H122</f>
        <v>2.6848248297942259E-2</v>
      </c>
      <c r="DK158" s="212">
        <f>+N122</f>
        <v>6.2370644681526985E-3</v>
      </c>
      <c r="DL158" s="213">
        <f>+R122</f>
        <v>1.6903387903198064E-2</v>
      </c>
    </row>
    <row r="159" spans="59:116" ht="15.75" customHeight="1" x14ac:dyDescent="0.3">
      <c r="DI159" s="190" t="s">
        <v>133</v>
      </c>
      <c r="DJ159" s="212">
        <f>+X122</f>
        <v>2.7679451286541323E-2</v>
      </c>
      <c r="DK159" s="212">
        <f>+AD122</f>
        <v>2.3942675125676029E-2</v>
      </c>
      <c r="DL159" s="213">
        <f>+AH122</f>
        <v>2.5982461460996528E-2</v>
      </c>
    </row>
    <row r="160" spans="59:116" ht="15.75" customHeight="1" x14ac:dyDescent="0.3">
      <c r="DI160" s="190" t="s">
        <v>171</v>
      </c>
      <c r="DJ160" s="212">
        <f>+AN122</f>
        <v>2.6475649040777562E-2</v>
      </c>
      <c r="DK160" s="212">
        <f>+AT122</f>
        <v>1.1891563495504087E-2</v>
      </c>
      <c r="DL160" s="213">
        <f>+AX122</f>
        <v>2.0487395966583079E-2</v>
      </c>
    </row>
    <row r="161" spans="113:116" ht="15.75" customHeight="1" x14ac:dyDescent="0.3">
      <c r="DI161" s="190" t="s">
        <v>172</v>
      </c>
      <c r="DJ161" s="212">
        <f>+BD122</f>
        <v>2.4787613055112578E-2</v>
      </c>
      <c r="DK161" s="212">
        <f>+BJ122</f>
        <v>1.4916011121037399E-2</v>
      </c>
      <c r="DL161" s="213">
        <f>+BN122</f>
        <v>1.9777484811789457E-2</v>
      </c>
    </row>
    <row r="162" spans="113:116" ht="15.75" customHeight="1" x14ac:dyDescent="0.3">
      <c r="DI162" s="190" t="s">
        <v>174</v>
      </c>
      <c r="DJ162" s="212">
        <f>+BT122</f>
        <v>3.3464333309372984E-2</v>
      </c>
      <c r="DK162" s="212">
        <f>+BZ122</f>
        <v>1.7699040843893395E-2</v>
      </c>
      <c r="DL162" s="213">
        <f>+CD122</f>
        <v>2.6803845717884994E-2</v>
      </c>
    </row>
    <row r="163" spans="113:116" ht="15.75" customHeight="1" thickBot="1" x14ac:dyDescent="0.35">
      <c r="DI163" s="219" t="s">
        <v>173</v>
      </c>
      <c r="DJ163" s="220">
        <f>+CJ122</f>
        <v>2.3405020755313175E-2</v>
      </c>
      <c r="DK163" s="220">
        <f>+CP122</f>
        <v>2.3157562401953439E-2</v>
      </c>
      <c r="DL163" s="221">
        <f>+CT122</f>
        <v>2.3289655247070145E-2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="110" zoomScaleNormal="11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N63" sqref="DN63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103</v>
      </c>
      <c r="B1" s="222"/>
      <c r="C1" s="299" t="s">
        <v>178</v>
      </c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1"/>
    </row>
    <row r="2" spans="1:119" s="28" customFormat="1" ht="21.6" thickBot="1" x14ac:dyDescent="0.45">
      <c r="A2" s="31" t="s">
        <v>14</v>
      </c>
      <c r="B2" s="30"/>
      <c r="C2" s="33"/>
      <c r="D2" s="302" t="s">
        <v>158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4"/>
      <c r="S2" s="226"/>
      <c r="T2" s="305" t="s">
        <v>159</v>
      </c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4"/>
      <c r="AI2" s="227"/>
      <c r="AJ2" s="305" t="s">
        <v>160</v>
      </c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4"/>
      <c r="AY2" s="227"/>
      <c r="AZ2" s="305" t="s">
        <v>163</v>
      </c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4"/>
      <c r="BO2" s="227"/>
      <c r="BP2" s="305" t="s">
        <v>164</v>
      </c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4"/>
      <c r="CE2" s="227"/>
      <c r="CF2" s="305" t="s">
        <v>165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6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10" t="s">
        <v>132</v>
      </c>
      <c r="E3" s="311"/>
      <c r="F3" s="311"/>
      <c r="G3" s="311"/>
      <c r="H3" s="311"/>
      <c r="I3" s="312"/>
      <c r="J3" s="313" t="s">
        <v>130</v>
      </c>
      <c r="K3" s="311"/>
      <c r="L3" s="311"/>
      <c r="M3" s="311"/>
      <c r="N3" s="311"/>
      <c r="O3" s="312"/>
      <c r="P3" s="307" t="s">
        <v>200</v>
      </c>
      <c r="Q3" s="308"/>
      <c r="R3" s="309"/>
      <c r="S3" s="228"/>
      <c r="T3" s="313" t="s">
        <v>129</v>
      </c>
      <c r="U3" s="311"/>
      <c r="V3" s="311"/>
      <c r="W3" s="311"/>
      <c r="X3" s="311"/>
      <c r="Y3" s="312"/>
      <c r="Z3" s="313" t="s">
        <v>128</v>
      </c>
      <c r="AA3" s="311"/>
      <c r="AB3" s="311"/>
      <c r="AC3" s="311"/>
      <c r="AD3" s="311"/>
      <c r="AE3" s="312"/>
      <c r="AF3" s="307" t="s">
        <v>201</v>
      </c>
      <c r="AG3" s="308"/>
      <c r="AH3" s="309"/>
      <c r="AI3" s="229"/>
      <c r="AJ3" s="313" t="s">
        <v>136</v>
      </c>
      <c r="AK3" s="311"/>
      <c r="AL3" s="311"/>
      <c r="AM3" s="311"/>
      <c r="AN3" s="311"/>
      <c r="AO3" s="312"/>
      <c r="AP3" s="313" t="s">
        <v>137</v>
      </c>
      <c r="AQ3" s="311"/>
      <c r="AR3" s="311"/>
      <c r="AS3" s="311"/>
      <c r="AT3" s="311"/>
      <c r="AU3" s="312"/>
      <c r="AV3" s="307" t="s">
        <v>202</v>
      </c>
      <c r="AW3" s="308"/>
      <c r="AX3" s="309"/>
      <c r="AY3" s="229"/>
      <c r="AZ3" s="313" t="s">
        <v>142</v>
      </c>
      <c r="BA3" s="311"/>
      <c r="BB3" s="311"/>
      <c r="BC3" s="311"/>
      <c r="BD3" s="311"/>
      <c r="BE3" s="312"/>
      <c r="BF3" s="313" t="s">
        <v>143</v>
      </c>
      <c r="BG3" s="311"/>
      <c r="BH3" s="311"/>
      <c r="BI3" s="311"/>
      <c r="BJ3" s="311"/>
      <c r="BK3" s="312"/>
      <c r="BL3" s="307" t="s">
        <v>203</v>
      </c>
      <c r="BM3" s="308"/>
      <c r="BN3" s="309"/>
      <c r="BO3" s="229"/>
      <c r="BP3" s="313" t="s">
        <v>139</v>
      </c>
      <c r="BQ3" s="311"/>
      <c r="BR3" s="311"/>
      <c r="BS3" s="311"/>
      <c r="BT3" s="311"/>
      <c r="BU3" s="312"/>
      <c r="BV3" s="313" t="s">
        <v>140</v>
      </c>
      <c r="BW3" s="311"/>
      <c r="BX3" s="311"/>
      <c r="BY3" s="311"/>
      <c r="BZ3" s="311"/>
      <c r="CA3" s="312"/>
      <c r="CB3" s="307" t="s">
        <v>204</v>
      </c>
      <c r="CC3" s="308"/>
      <c r="CD3" s="309"/>
      <c r="CE3" s="229"/>
      <c r="CF3" s="313" t="s">
        <v>145</v>
      </c>
      <c r="CG3" s="311"/>
      <c r="CH3" s="311"/>
      <c r="CI3" s="311"/>
      <c r="CJ3" s="311"/>
      <c r="CK3" s="312"/>
      <c r="CL3" s="313" t="s">
        <v>146</v>
      </c>
      <c r="CM3" s="311"/>
      <c r="CN3" s="311"/>
      <c r="CO3" s="311"/>
      <c r="CP3" s="311"/>
      <c r="CQ3" s="312"/>
      <c r="CR3" s="307" t="s">
        <v>205</v>
      </c>
      <c r="CS3" s="308"/>
      <c r="CT3" s="324"/>
      <c r="CU3" s="62"/>
      <c r="CV3" s="314" t="s">
        <v>148</v>
      </c>
      <c r="CW3" s="315"/>
      <c r="CX3" s="315"/>
      <c r="CY3" s="315"/>
      <c r="CZ3" s="315"/>
      <c r="DA3" s="316"/>
      <c r="DB3" s="317" t="s">
        <v>149</v>
      </c>
      <c r="DC3" s="315"/>
      <c r="DD3" s="315"/>
      <c r="DE3" s="315"/>
      <c r="DF3" s="315"/>
      <c r="DG3" s="316"/>
      <c r="DH3" s="185"/>
      <c r="DI3" s="318" t="s">
        <v>150</v>
      </c>
      <c r="DJ3" s="319"/>
      <c r="DK3" s="319"/>
      <c r="DL3" s="320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21"/>
      <c r="DJ4" s="322"/>
      <c r="DK4" s="322"/>
      <c r="DL4" s="323"/>
      <c r="DM4"/>
    </row>
    <row r="5" spans="1:119" s="27" customFormat="1" ht="48" customHeight="1" thickBot="1" x14ac:dyDescent="0.35">
      <c r="A5" s="122"/>
      <c r="B5" s="122"/>
      <c r="C5" s="123"/>
      <c r="D5" s="124" t="s">
        <v>104</v>
      </c>
      <c r="E5" s="125" t="s">
        <v>98</v>
      </c>
      <c r="F5" s="125" t="s">
        <v>105</v>
      </c>
      <c r="G5" s="125" t="s">
        <v>98</v>
      </c>
      <c r="H5" s="125" t="s">
        <v>116</v>
      </c>
      <c r="I5" s="126" t="s">
        <v>161</v>
      </c>
      <c r="J5" s="127" t="s">
        <v>104</v>
      </c>
      <c r="K5" s="125" t="s">
        <v>98</v>
      </c>
      <c r="L5" s="125" t="s">
        <v>105</v>
      </c>
      <c r="M5" s="125" t="s">
        <v>98</v>
      </c>
      <c r="N5" s="125" t="s">
        <v>116</v>
      </c>
      <c r="O5" s="123" t="s">
        <v>161</v>
      </c>
      <c r="P5" s="133" t="s">
        <v>104</v>
      </c>
      <c r="Q5" s="133" t="s">
        <v>105</v>
      </c>
      <c r="R5" s="134" t="s">
        <v>127</v>
      </c>
      <c r="S5" s="41"/>
      <c r="T5" s="124" t="s">
        <v>106</v>
      </c>
      <c r="U5" s="125" t="s">
        <v>98</v>
      </c>
      <c r="V5" s="125" t="s">
        <v>107</v>
      </c>
      <c r="W5" s="125" t="s">
        <v>98</v>
      </c>
      <c r="X5" s="125" t="s">
        <v>117</v>
      </c>
      <c r="Y5" s="126" t="s">
        <v>161</v>
      </c>
      <c r="Z5" s="127" t="s">
        <v>106</v>
      </c>
      <c r="AA5" s="125" t="s">
        <v>98</v>
      </c>
      <c r="AB5" s="125" t="s">
        <v>107</v>
      </c>
      <c r="AC5" s="125" t="s">
        <v>98</v>
      </c>
      <c r="AD5" s="125" t="s">
        <v>117</v>
      </c>
      <c r="AE5" s="128" t="s">
        <v>161</v>
      </c>
      <c r="AF5" s="133" t="s">
        <v>106</v>
      </c>
      <c r="AG5" s="133" t="s">
        <v>107</v>
      </c>
      <c r="AH5" s="134" t="s">
        <v>135</v>
      </c>
      <c r="AI5" s="43"/>
      <c r="AJ5" s="124" t="s">
        <v>108</v>
      </c>
      <c r="AK5" s="125" t="s">
        <v>98</v>
      </c>
      <c r="AL5" s="125" t="s">
        <v>109</v>
      </c>
      <c r="AM5" s="125" t="s">
        <v>98</v>
      </c>
      <c r="AN5" s="125" t="s">
        <v>118</v>
      </c>
      <c r="AO5" s="126" t="s">
        <v>161</v>
      </c>
      <c r="AP5" s="127" t="s">
        <v>108</v>
      </c>
      <c r="AQ5" s="125" t="s">
        <v>98</v>
      </c>
      <c r="AR5" s="125" t="s">
        <v>109</v>
      </c>
      <c r="AS5" s="125" t="s">
        <v>98</v>
      </c>
      <c r="AT5" s="125" t="s">
        <v>118</v>
      </c>
      <c r="AU5" s="123" t="s">
        <v>161</v>
      </c>
      <c r="AV5" s="133" t="s">
        <v>108</v>
      </c>
      <c r="AW5" s="133" t="s">
        <v>109</v>
      </c>
      <c r="AX5" s="134" t="s">
        <v>151</v>
      </c>
      <c r="AY5" s="43"/>
      <c r="AZ5" s="124" t="s">
        <v>110</v>
      </c>
      <c r="BA5" s="125" t="s">
        <v>98</v>
      </c>
      <c r="BB5" s="125" t="s">
        <v>111</v>
      </c>
      <c r="BC5" s="125" t="s">
        <v>98</v>
      </c>
      <c r="BD5" s="125" t="s">
        <v>119</v>
      </c>
      <c r="BE5" s="126" t="s">
        <v>161</v>
      </c>
      <c r="BF5" s="127" t="s">
        <v>110</v>
      </c>
      <c r="BG5" s="125" t="s">
        <v>98</v>
      </c>
      <c r="BH5" s="125" t="s">
        <v>111</v>
      </c>
      <c r="BI5" s="125" t="s">
        <v>98</v>
      </c>
      <c r="BJ5" s="125" t="s">
        <v>119</v>
      </c>
      <c r="BK5" s="123" t="s">
        <v>161</v>
      </c>
      <c r="BL5" s="133" t="s">
        <v>110</v>
      </c>
      <c r="BM5" s="133" t="s">
        <v>111</v>
      </c>
      <c r="BN5" s="134" t="s">
        <v>152</v>
      </c>
      <c r="BO5" s="43"/>
      <c r="BP5" s="124" t="s">
        <v>112</v>
      </c>
      <c r="BQ5" s="125" t="s">
        <v>98</v>
      </c>
      <c r="BR5" s="125" t="s">
        <v>113</v>
      </c>
      <c r="BS5" s="125" t="s">
        <v>98</v>
      </c>
      <c r="BT5" s="125" t="s">
        <v>120</v>
      </c>
      <c r="BU5" s="126" t="s">
        <v>161</v>
      </c>
      <c r="BV5" s="127" t="s">
        <v>112</v>
      </c>
      <c r="BW5" s="125" t="s">
        <v>98</v>
      </c>
      <c r="BX5" s="125" t="s">
        <v>113</v>
      </c>
      <c r="BY5" s="125" t="s">
        <v>98</v>
      </c>
      <c r="BZ5" s="125" t="s">
        <v>120</v>
      </c>
      <c r="CA5" s="123" t="s">
        <v>161</v>
      </c>
      <c r="CB5" s="133" t="s">
        <v>154</v>
      </c>
      <c r="CC5" s="133" t="s">
        <v>155</v>
      </c>
      <c r="CD5" s="134" t="s">
        <v>153</v>
      </c>
      <c r="CE5" s="43"/>
      <c r="CF5" s="124" t="s">
        <v>114</v>
      </c>
      <c r="CG5" s="125" t="s">
        <v>98</v>
      </c>
      <c r="CH5" s="125" t="s">
        <v>115</v>
      </c>
      <c r="CI5" s="125" t="s">
        <v>98</v>
      </c>
      <c r="CJ5" s="125" t="s">
        <v>121</v>
      </c>
      <c r="CK5" s="126" t="s">
        <v>161</v>
      </c>
      <c r="CL5" s="127" t="s">
        <v>114</v>
      </c>
      <c r="CM5" s="125" t="s">
        <v>98</v>
      </c>
      <c r="CN5" s="125" t="s">
        <v>115</v>
      </c>
      <c r="CO5" s="125" t="s">
        <v>98</v>
      </c>
      <c r="CP5" s="125" t="s">
        <v>121</v>
      </c>
      <c r="CQ5" s="123" t="s">
        <v>161</v>
      </c>
      <c r="CR5" s="133" t="s">
        <v>114</v>
      </c>
      <c r="CS5" s="133" t="s">
        <v>115</v>
      </c>
      <c r="CT5" s="134" t="s">
        <v>156</v>
      </c>
      <c r="CU5" s="43"/>
      <c r="CV5" s="129" t="s">
        <v>122</v>
      </c>
      <c r="CW5" s="130" t="s">
        <v>124</v>
      </c>
      <c r="CX5" s="130" t="s">
        <v>123</v>
      </c>
      <c r="CY5" s="130" t="s">
        <v>125</v>
      </c>
      <c r="CZ5" s="130" t="s">
        <v>96</v>
      </c>
      <c r="DA5" s="131" t="s">
        <v>162</v>
      </c>
      <c r="DB5" s="129" t="s">
        <v>166</v>
      </c>
      <c r="DC5" s="130" t="s">
        <v>98</v>
      </c>
      <c r="DD5" s="130" t="s">
        <v>167</v>
      </c>
      <c r="DE5" s="130" t="s">
        <v>98</v>
      </c>
      <c r="DF5" s="130" t="s">
        <v>168</v>
      </c>
      <c r="DG5" s="131" t="s">
        <v>169</v>
      </c>
      <c r="DH5" s="187"/>
      <c r="DI5" s="208"/>
      <c r="DJ5" s="209" t="s">
        <v>96</v>
      </c>
      <c r="DK5" s="210" t="s">
        <v>168</v>
      </c>
      <c r="DL5" s="211" t="s">
        <v>170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v>210509815.11000001</v>
      </c>
      <c r="E8" s="46"/>
      <c r="F8" s="46">
        <v>31602815.480000004</v>
      </c>
      <c r="G8" s="46"/>
      <c r="H8" s="46">
        <v>242112630.59000003</v>
      </c>
      <c r="I8" s="47"/>
      <c r="J8" s="48">
        <f>+'[40]Oct-Dec'!$F$8</f>
        <v>111382491.04000002</v>
      </c>
      <c r="K8" s="46"/>
      <c r="L8" s="46">
        <f>+'[40]Oct-Dec'!$G$8</f>
        <v>131584457.14999998</v>
      </c>
      <c r="M8" s="46"/>
      <c r="N8" s="46">
        <f>+J8+L8</f>
        <v>242966948.19</v>
      </c>
      <c r="O8" s="47"/>
      <c r="P8" s="139">
        <f>+D8+J8</f>
        <v>321892306.15000004</v>
      </c>
      <c r="Q8" s="140">
        <f>+F8+L8</f>
        <v>163187272.63</v>
      </c>
      <c r="R8" s="141">
        <f>+P8+Q8</f>
        <v>485079578.78000003</v>
      </c>
      <c r="S8" s="41"/>
      <c r="T8" s="5">
        <v>395510308.514</v>
      </c>
      <c r="U8" s="5"/>
      <c r="V8" s="5">
        <v>71063846.410999998</v>
      </c>
      <c r="W8" s="5"/>
      <c r="X8" s="5">
        <v>466574154.92500001</v>
      </c>
      <c r="Y8" s="5"/>
      <c r="Z8" s="48">
        <v>254290997.0882971</v>
      </c>
      <c r="AA8" s="46"/>
      <c r="AB8" s="46">
        <v>156305108.37300003</v>
      </c>
      <c r="AC8" s="46"/>
      <c r="AD8" s="46">
        <v>410596105.46129715</v>
      </c>
      <c r="AE8" s="47"/>
      <c r="AF8" s="139">
        <f>+T8+Z8</f>
        <v>649801305.60229707</v>
      </c>
      <c r="AG8" s="140">
        <f>+V8+AB8</f>
        <v>227368954.78400004</v>
      </c>
      <c r="AH8" s="141">
        <f>+AF8+AG8</f>
        <v>877170260.38629711</v>
      </c>
      <c r="AI8" s="43"/>
      <c r="AJ8" s="45">
        <v>122714572.34000015</v>
      </c>
      <c r="AK8" s="46"/>
      <c r="AL8" s="46">
        <v>28756076.250000007</v>
      </c>
      <c r="AM8" s="46"/>
      <c r="AN8" s="46">
        <v>151470648.59000015</v>
      </c>
      <c r="AO8" s="47"/>
      <c r="AP8" s="48">
        <v>37907289.609999925</v>
      </c>
      <c r="AQ8" s="46"/>
      <c r="AR8" s="46">
        <v>61409861.75</v>
      </c>
      <c r="AS8" s="46"/>
      <c r="AT8" s="46">
        <v>99317151.359999925</v>
      </c>
      <c r="AU8" s="47"/>
      <c r="AV8" s="139">
        <f>+AJ8+AP8</f>
        <v>160621861.95000008</v>
      </c>
      <c r="AW8" s="140">
        <f>+AL8+AR8</f>
        <v>90165938</v>
      </c>
      <c r="AX8" s="141">
        <f>+AV8+AW8</f>
        <v>250787799.95000008</v>
      </c>
      <c r="AY8" s="43"/>
      <c r="AZ8" s="45">
        <v>238209274.34675759</v>
      </c>
      <c r="BA8" s="46"/>
      <c r="BB8" s="46">
        <v>39685768.363242298</v>
      </c>
      <c r="BC8" s="46"/>
      <c r="BD8" s="46">
        <v>277895042.70999992</v>
      </c>
      <c r="BE8" s="47"/>
      <c r="BF8" s="48">
        <v>158417805.55780372</v>
      </c>
      <c r="BG8" s="46"/>
      <c r="BH8" s="46">
        <v>115628134.97219625</v>
      </c>
      <c r="BI8" s="46"/>
      <c r="BJ8" s="46">
        <v>274045940.52999997</v>
      </c>
      <c r="BK8" s="47"/>
      <c r="BL8" s="139">
        <f>+AZ8+BF8</f>
        <v>396627079.90456128</v>
      </c>
      <c r="BM8" s="140">
        <f>+BB8+BH8</f>
        <v>155313903.33543855</v>
      </c>
      <c r="BN8" s="141">
        <f>+BL8+BM8</f>
        <v>551940983.23999977</v>
      </c>
      <c r="BO8" s="43"/>
      <c r="BP8" s="45">
        <v>154110916.01000026</v>
      </c>
      <c r="BQ8" s="46"/>
      <c r="BR8" s="46">
        <v>27999717.929999992</v>
      </c>
      <c r="BS8" s="46"/>
      <c r="BT8" s="46">
        <v>182110633.94000024</v>
      </c>
      <c r="BU8" s="47"/>
      <c r="BV8" s="48">
        <v>62825898.980000123</v>
      </c>
      <c r="BW8" s="46"/>
      <c r="BX8" s="46">
        <v>73486753.23999998</v>
      </c>
      <c r="BY8" s="46"/>
      <c r="BZ8" s="46">
        <v>136312652.22000009</v>
      </c>
      <c r="CA8" s="47"/>
      <c r="CB8" s="139">
        <f>+BP8+BV8</f>
        <v>216936814.99000037</v>
      </c>
      <c r="CC8" s="140">
        <f>+BR8+BX8</f>
        <v>101486471.16999997</v>
      </c>
      <c r="CD8" s="141">
        <f>+CB8+CC8</f>
        <v>318423286.16000032</v>
      </c>
      <c r="CE8" s="43"/>
      <c r="CF8" s="45">
        <v>232016180.72390327</v>
      </c>
      <c r="CG8" s="46"/>
      <c r="CH8" s="46">
        <v>39462660.766096748</v>
      </c>
      <c r="CI8" s="46"/>
      <c r="CJ8" s="46">
        <v>271478841.49000001</v>
      </c>
      <c r="CK8" s="47"/>
      <c r="CL8" s="48">
        <v>150863887.43952712</v>
      </c>
      <c r="CM8" s="46"/>
      <c r="CN8" s="46">
        <v>102772418.04047316</v>
      </c>
      <c r="CO8" s="46"/>
      <c r="CP8" s="46">
        <v>253636305.48000029</v>
      </c>
      <c r="CQ8" s="47"/>
      <c r="CR8" s="139">
        <f>+CF8+CL8</f>
        <v>382880068.16343039</v>
      </c>
      <c r="CS8" s="140">
        <f>+CH8+CN8</f>
        <v>142235078.8065699</v>
      </c>
      <c r="CT8" s="141">
        <f>+CR8+CS8</f>
        <v>525115146.97000027</v>
      </c>
      <c r="CU8" s="43"/>
      <c r="CV8" s="48">
        <f t="shared" ref="CV8:CV15" si="0">+D8+T8+AJ8+AZ8+BP8+CF8</f>
        <v>1353071067.0446613</v>
      </c>
      <c r="CW8" s="46"/>
      <c r="CX8" s="46">
        <f t="shared" ref="CX8:CX15" si="1">+F8+V8+AL8+BB8+BR8+CH8</f>
        <v>238570885.20033905</v>
      </c>
      <c r="CY8" s="49"/>
      <c r="CZ8" s="46">
        <f>+CV8+CX8</f>
        <v>1591641952.2450004</v>
      </c>
      <c r="DA8" s="50"/>
      <c r="DB8" s="48">
        <f>+J8+Z8+AP8+BF8+BV8+CL8</f>
        <v>775688369.71562803</v>
      </c>
      <c r="DC8" s="49"/>
      <c r="DD8" s="46">
        <f>+L8+AB8+AR8+BH8+BX8+CN8</f>
        <v>641186733.52566934</v>
      </c>
      <c r="DE8" s="49"/>
      <c r="DF8" s="46">
        <f>+DB8+DD8</f>
        <v>1416875103.2412972</v>
      </c>
      <c r="DG8" s="50"/>
      <c r="DH8" s="179"/>
      <c r="DI8" s="190" t="s">
        <v>15</v>
      </c>
      <c r="DJ8" s="48">
        <f>+CZ8</f>
        <v>1591641952.2450004</v>
      </c>
      <c r="DK8" s="46">
        <f>+DF8</f>
        <v>1416875103.2412972</v>
      </c>
      <c r="DL8" s="47">
        <f>+DJ8+DK8</f>
        <v>3008517055.4862976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48">
        <v>0</v>
      </c>
      <c r="K9" s="46"/>
      <c r="L9" s="46">
        <v>0</v>
      </c>
      <c r="M9" s="46"/>
      <c r="N9" s="46">
        <f>+J9+L9</f>
        <v>0</v>
      </c>
      <c r="O9" s="47"/>
      <c r="P9" s="142">
        <f t="shared" ref="P9:P16" si="2">+D9+J9</f>
        <v>0</v>
      </c>
      <c r="Q9" s="143">
        <f t="shared" ref="Q9:Q16" si="3">+F9+L9</f>
        <v>0</v>
      </c>
      <c r="R9" s="144">
        <f t="shared" ref="R9:R16" si="4">+P9+Q9</f>
        <v>0</v>
      </c>
      <c r="S9" s="41"/>
      <c r="T9" s="5"/>
      <c r="U9" s="5"/>
      <c r="V9" s="5"/>
      <c r="W9" s="5"/>
      <c r="X9" s="5"/>
      <c r="Y9" s="5"/>
      <c r="Z9" s="48">
        <v>0</v>
      </c>
      <c r="AA9" s="46"/>
      <c r="AB9" s="46">
        <v>0</v>
      </c>
      <c r="AC9" s="46"/>
      <c r="AD9" s="46"/>
      <c r="AE9" s="47"/>
      <c r="AF9" s="142">
        <f t="shared" ref="AF9:AF16" si="5">+T9+Z9</f>
        <v>0</v>
      </c>
      <c r="AG9" s="143">
        <f t="shared" ref="AG9:AG16" si="6">+V9+AB9</f>
        <v>0</v>
      </c>
      <c r="AH9" s="144">
        <f t="shared" ref="AH9:AH16" si="7">+AF9+AG9</f>
        <v>0</v>
      </c>
      <c r="AI9" s="43"/>
      <c r="AJ9" s="45"/>
      <c r="AK9" s="46"/>
      <c r="AL9" s="46"/>
      <c r="AM9" s="46"/>
      <c r="AN9" s="46"/>
      <c r="AO9" s="47"/>
      <c r="AP9" s="48">
        <v>0</v>
      </c>
      <c r="AQ9" s="46"/>
      <c r="AR9" s="46">
        <v>0</v>
      </c>
      <c r="AS9" s="46"/>
      <c r="AT9" s="46">
        <v>0</v>
      </c>
      <c r="AU9" s="47"/>
      <c r="AV9" s="142">
        <f t="shared" ref="AV9:AV16" si="8">+AJ9+AP9</f>
        <v>0</v>
      </c>
      <c r="AW9" s="143">
        <f t="shared" ref="AW9:AW16" si="9">+AL9+AR9</f>
        <v>0</v>
      </c>
      <c r="AX9" s="144">
        <f t="shared" ref="AX9:AX16" si="10">+AV9+AW9</f>
        <v>0</v>
      </c>
      <c r="AY9" s="43"/>
      <c r="AZ9" s="45"/>
      <c r="BA9" s="46"/>
      <c r="BB9" s="46"/>
      <c r="BC9" s="46"/>
      <c r="BD9" s="46"/>
      <c r="BE9" s="47"/>
      <c r="BF9" s="48">
        <v>0</v>
      </c>
      <c r="BG9" s="46"/>
      <c r="BH9" s="46">
        <v>0</v>
      </c>
      <c r="BI9" s="46"/>
      <c r="BJ9" s="46"/>
      <c r="BK9" s="47"/>
      <c r="BL9" s="142">
        <f t="shared" ref="BL9:BL16" si="11">+AZ9+BF9</f>
        <v>0</v>
      </c>
      <c r="BM9" s="143">
        <f t="shared" ref="BM9:BM16" si="12">+BB9+BH9</f>
        <v>0</v>
      </c>
      <c r="BN9" s="144">
        <f t="shared" ref="BN9:BN16" si="13">+BL9+BM9</f>
        <v>0</v>
      </c>
      <c r="BO9" s="43"/>
      <c r="BP9" s="45"/>
      <c r="BQ9" s="46"/>
      <c r="BR9" s="46"/>
      <c r="BS9" s="46"/>
      <c r="BT9" s="46"/>
      <c r="BU9" s="47"/>
      <c r="BV9" s="48">
        <v>0</v>
      </c>
      <c r="BW9" s="46"/>
      <c r="BX9" s="46">
        <v>0</v>
      </c>
      <c r="BY9" s="46"/>
      <c r="BZ9" s="46">
        <v>0</v>
      </c>
      <c r="CA9" s="47"/>
      <c r="CB9" s="142">
        <f t="shared" ref="CB9:CB16" si="14">+BP9+BV9</f>
        <v>0</v>
      </c>
      <c r="CC9" s="143">
        <f t="shared" ref="CC9:CC16" si="15">+BR9+BX9</f>
        <v>0</v>
      </c>
      <c r="CD9" s="144">
        <f t="shared" ref="CD9:CD16" si="16">+CB9+CC9</f>
        <v>0</v>
      </c>
      <c r="CE9" s="43"/>
      <c r="CF9" s="45"/>
      <c r="CG9" s="46"/>
      <c r="CH9" s="46"/>
      <c r="CI9" s="46"/>
      <c r="CJ9" s="46"/>
      <c r="CK9" s="47"/>
      <c r="CL9" s="48">
        <v>0</v>
      </c>
      <c r="CM9" s="46"/>
      <c r="CN9" s="46">
        <v>0</v>
      </c>
      <c r="CO9" s="46"/>
      <c r="CP9" s="46">
        <v>0</v>
      </c>
      <c r="CQ9" s="47"/>
      <c r="CR9" s="142">
        <f t="shared" ref="CR9:CR16" si="17">+CF9+CL9</f>
        <v>0</v>
      </c>
      <c r="CS9" s="143">
        <f t="shared" ref="CS9:CS16" si="18">+CH9+CN9</f>
        <v>0</v>
      </c>
      <c r="CT9" s="144">
        <f t="shared" ref="CT9:CT16" si="19"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0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210509815.11000001</v>
      </c>
      <c r="E10" s="54"/>
      <c r="F10" s="54">
        <v>31602815.480000004</v>
      </c>
      <c r="G10" s="54"/>
      <c r="H10" s="54">
        <v>242112630.59000003</v>
      </c>
      <c r="I10" s="55"/>
      <c r="J10" s="56">
        <f>+J8</f>
        <v>111382491.04000002</v>
      </c>
      <c r="K10" s="54"/>
      <c r="L10" s="54">
        <f>+L8</f>
        <v>131584457.14999998</v>
      </c>
      <c r="M10" s="54"/>
      <c r="N10" s="54">
        <f>+N8</f>
        <v>242966948.19</v>
      </c>
      <c r="O10" s="55"/>
      <c r="P10" s="145">
        <f t="shared" si="2"/>
        <v>321892306.15000004</v>
      </c>
      <c r="Q10" s="146">
        <f t="shared" si="3"/>
        <v>163187272.63</v>
      </c>
      <c r="R10" s="147">
        <f t="shared" si="4"/>
        <v>485079578.78000003</v>
      </c>
      <c r="S10" s="41"/>
      <c r="T10" s="238">
        <v>395510308.514</v>
      </c>
      <c r="U10" s="238"/>
      <c r="V10" s="238">
        <v>71063846.410999998</v>
      </c>
      <c r="W10" s="238"/>
      <c r="X10" s="238">
        <v>466574154.92500001</v>
      </c>
      <c r="Y10" s="238"/>
      <c r="Z10" s="56">
        <v>254290997.0882971</v>
      </c>
      <c r="AA10" s="54"/>
      <c r="AB10" s="54">
        <v>156305108.37300003</v>
      </c>
      <c r="AC10" s="54"/>
      <c r="AD10" s="54">
        <v>410596105.46129715</v>
      </c>
      <c r="AE10" s="55"/>
      <c r="AF10" s="145">
        <f t="shared" si="5"/>
        <v>649801305.60229707</v>
      </c>
      <c r="AG10" s="146">
        <f t="shared" si="6"/>
        <v>227368954.78400004</v>
      </c>
      <c r="AH10" s="147">
        <f t="shared" si="7"/>
        <v>877170260.38629711</v>
      </c>
      <c r="AI10" s="43"/>
      <c r="AJ10" s="53">
        <v>122714572.34000015</v>
      </c>
      <c r="AK10" s="54"/>
      <c r="AL10" s="54">
        <v>28756076.250000007</v>
      </c>
      <c r="AM10" s="54"/>
      <c r="AN10" s="54">
        <v>151470648.59000015</v>
      </c>
      <c r="AO10" s="55"/>
      <c r="AP10" s="56">
        <v>37907289.609999925</v>
      </c>
      <c r="AQ10" s="54"/>
      <c r="AR10" s="54">
        <v>61409861.75</v>
      </c>
      <c r="AS10" s="54"/>
      <c r="AT10" s="54">
        <v>99317151.359999925</v>
      </c>
      <c r="AU10" s="55"/>
      <c r="AV10" s="145">
        <f t="shared" si="8"/>
        <v>160621861.95000008</v>
      </c>
      <c r="AW10" s="146">
        <f t="shared" si="9"/>
        <v>90165938</v>
      </c>
      <c r="AX10" s="147">
        <f t="shared" si="10"/>
        <v>250787799.95000008</v>
      </c>
      <c r="AY10" s="43"/>
      <c r="AZ10" s="53">
        <v>238209274.34675759</v>
      </c>
      <c r="BA10" s="54"/>
      <c r="BB10" s="54">
        <v>39685768.363242298</v>
      </c>
      <c r="BC10" s="54"/>
      <c r="BD10" s="54">
        <v>277895042.70999992</v>
      </c>
      <c r="BE10" s="55"/>
      <c r="BF10" s="56">
        <v>158417805.55780372</v>
      </c>
      <c r="BG10" s="54"/>
      <c r="BH10" s="54">
        <v>115628134.97219625</v>
      </c>
      <c r="BI10" s="54"/>
      <c r="BJ10" s="54">
        <v>274045940.52999997</v>
      </c>
      <c r="BK10" s="55"/>
      <c r="BL10" s="145">
        <f t="shared" si="11"/>
        <v>396627079.90456128</v>
      </c>
      <c r="BM10" s="146">
        <f t="shared" si="12"/>
        <v>155313903.33543855</v>
      </c>
      <c r="BN10" s="147">
        <f t="shared" si="13"/>
        <v>551940983.23999977</v>
      </c>
      <c r="BO10" s="43"/>
      <c r="BP10" s="53">
        <v>154110916.01000026</v>
      </c>
      <c r="BQ10" s="54"/>
      <c r="BR10" s="54">
        <v>27999717.929999992</v>
      </c>
      <c r="BS10" s="54"/>
      <c r="BT10" s="54">
        <v>182110633.94000024</v>
      </c>
      <c r="BU10" s="55"/>
      <c r="BV10" s="56">
        <v>62825898.980000123</v>
      </c>
      <c r="BW10" s="54"/>
      <c r="BX10" s="54">
        <v>73486753.23999998</v>
      </c>
      <c r="BY10" s="54"/>
      <c r="BZ10" s="54">
        <v>136312652.22000009</v>
      </c>
      <c r="CA10" s="55"/>
      <c r="CB10" s="145">
        <f t="shared" si="14"/>
        <v>216936814.99000037</v>
      </c>
      <c r="CC10" s="146">
        <f t="shared" si="15"/>
        <v>101486471.16999997</v>
      </c>
      <c r="CD10" s="147">
        <f t="shared" si="16"/>
        <v>318423286.16000032</v>
      </c>
      <c r="CE10" s="43"/>
      <c r="CF10" s="53">
        <v>232016180.72390327</v>
      </c>
      <c r="CG10" s="54"/>
      <c r="CH10" s="54">
        <v>39462660.766096748</v>
      </c>
      <c r="CI10" s="54"/>
      <c r="CJ10" s="54">
        <v>271478841.49000001</v>
      </c>
      <c r="CK10" s="55"/>
      <c r="CL10" s="56">
        <v>150863887.43952712</v>
      </c>
      <c r="CM10" s="54"/>
      <c r="CN10" s="54">
        <v>102772418.04047316</v>
      </c>
      <c r="CO10" s="54"/>
      <c r="CP10" s="54">
        <v>253636305.48000029</v>
      </c>
      <c r="CQ10" s="55"/>
      <c r="CR10" s="145">
        <f t="shared" si="17"/>
        <v>382880068.16343039</v>
      </c>
      <c r="CS10" s="146">
        <f t="shared" si="18"/>
        <v>142235078.8065699</v>
      </c>
      <c r="CT10" s="147">
        <f t="shared" si="19"/>
        <v>525115146.97000027</v>
      </c>
      <c r="CU10" s="43"/>
      <c r="CV10" s="48">
        <f t="shared" si="0"/>
        <v>1353071067.0446613</v>
      </c>
      <c r="CW10" s="46"/>
      <c r="CX10" s="46">
        <f t="shared" si="1"/>
        <v>238570885.20033905</v>
      </c>
      <c r="CY10" s="57"/>
      <c r="CZ10" s="46">
        <f t="shared" si="20"/>
        <v>1591641952.2450004</v>
      </c>
      <c r="DA10" s="58"/>
      <c r="DB10" s="56">
        <f>+DB8+DB9</f>
        <v>775688369.71562803</v>
      </c>
      <c r="DC10" s="57"/>
      <c r="DD10" s="54">
        <f>+DD8+DD9</f>
        <v>641186733.52566934</v>
      </c>
      <c r="DE10" s="57"/>
      <c r="DF10" s="54">
        <f>+DF8+DF9</f>
        <v>1416875103.2412972</v>
      </c>
      <c r="DG10" s="58"/>
      <c r="DH10" s="178"/>
      <c r="DI10" s="191" t="s">
        <v>17</v>
      </c>
      <c r="DJ10" s="56">
        <f>+DJ8</f>
        <v>1591641952.2450004</v>
      </c>
      <c r="DK10" s="54">
        <f>+DK8</f>
        <v>1416875103.2412972</v>
      </c>
      <c r="DL10" s="55">
        <f>+DL8</f>
        <v>3008517055.4862976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v>-5868029.9100000001</v>
      </c>
      <c r="E11" s="46"/>
      <c r="F11" s="46">
        <v>-1318069.3100000024</v>
      </c>
      <c r="G11" s="46"/>
      <c r="H11" s="46">
        <v>-7186099.2200000025</v>
      </c>
      <c r="I11" s="47"/>
      <c r="J11" s="48">
        <f>+'[40]Oct-Dec'!$F$11</f>
        <v>-19029845.259999998</v>
      </c>
      <c r="K11" s="46"/>
      <c r="L11" s="46">
        <v>-11062050.390000004</v>
      </c>
      <c r="M11" s="46"/>
      <c r="N11" s="46">
        <f>+J11+L11</f>
        <v>-30091895.650000002</v>
      </c>
      <c r="O11" s="47"/>
      <c r="P11" s="139">
        <f t="shared" si="2"/>
        <v>-24897875.169999998</v>
      </c>
      <c r="Q11" s="140">
        <f t="shared" si="3"/>
        <v>-12380119.700000007</v>
      </c>
      <c r="R11" s="141">
        <f t="shared" si="4"/>
        <v>-37277994.870000005</v>
      </c>
      <c r="S11" s="41"/>
      <c r="T11" s="5">
        <v>-10860388.54999999</v>
      </c>
      <c r="U11" s="5"/>
      <c r="V11" s="5">
        <v>-5940557.7699999996</v>
      </c>
      <c r="W11" s="5"/>
      <c r="X11" s="5">
        <v>-16800946.319999989</v>
      </c>
      <c r="Y11" s="5"/>
      <c r="Z11" s="48">
        <v>-874400.61000000639</v>
      </c>
      <c r="AA11" s="46"/>
      <c r="AB11" s="46">
        <v>-5442863.2100000083</v>
      </c>
      <c r="AC11" s="46"/>
      <c r="AD11" s="46">
        <v>-6317263.8200000152</v>
      </c>
      <c r="AE11" s="47"/>
      <c r="AF11" s="139">
        <f t="shared" si="5"/>
        <v>-11734789.159999996</v>
      </c>
      <c r="AG11" s="140">
        <f t="shared" si="6"/>
        <v>-11383420.980000008</v>
      </c>
      <c r="AH11" s="141">
        <f t="shared" si="7"/>
        <v>-23118210.140000004</v>
      </c>
      <c r="AI11" s="43"/>
      <c r="AJ11" s="45">
        <v>0</v>
      </c>
      <c r="AK11" s="46"/>
      <c r="AL11" s="46">
        <v>0</v>
      </c>
      <c r="AM11" s="46"/>
      <c r="AN11" s="46">
        <v>0</v>
      </c>
      <c r="AO11" s="47"/>
      <c r="AP11" s="48">
        <v>0</v>
      </c>
      <c r="AQ11" s="46"/>
      <c r="AR11" s="46">
        <v>0</v>
      </c>
      <c r="AS11" s="46"/>
      <c r="AT11" s="46">
        <v>0</v>
      </c>
      <c r="AU11" s="47"/>
      <c r="AV11" s="139">
        <f t="shared" si="8"/>
        <v>0</v>
      </c>
      <c r="AW11" s="140">
        <f t="shared" si="9"/>
        <v>0</v>
      </c>
      <c r="AX11" s="141">
        <f t="shared" si="10"/>
        <v>0</v>
      </c>
      <c r="AY11" s="43"/>
      <c r="AZ11" s="45">
        <v>0</v>
      </c>
      <c r="BA11" s="46"/>
      <c r="BB11" s="46">
        <v>0</v>
      </c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f t="shared" si="11"/>
        <v>0</v>
      </c>
      <c r="BM11" s="140">
        <f t="shared" si="12"/>
        <v>0</v>
      </c>
      <c r="BN11" s="141">
        <f t="shared" si="13"/>
        <v>0</v>
      </c>
      <c r="BO11" s="43"/>
      <c r="BP11" s="45">
        <v>3224624.01</v>
      </c>
      <c r="BQ11" s="46"/>
      <c r="BR11" s="46">
        <v>5311392.060000008</v>
      </c>
      <c r="BS11" s="46"/>
      <c r="BT11" s="46">
        <v>8536016.0700000077</v>
      </c>
      <c r="BU11" s="47"/>
      <c r="BV11" s="48">
        <v>-3372606.179999996</v>
      </c>
      <c r="BW11" s="46"/>
      <c r="BX11" s="46">
        <v>-9687766.5600000154</v>
      </c>
      <c r="BY11" s="46"/>
      <c r="BZ11" s="46">
        <v>-13060372.740000011</v>
      </c>
      <c r="CA11" s="47"/>
      <c r="CB11" s="139">
        <f t="shared" si="14"/>
        <v>-147982.1699999962</v>
      </c>
      <c r="CC11" s="140">
        <f t="shared" si="15"/>
        <v>-4376374.5000000075</v>
      </c>
      <c r="CD11" s="141">
        <f t="shared" si="16"/>
        <v>-4524356.6700000037</v>
      </c>
      <c r="CE11" s="43"/>
      <c r="CF11" s="45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f t="shared" si="17"/>
        <v>0</v>
      </c>
      <c r="CS11" s="140">
        <f t="shared" si="18"/>
        <v>0</v>
      </c>
      <c r="CT11" s="141">
        <f t="shared" si="19"/>
        <v>0</v>
      </c>
      <c r="CU11" s="43"/>
      <c r="CV11" s="48">
        <f t="shared" si="0"/>
        <v>-13503794.44999999</v>
      </c>
      <c r="CW11" s="46"/>
      <c r="CX11" s="46">
        <f t="shared" si="1"/>
        <v>-1947235.019999994</v>
      </c>
      <c r="CY11" s="49"/>
      <c r="CZ11" s="46">
        <f t="shared" si="20"/>
        <v>-15451029.469999984</v>
      </c>
      <c r="DA11" s="50"/>
      <c r="DB11" s="48">
        <f t="shared" ref="DB11:DB15" si="21">+J11+Z11+AP11+BF11+BV11+CL11</f>
        <v>-23276852.050000001</v>
      </c>
      <c r="DC11" s="49"/>
      <c r="DD11" s="46">
        <f t="shared" ref="DD11:DD15" si="22">+L11+AB11+AR11+BH11+BX11+CN11</f>
        <v>-26192680.160000026</v>
      </c>
      <c r="DE11" s="49"/>
      <c r="DF11" s="46">
        <f t="shared" ref="DF11:DF15" si="23">+DB11+DD11</f>
        <v>-49469532.210000023</v>
      </c>
      <c r="DG11" s="50"/>
      <c r="DH11" s="177"/>
      <c r="DI11" s="190" t="s">
        <v>1</v>
      </c>
      <c r="DJ11" s="48">
        <f t="shared" ref="DJ11:DJ15" si="24">+CZ11</f>
        <v>-15451029.469999984</v>
      </c>
      <c r="DK11" s="46">
        <f t="shared" ref="DK11:DK15" si="25">+DF11</f>
        <v>-49469532.210000023</v>
      </c>
      <c r="DL11" s="47">
        <f t="shared" ref="DL11:DL15" si="26">+DJ11+DK11</f>
        <v>-64920561.680000007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/>
      <c r="E12" s="46"/>
      <c r="F12" s="46"/>
      <c r="G12" s="46"/>
      <c r="H12" s="46">
        <v>0</v>
      </c>
      <c r="I12" s="47"/>
      <c r="J12" s="48">
        <v>0</v>
      </c>
      <c r="K12" s="46"/>
      <c r="L12" s="46">
        <v>0</v>
      </c>
      <c r="M12" s="46"/>
      <c r="N12" s="46">
        <f t="shared" ref="N12:N15" si="27">+J12+L12</f>
        <v>0</v>
      </c>
      <c r="O12" s="47"/>
      <c r="P12" s="139">
        <f t="shared" si="2"/>
        <v>0</v>
      </c>
      <c r="Q12" s="140">
        <f t="shared" si="3"/>
        <v>0</v>
      </c>
      <c r="R12" s="141">
        <f t="shared" si="4"/>
        <v>0</v>
      </c>
      <c r="S12" s="41"/>
      <c r="T12" s="5">
        <v>0</v>
      </c>
      <c r="U12" s="5"/>
      <c r="V12" s="5">
        <v>0</v>
      </c>
      <c r="W12" s="5"/>
      <c r="X12" s="5">
        <v>0</v>
      </c>
      <c r="Y12" s="5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f t="shared" si="5"/>
        <v>0</v>
      </c>
      <c r="AG12" s="140">
        <f t="shared" si="6"/>
        <v>0</v>
      </c>
      <c r="AH12" s="141">
        <f t="shared" si="7"/>
        <v>0</v>
      </c>
      <c r="AI12" s="43"/>
      <c r="AJ12" s="45">
        <v>0</v>
      </c>
      <c r="AK12" s="46"/>
      <c r="AL12" s="46">
        <v>0</v>
      </c>
      <c r="AM12" s="46"/>
      <c r="AN12" s="46">
        <v>0</v>
      </c>
      <c r="AO12" s="47"/>
      <c r="AP12" s="48">
        <v>0</v>
      </c>
      <c r="AQ12" s="46"/>
      <c r="AR12" s="46">
        <v>0</v>
      </c>
      <c r="AS12" s="46"/>
      <c r="AT12" s="46">
        <v>0</v>
      </c>
      <c r="AU12" s="47"/>
      <c r="AV12" s="139">
        <f t="shared" si="8"/>
        <v>0</v>
      </c>
      <c r="AW12" s="140">
        <f t="shared" si="9"/>
        <v>0</v>
      </c>
      <c r="AX12" s="141">
        <f t="shared" si="10"/>
        <v>0</v>
      </c>
      <c r="AY12" s="43"/>
      <c r="AZ12" s="45">
        <v>0</v>
      </c>
      <c r="BA12" s="46"/>
      <c r="BB12" s="46">
        <v>0</v>
      </c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f t="shared" si="11"/>
        <v>0</v>
      </c>
      <c r="BM12" s="140">
        <f t="shared" si="12"/>
        <v>0</v>
      </c>
      <c r="BN12" s="141">
        <f t="shared" si="13"/>
        <v>0</v>
      </c>
      <c r="BO12" s="43"/>
      <c r="BP12" s="45">
        <v>0</v>
      </c>
      <c r="BQ12" s="46"/>
      <c r="BR12" s="46">
        <v>0</v>
      </c>
      <c r="BS12" s="46"/>
      <c r="BT12" s="46">
        <v>0</v>
      </c>
      <c r="BU12" s="47"/>
      <c r="BV12" s="48">
        <v>0</v>
      </c>
      <c r="BW12" s="46"/>
      <c r="BX12" s="46">
        <v>0</v>
      </c>
      <c r="BY12" s="46"/>
      <c r="BZ12" s="46">
        <v>0</v>
      </c>
      <c r="CA12" s="47"/>
      <c r="CB12" s="139">
        <f t="shared" si="14"/>
        <v>0</v>
      </c>
      <c r="CC12" s="140">
        <f t="shared" si="15"/>
        <v>0</v>
      </c>
      <c r="CD12" s="141">
        <f t="shared" si="16"/>
        <v>0</v>
      </c>
      <c r="CE12" s="43"/>
      <c r="CF12" s="45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f t="shared" si="17"/>
        <v>0</v>
      </c>
      <c r="CS12" s="140">
        <f t="shared" si="18"/>
        <v>0</v>
      </c>
      <c r="CT12" s="141">
        <f t="shared" si="19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0"/>
        <v>0</v>
      </c>
      <c r="DA12" s="50"/>
      <c r="DB12" s="48">
        <f t="shared" si="21"/>
        <v>0</v>
      </c>
      <c r="DC12" s="49"/>
      <c r="DD12" s="46">
        <f t="shared" si="22"/>
        <v>0</v>
      </c>
      <c r="DE12" s="49"/>
      <c r="DF12" s="46">
        <f t="shared" si="23"/>
        <v>0</v>
      </c>
      <c r="DG12" s="50"/>
      <c r="DH12" s="177"/>
      <c r="DI12" s="190" t="s">
        <v>2</v>
      </c>
      <c r="DJ12" s="48">
        <f t="shared" si="24"/>
        <v>0</v>
      </c>
      <c r="DK12" s="46">
        <f t="shared" si="25"/>
        <v>0</v>
      </c>
      <c r="DL12" s="47">
        <f t="shared" si="26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/>
      <c r="E13" s="46"/>
      <c r="F13" s="46"/>
      <c r="G13" s="46"/>
      <c r="H13" s="46">
        <v>0</v>
      </c>
      <c r="I13" s="47"/>
      <c r="J13" s="48">
        <v>0</v>
      </c>
      <c r="K13" s="46"/>
      <c r="L13" s="46">
        <v>0</v>
      </c>
      <c r="M13" s="46"/>
      <c r="N13" s="46">
        <f t="shared" si="27"/>
        <v>0</v>
      </c>
      <c r="O13" s="47"/>
      <c r="P13" s="139">
        <f t="shared" si="2"/>
        <v>0</v>
      </c>
      <c r="Q13" s="140">
        <f t="shared" si="3"/>
        <v>0</v>
      </c>
      <c r="R13" s="141">
        <f t="shared" si="4"/>
        <v>0</v>
      </c>
      <c r="S13" s="41"/>
      <c r="T13" s="5">
        <v>0</v>
      </c>
      <c r="U13" s="5"/>
      <c r="V13" s="5">
        <v>0</v>
      </c>
      <c r="W13" s="5"/>
      <c r="X13" s="5">
        <v>0</v>
      </c>
      <c r="Y13" s="5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f t="shared" si="5"/>
        <v>0</v>
      </c>
      <c r="AG13" s="140">
        <f t="shared" si="6"/>
        <v>0</v>
      </c>
      <c r="AH13" s="141">
        <f t="shared" si="7"/>
        <v>0</v>
      </c>
      <c r="AI13" s="43"/>
      <c r="AJ13" s="45">
        <v>0</v>
      </c>
      <c r="AK13" s="46"/>
      <c r="AL13" s="46">
        <v>0</v>
      </c>
      <c r="AM13" s="46"/>
      <c r="AN13" s="46">
        <v>0</v>
      </c>
      <c r="AO13" s="47"/>
      <c r="AP13" s="48">
        <v>0</v>
      </c>
      <c r="AQ13" s="46"/>
      <c r="AR13" s="46">
        <v>0</v>
      </c>
      <c r="AS13" s="46"/>
      <c r="AT13" s="46">
        <v>0</v>
      </c>
      <c r="AU13" s="47"/>
      <c r="AV13" s="139">
        <f t="shared" si="8"/>
        <v>0</v>
      </c>
      <c r="AW13" s="140">
        <f t="shared" si="9"/>
        <v>0</v>
      </c>
      <c r="AX13" s="141">
        <f t="shared" si="10"/>
        <v>0</v>
      </c>
      <c r="AY13" s="43"/>
      <c r="AZ13" s="45">
        <v>0</v>
      </c>
      <c r="BA13" s="46"/>
      <c r="BB13" s="46">
        <v>0</v>
      </c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f t="shared" si="11"/>
        <v>0</v>
      </c>
      <c r="BM13" s="140">
        <f t="shared" si="12"/>
        <v>0</v>
      </c>
      <c r="BN13" s="141">
        <f t="shared" si="13"/>
        <v>0</v>
      </c>
      <c r="BO13" s="43"/>
      <c r="BP13" s="45">
        <v>0</v>
      </c>
      <c r="BQ13" s="46"/>
      <c r="BR13" s="46">
        <v>0</v>
      </c>
      <c r="BS13" s="46"/>
      <c r="BT13" s="46">
        <v>0</v>
      </c>
      <c r="BU13" s="47"/>
      <c r="BV13" s="48">
        <v>0</v>
      </c>
      <c r="BW13" s="46"/>
      <c r="BX13" s="46">
        <v>0</v>
      </c>
      <c r="BY13" s="46"/>
      <c r="BZ13" s="46">
        <v>0</v>
      </c>
      <c r="CA13" s="47"/>
      <c r="CB13" s="139">
        <f t="shared" si="14"/>
        <v>0</v>
      </c>
      <c r="CC13" s="140">
        <f t="shared" si="15"/>
        <v>0</v>
      </c>
      <c r="CD13" s="141">
        <f t="shared" si="16"/>
        <v>0</v>
      </c>
      <c r="CE13" s="43"/>
      <c r="CF13" s="45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f t="shared" si="17"/>
        <v>0</v>
      </c>
      <c r="CS13" s="140">
        <f t="shared" si="18"/>
        <v>0</v>
      </c>
      <c r="CT13" s="141">
        <f t="shared" si="19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0"/>
        <v>0</v>
      </c>
      <c r="DA13" s="50"/>
      <c r="DB13" s="48">
        <f t="shared" si="21"/>
        <v>0</v>
      </c>
      <c r="DC13" s="49"/>
      <c r="DD13" s="46">
        <f t="shared" si="22"/>
        <v>0</v>
      </c>
      <c r="DE13" s="49"/>
      <c r="DF13" s="46">
        <f t="shared" si="23"/>
        <v>0</v>
      </c>
      <c r="DG13" s="50"/>
      <c r="DH13" s="177"/>
      <c r="DI13" s="190" t="s">
        <v>3</v>
      </c>
      <c r="DJ13" s="48">
        <f t="shared" si="24"/>
        <v>0</v>
      </c>
      <c r="DK13" s="46">
        <f t="shared" si="25"/>
        <v>0</v>
      </c>
      <c r="DL13" s="47">
        <f t="shared" si="26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/>
      <c r="E14" s="46"/>
      <c r="F14" s="46"/>
      <c r="G14" s="46"/>
      <c r="H14" s="46">
        <v>0</v>
      </c>
      <c r="I14" s="47"/>
      <c r="J14" s="48">
        <v>0</v>
      </c>
      <c r="K14" s="46"/>
      <c r="L14" s="46">
        <v>0</v>
      </c>
      <c r="M14" s="46"/>
      <c r="N14" s="46">
        <f t="shared" si="27"/>
        <v>0</v>
      </c>
      <c r="O14" s="47"/>
      <c r="P14" s="139">
        <f t="shared" si="2"/>
        <v>0</v>
      </c>
      <c r="Q14" s="140">
        <f t="shared" si="3"/>
        <v>0</v>
      </c>
      <c r="R14" s="141">
        <f t="shared" si="4"/>
        <v>0</v>
      </c>
      <c r="S14" s="41"/>
      <c r="T14" s="5">
        <v>0</v>
      </c>
      <c r="U14" s="5"/>
      <c r="V14" s="5">
        <v>0</v>
      </c>
      <c r="W14" s="5"/>
      <c r="X14" s="5">
        <v>0</v>
      </c>
      <c r="Y14" s="5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f t="shared" si="5"/>
        <v>0</v>
      </c>
      <c r="AG14" s="140">
        <f t="shared" si="6"/>
        <v>0</v>
      </c>
      <c r="AH14" s="141">
        <f t="shared" si="7"/>
        <v>0</v>
      </c>
      <c r="AI14" s="43"/>
      <c r="AJ14" s="45">
        <v>5930116.447615359</v>
      </c>
      <c r="AK14" s="46"/>
      <c r="AL14" s="46">
        <v>136681.94238464511</v>
      </c>
      <c r="AM14" s="46"/>
      <c r="AN14" s="46">
        <v>6066798.3900000043</v>
      </c>
      <c r="AO14" s="47"/>
      <c r="AP14" s="48">
        <v>5190403.6950265747</v>
      </c>
      <c r="AQ14" s="46"/>
      <c r="AR14" s="46">
        <v>7822402.7049734257</v>
      </c>
      <c r="AS14" s="46"/>
      <c r="AT14" s="46">
        <v>13012806.4</v>
      </c>
      <c r="AU14" s="47"/>
      <c r="AV14" s="139">
        <f t="shared" si="8"/>
        <v>11120520.142641934</v>
      </c>
      <c r="AW14" s="140">
        <f t="shared" si="9"/>
        <v>7959084.6473580711</v>
      </c>
      <c r="AX14" s="141">
        <f t="shared" si="10"/>
        <v>19079604.790000007</v>
      </c>
      <c r="AY14" s="43"/>
      <c r="AZ14" s="45">
        <v>0</v>
      </c>
      <c r="BA14" s="46"/>
      <c r="BB14" s="46">
        <v>0</v>
      </c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f t="shared" si="11"/>
        <v>0</v>
      </c>
      <c r="BM14" s="140">
        <f t="shared" si="12"/>
        <v>0</v>
      </c>
      <c r="BN14" s="141">
        <f t="shared" si="13"/>
        <v>0</v>
      </c>
      <c r="BO14" s="43"/>
      <c r="BP14" s="45">
        <v>-13.219999999999999</v>
      </c>
      <c r="BQ14" s="46"/>
      <c r="BR14" s="46">
        <v>0</v>
      </c>
      <c r="BS14" s="46"/>
      <c r="BT14" s="46">
        <v>-13.219999999999999</v>
      </c>
      <c r="BU14" s="47"/>
      <c r="BV14" s="48">
        <v>0</v>
      </c>
      <c r="BW14" s="46"/>
      <c r="BX14" s="46">
        <v>0</v>
      </c>
      <c r="BY14" s="46"/>
      <c r="BZ14" s="46">
        <v>0</v>
      </c>
      <c r="CA14" s="47"/>
      <c r="CB14" s="139">
        <f t="shared" si="14"/>
        <v>-13.219999999999999</v>
      </c>
      <c r="CC14" s="140">
        <f t="shared" si="15"/>
        <v>0</v>
      </c>
      <c r="CD14" s="141">
        <f t="shared" si="16"/>
        <v>-13.219999999999999</v>
      </c>
      <c r="CE14" s="43"/>
      <c r="CF14" s="45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f t="shared" si="17"/>
        <v>0</v>
      </c>
      <c r="CS14" s="140">
        <f t="shared" si="18"/>
        <v>0</v>
      </c>
      <c r="CT14" s="141">
        <f t="shared" si="19"/>
        <v>0</v>
      </c>
      <c r="CU14" s="43"/>
      <c r="CV14" s="48">
        <f t="shared" si="0"/>
        <v>5930103.2276153592</v>
      </c>
      <c r="CW14" s="46"/>
      <c r="CX14" s="46">
        <f t="shared" si="1"/>
        <v>136681.94238464511</v>
      </c>
      <c r="CY14" s="49"/>
      <c r="CZ14" s="46">
        <f t="shared" si="20"/>
        <v>6066785.1700000046</v>
      </c>
      <c r="DA14" s="50"/>
      <c r="DB14" s="48">
        <f t="shared" si="21"/>
        <v>5190403.6950265747</v>
      </c>
      <c r="DC14" s="49"/>
      <c r="DD14" s="46">
        <f t="shared" si="22"/>
        <v>7822402.7049734257</v>
      </c>
      <c r="DE14" s="49"/>
      <c r="DF14" s="46">
        <f t="shared" si="23"/>
        <v>13012806.4</v>
      </c>
      <c r="DG14" s="50"/>
      <c r="DH14" s="177"/>
      <c r="DI14" s="190" t="s">
        <v>4</v>
      </c>
      <c r="DJ14" s="48">
        <f t="shared" si="24"/>
        <v>6066785.1700000046</v>
      </c>
      <c r="DK14" s="46">
        <f t="shared" si="25"/>
        <v>13012806.4</v>
      </c>
      <c r="DL14" s="47">
        <f t="shared" si="26"/>
        <v>19079591.570000004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/>
      <c r="E15" s="46"/>
      <c r="F15" s="46"/>
      <c r="G15" s="46"/>
      <c r="H15" s="46">
        <v>0</v>
      </c>
      <c r="I15" s="47"/>
      <c r="J15" s="48">
        <v>0</v>
      </c>
      <c r="K15" s="46"/>
      <c r="L15" s="46">
        <v>0</v>
      </c>
      <c r="M15" s="46"/>
      <c r="N15" s="46">
        <f t="shared" si="27"/>
        <v>0</v>
      </c>
      <c r="O15" s="47"/>
      <c r="P15" s="139">
        <f t="shared" si="2"/>
        <v>0</v>
      </c>
      <c r="Q15" s="140">
        <f t="shared" si="3"/>
        <v>0</v>
      </c>
      <c r="R15" s="141">
        <f t="shared" si="4"/>
        <v>0</v>
      </c>
      <c r="S15" s="41"/>
      <c r="T15" s="5">
        <v>0</v>
      </c>
      <c r="U15" s="5"/>
      <c r="V15" s="5">
        <v>0</v>
      </c>
      <c r="W15" s="5"/>
      <c r="X15" s="5">
        <v>0</v>
      </c>
      <c r="Y15" s="5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f t="shared" si="5"/>
        <v>0</v>
      </c>
      <c r="AG15" s="140">
        <f t="shared" si="6"/>
        <v>0</v>
      </c>
      <c r="AH15" s="141">
        <f t="shared" si="7"/>
        <v>0</v>
      </c>
      <c r="AI15" s="43"/>
      <c r="AJ15" s="45">
        <v>0</v>
      </c>
      <c r="AK15" s="46"/>
      <c r="AL15" s="46">
        <v>0</v>
      </c>
      <c r="AM15" s="46"/>
      <c r="AN15" s="46"/>
      <c r="AO15" s="47"/>
      <c r="AP15" s="48">
        <v>0</v>
      </c>
      <c r="AQ15" s="46"/>
      <c r="AR15" s="46">
        <v>0</v>
      </c>
      <c r="AS15" s="46"/>
      <c r="AT15" s="46">
        <v>0</v>
      </c>
      <c r="AU15" s="47"/>
      <c r="AV15" s="139">
        <f t="shared" si="8"/>
        <v>0</v>
      </c>
      <c r="AW15" s="140">
        <f t="shared" si="9"/>
        <v>0</v>
      </c>
      <c r="AX15" s="141">
        <f t="shared" si="10"/>
        <v>0</v>
      </c>
      <c r="AY15" s="43"/>
      <c r="AZ15" s="45">
        <v>0</v>
      </c>
      <c r="BA15" s="46"/>
      <c r="BB15" s="46">
        <v>0</v>
      </c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f t="shared" si="11"/>
        <v>0</v>
      </c>
      <c r="BM15" s="140">
        <f t="shared" si="12"/>
        <v>0</v>
      </c>
      <c r="BN15" s="141">
        <f t="shared" si="13"/>
        <v>0</v>
      </c>
      <c r="BO15" s="43"/>
      <c r="BP15" s="45">
        <v>0</v>
      </c>
      <c r="BQ15" s="46"/>
      <c r="BR15" s="46">
        <v>0</v>
      </c>
      <c r="BS15" s="46"/>
      <c r="BT15" s="46">
        <v>0</v>
      </c>
      <c r="BU15" s="47"/>
      <c r="BV15" s="48">
        <v>0</v>
      </c>
      <c r="BW15" s="46"/>
      <c r="BX15" s="46">
        <v>0</v>
      </c>
      <c r="BY15" s="46"/>
      <c r="BZ15" s="46">
        <v>0</v>
      </c>
      <c r="CA15" s="47"/>
      <c r="CB15" s="139">
        <f t="shared" si="14"/>
        <v>0</v>
      </c>
      <c r="CC15" s="140">
        <f t="shared" si="15"/>
        <v>0</v>
      </c>
      <c r="CD15" s="141">
        <f t="shared" si="16"/>
        <v>0</v>
      </c>
      <c r="CE15" s="43"/>
      <c r="CF15" s="45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f t="shared" si="17"/>
        <v>0</v>
      </c>
      <c r="CS15" s="140">
        <f t="shared" si="18"/>
        <v>0</v>
      </c>
      <c r="CT15" s="141">
        <f t="shared" si="19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0"/>
        <v>0</v>
      </c>
      <c r="DA15" s="50"/>
      <c r="DB15" s="48">
        <f t="shared" si="21"/>
        <v>0</v>
      </c>
      <c r="DC15" s="49"/>
      <c r="DD15" s="46">
        <f t="shared" si="22"/>
        <v>0</v>
      </c>
      <c r="DE15" s="49"/>
      <c r="DF15" s="46">
        <f t="shared" si="23"/>
        <v>0</v>
      </c>
      <c r="DG15" s="50"/>
      <c r="DH15" s="177"/>
      <c r="DI15" s="190" t="s">
        <v>5</v>
      </c>
      <c r="DJ15" s="48">
        <f t="shared" si="24"/>
        <v>0</v>
      </c>
      <c r="DK15" s="46">
        <f t="shared" si="25"/>
        <v>0</v>
      </c>
      <c r="DL15" s="47">
        <f t="shared" si="26"/>
        <v>0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v>204641785.20000002</v>
      </c>
      <c r="E16" s="57">
        <f>+D16/$D$111</f>
        <v>2002.6401385708416</v>
      </c>
      <c r="F16" s="54">
        <v>30284746.170000002</v>
      </c>
      <c r="G16" s="57">
        <f>+F16/$F$111</f>
        <v>1953.7285446100252</v>
      </c>
      <c r="H16" s="54">
        <v>234926531.37000003</v>
      </c>
      <c r="I16" s="58">
        <f>+H16/$H$111</f>
        <v>1996.1978074893577</v>
      </c>
      <c r="J16" s="56">
        <f>SUM(J10:J15)</f>
        <v>92352645.780000031</v>
      </c>
      <c r="K16" s="57">
        <f>+J16/$J$111</f>
        <v>332.96190887885018</v>
      </c>
      <c r="L16" s="54">
        <f>SUM(L10:L15)</f>
        <v>120522406.75999998</v>
      </c>
      <c r="M16" s="57">
        <f>+L16/$L$111</f>
        <v>524.49847579922175</v>
      </c>
      <c r="N16" s="54">
        <f>SUM(N10:N15)</f>
        <v>212875052.53999999</v>
      </c>
      <c r="O16" s="58">
        <f>+N16/$N$111</f>
        <v>419.74522982216411</v>
      </c>
      <c r="P16" s="145">
        <f t="shared" si="2"/>
        <v>296994430.98000002</v>
      </c>
      <c r="Q16" s="146">
        <f t="shared" si="3"/>
        <v>150807152.92999998</v>
      </c>
      <c r="R16" s="147">
        <f t="shared" si="4"/>
        <v>447801583.90999997</v>
      </c>
      <c r="S16" s="41"/>
      <c r="T16" s="238">
        <v>384649919.96399999</v>
      </c>
      <c r="U16" s="239">
        <v>2055.5883797054357</v>
      </c>
      <c r="V16" s="238">
        <v>65123288.641000003</v>
      </c>
      <c r="W16" s="239">
        <v>1821.579498223826</v>
      </c>
      <c r="X16" s="238">
        <v>449773208.60500002</v>
      </c>
      <c r="Y16" s="239">
        <v>2018.0514126977007</v>
      </c>
      <c r="Z16" s="56">
        <v>253416596.47829708</v>
      </c>
      <c r="AA16" s="57">
        <v>283.98311955118936</v>
      </c>
      <c r="AB16" s="54">
        <v>150862245.16300002</v>
      </c>
      <c r="AC16" s="57">
        <v>498.43475829610935</v>
      </c>
      <c r="AD16" s="54">
        <v>404278841.6412971</v>
      </c>
      <c r="AE16" s="58">
        <v>338.29817958883041</v>
      </c>
      <c r="AF16" s="145">
        <f t="shared" si="5"/>
        <v>638066516.4422971</v>
      </c>
      <c r="AG16" s="146">
        <f t="shared" si="6"/>
        <v>215985533.80400002</v>
      </c>
      <c r="AH16" s="147">
        <f t="shared" si="7"/>
        <v>854052050.24629712</v>
      </c>
      <c r="AI16" s="43"/>
      <c r="AJ16" s="53">
        <v>128644688.78761551</v>
      </c>
      <c r="AK16" s="57">
        <v>2029.2560736275022</v>
      </c>
      <c r="AL16" s="54">
        <v>28892758.192384653</v>
      </c>
      <c r="AM16" s="57">
        <v>2255.4846364078576</v>
      </c>
      <c r="AN16" s="54">
        <v>157537446.98000017</v>
      </c>
      <c r="AO16" s="58">
        <v>2067.2849154254991</v>
      </c>
      <c r="AP16" s="56">
        <v>43097693.305026501</v>
      </c>
      <c r="AQ16" s="57">
        <v>344.93331709973592</v>
      </c>
      <c r="AR16" s="54">
        <v>69232264.454973429</v>
      </c>
      <c r="AS16" s="57">
        <v>583.25903718627308</v>
      </c>
      <c r="AT16" s="54">
        <v>112329957.75999993</v>
      </c>
      <c r="AU16" s="58">
        <v>371.12768197917194</v>
      </c>
      <c r="AV16" s="145">
        <f t="shared" si="8"/>
        <v>171742382.09264201</v>
      </c>
      <c r="AW16" s="146">
        <f t="shared" si="9"/>
        <v>98125022.64735809</v>
      </c>
      <c r="AX16" s="147">
        <f t="shared" si="10"/>
        <v>269867404.74000013</v>
      </c>
      <c r="AY16" s="43"/>
      <c r="AZ16" s="53">
        <v>238209274.34675759</v>
      </c>
      <c r="BA16" s="57">
        <v>2159.7663911614195</v>
      </c>
      <c r="BB16" s="54">
        <v>39685768.363242298</v>
      </c>
      <c r="BC16" s="57">
        <v>1997.2706775662959</v>
      </c>
      <c r="BD16" s="54">
        <v>277895042.70999992</v>
      </c>
      <c r="BE16" s="58">
        <v>2134.9608394794254</v>
      </c>
      <c r="BF16" s="56">
        <v>158417805.55780372</v>
      </c>
      <c r="BG16" s="57">
        <v>290.13240483903257</v>
      </c>
      <c r="BH16" s="54">
        <v>115628134.97219625</v>
      </c>
      <c r="BI16" s="57">
        <v>516.33072390260088</v>
      </c>
      <c r="BJ16" s="54">
        <v>274045940.52999997</v>
      </c>
      <c r="BK16" s="58">
        <v>355.92184608051571</v>
      </c>
      <c r="BL16" s="145">
        <f t="shared" si="11"/>
        <v>396627079.90456128</v>
      </c>
      <c r="BM16" s="146">
        <f t="shared" si="12"/>
        <v>155313903.33543855</v>
      </c>
      <c r="BN16" s="147">
        <f t="shared" si="13"/>
        <v>551940983.23999977</v>
      </c>
      <c r="BO16" s="43"/>
      <c r="BP16" s="53">
        <v>157335526.80000025</v>
      </c>
      <c r="BQ16" s="57">
        <v>1964.5576285789236</v>
      </c>
      <c r="BR16" s="54">
        <v>33311109.990000002</v>
      </c>
      <c r="BS16" s="57">
        <v>2586.0655220867948</v>
      </c>
      <c r="BT16" s="54">
        <v>190646636.79000023</v>
      </c>
      <c r="BU16" s="58">
        <v>2050.6694431417286</v>
      </c>
      <c r="BV16" s="56">
        <v>59453292.800000124</v>
      </c>
      <c r="BW16" s="57">
        <v>232.10614529937936</v>
      </c>
      <c r="BX16" s="56">
        <v>63798986.679999962</v>
      </c>
      <c r="BY16" s="57">
        <v>451.12171768382768</v>
      </c>
      <c r="BZ16" s="56">
        <v>123252279.48000008</v>
      </c>
      <c r="CA16" s="58">
        <v>310.01403395628461</v>
      </c>
      <c r="CB16" s="145">
        <f t="shared" si="14"/>
        <v>216788819.60000038</v>
      </c>
      <c r="CC16" s="146">
        <f t="shared" si="15"/>
        <v>97110096.669999957</v>
      </c>
      <c r="CD16" s="147">
        <f t="shared" si="16"/>
        <v>313898916.27000034</v>
      </c>
      <c r="CE16" s="43"/>
      <c r="CF16" s="53">
        <v>232016180.72390327</v>
      </c>
      <c r="CG16" s="57">
        <v>1825.7489827187856</v>
      </c>
      <c r="CH16" s="54">
        <v>39462660.766096748</v>
      </c>
      <c r="CI16" s="57">
        <v>1971.9498683838071</v>
      </c>
      <c r="CJ16" s="54">
        <v>271478841.49000001</v>
      </c>
      <c r="CK16" s="58">
        <v>1845.6397458053464</v>
      </c>
      <c r="CL16" s="56">
        <v>150863887.43952712</v>
      </c>
      <c r="CM16" s="57">
        <v>235.11719312827026</v>
      </c>
      <c r="CN16" s="54">
        <v>102772418.04047316</v>
      </c>
      <c r="CO16" s="57">
        <v>684.75685967027675</v>
      </c>
      <c r="CP16" s="54">
        <v>253636305.48000029</v>
      </c>
      <c r="CQ16" s="58">
        <v>320.35302685224985</v>
      </c>
      <c r="CR16" s="145">
        <f t="shared" si="17"/>
        <v>382880068.16343039</v>
      </c>
      <c r="CS16" s="146">
        <f t="shared" si="18"/>
        <v>142235078.8065699</v>
      </c>
      <c r="CT16" s="147">
        <f t="shared" si="19"/>
        <v>525115146.97000027</v>
      </c>
      <c r="CU16" s="43"/>
      <c r="CV16" s="56">
        <f>SUM(CV10:CV15)</f>
        <v>1345497375.8222766</v>
      </c>
      <c r="CW16" s="57">
        <f>+CV16/$CV$111</f>
        <v>2007.7076065068604</v>
      </c>
      <c r="CX16" s="54">
        <f>SUM(CX10:CX15)</f>
        <v>236760332.1227237</v>
      </c>
      <c r="CY16" s="57">
        <f>+CX16/$CX$111</f>
        <v>2026.6238572456555</v>
      </c>
      <c r="CZ16" s="54">
        <f t="shared" si="20"/>
        <v>1582257707.9450002</v>
      </c>
      <c r="DA16" s="58">
        <f>+CZ16/$CZ$111</f>
        <v>2010.5156322562775</v>
      </c>
      <c r="DB16" s="56">
        <f>SUM(DB10:DB15)</f>
        <v>757601921.36065459</v>
      </c>
      <c r="DC16" s="57">
        <f>+DB16/$DB$111</f>
        <v>276.6488045671237</v>
      </c>
      <c r="DD16" s="54">
        <f>SUM(DD10:DD15)</f>
        <v>622816456.07064271</v>
      </c>
      <c r="DE16" s="57">
        <f>+DD16/$DD$111</f>
        <v>533.8695226422609</v>
      </c>
      <c r="DF16" s="54">
        <f>SUM(DF10:DF15)</f>
        <v>1380418377.4312973</v>
      </c>
      <c r="DG16" s="58">
        <f>+DF16/$DF$111</f>
        <v>353.49071982220642</v>
      </c>
      <c r="DH16" s="178"/>
      <c r="DI16" s="190" t="s">
        <v>92</v>
      </c>
      <c r="DJ16" s="56">
        <f>SUM(DJ10:DJ15)</f>
        <v>1582257707.9450004</v>
      </c>
      <c r="DK16" s="54">
        <f>SUM(DK10:DK15)</f>
        <v>1380418377.4312973</v>
      </c>
      <c r="DL16" s="55">
        <f>SUM(DL10:DL15)</f>
        <v>2962676085.376298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48"/>
      <c r="K17" s="46"/>
      <c r="L17" s="46"/>
      <c r="M17" s="46"/>
      <c r="N17" s="46"/>
      <c r="O17" s="47"/>
      <c r="P17" s="148"/>
      <c r="Q17" s="149"/>
      <c r="R17" s="150"/>
      <c r="S17" s="41"/>
      <c r="T17" s="5"/>
      <c r="U17" s="5"/>
      <c r="V17" s="5"/>
      <c r="W17" s="5"/>
      <c r="X17" s="5"/>
      <c r="Y17" s="5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48"/>
      <c r="K18" s="46"/>
      <c r="L18" s="46"/>
      <c r="M18" s="46"/>
      <c r="N18" s="46"/>
      <c r="O18" s="47"/>
      <c r="P18" s="148"/>
      <c r="Q18" s="149"/>
      <c r="R18" s="150"/>
      <c r="S18" s="41"/>
      <c r="T18" s="5"/>
      <c r="U18" s="5"/>
      <c r="V18" s="5"/>
      <c r="W18" s="5"/>
      <c r="X18" s="5"/>
      <c r="Y18" s="5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48"/>
      <c r="K19" s="46"/>
      <c r="L19" s="46"/>
      <c r="M19" s="46"/>
      <c r="N19" s="46"/>
      <c r="O19" s="47"/>
      <c r="P19" s="148"/>
      <c r="Q19" s="149"/>
      <c r="R19" s="150"/>
      <c r="S19" s="41"/>
      <c r="T19" s="5"/>
      <c r="U19" s="5"/>
      <c r="V19" s="5"/>
      <c r="W19" s="5"/>
      <c r="X19" s="5"/>
      <c r="Y19" s="5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v>0</v>
      </c>
      <c r="E20" s="49">
        <f t="shared" ref="E20:E63" si="28">+D20/$D$111</f>
        <v>0</v>
      </c>
      <c r="F20" s="46">
        <v>0</v>
      </c>
      <c r="G20" s="49">
        <f t="shared" ref="G20:G63" si="29">+F20/$F$111</f>
        <v>0</v>
      </c>
      <c r="H20" s="46">
        <f>+D20+F20</f>
        <v>0</v>
      </c>
      <c r="I20" s="50">
        <f t="shared" ref="I20:I63" si="30">+H20/$H$111</f>
        <v>0</v>
      </c>
      <c r="J20" s="48">
        <f>+'[40]Oct-Dec'!$F$20</f>
        <v>0</v>
      </c>
      <c r="K20" s="49">
        <f t="shared" ref="K20:K63" si="31">+J20/$J$111</f>
        <v>0</v>
      </c>
      <c r="L20" s="46">
        <f>+'[40]Oct-Dec'!$G$20</f>
        <v>0</v>
      </c>
      <c r="M20" s="49">
        <f t="shared" ref="M20:M63" si="32">+L20/$L$111</f>
        <v>0</v>
      </c>
      <c r="N20" s="46">
        <f t="shared" ref="N20:N60" si="33">+J20+L20</f>
        <v>0</v>
      </c>
      <c r="O20" s="50">
        <f t="shared" ref="O20:O63" si="34">+N20/$N$111</f>
        <v>0</v>
      </c>
      <c r="P20" s="139">
        <f t="shared" ref="P20:P63" si="35">+D20+J20</f>
        <v>0</v>
      </c>
      <c r="Q20" s="140">
        <f t="shared" ref="Q20:Q63" si="36">+F20+L20</f>
        <v>0</v>
      </c>
      <c r="R20" s="141">
        <f t="shared" ref="R20:R63" si="37">+P20+Q20</f>
        <v>0</v>
      </c>
      <c r="S20" s="41"/>
      <c r="T20" s="5">
        <v>453751.22922807094</v>
      </c>
      <c r="U20" s="7">
        <v>2.4248692269728678</v>
      </c>
      <c r="V20" s="5">
        <v>20993.193866220005</v>
      </c>
      <c r="W20" s="7">
        <v>0.58720578071158858</v>
      </c>
      <c r="X20" s="5">
        <v>474744.42309429095</v>
      </c>
      <c r="Y20" s="7">
        <v>2.130092756452231</v>
      </c>
      <c r="Z20" s="48">
        <v>0</v>
      </c>
      <c r="AA20" s="49">
        <v>0</v>
      </c>
      <c r="AB20" s="46">
        <v>0</v>
      </c>
      <c r="AC20" s="49">
        <v>0</v>
      </c>
      <c r="AD20" s="46">
        <v>0</v>
      </c>
      <c r="AE20" s="50">
        <v>0</v>
      </c>
      <c r="AF20" s="139">
        <f t="shared" ref="AF20:AF63" si="38">+T20+Z20</f>
        <v>453751.22922807094</v>
      </c>
      <c r="AG20" s="140">
        <f t="shared" ref="AG20:AG63" si="39">+V20+AB20</f>
        <v>20993.193866220005</v>
      </c>
      <c r="AH20" s="141">
        <f t="shared" ref="AH20:AH63" si="40">+AF20+AG20</f>
        <v>474744.42309429095</v>
      </c>
      <c r="AI20" s="43"/>
      <c r="AJ20" s="45">
        <v>22546.003382080409</v>
      </c>
      <c r="AK20" s="49">
        <v>0.35564324287531207</v>
      </c>
      <c r="AL20" s="46">
        <v>2972.5256645440304</v>
      </c>
      <c r="AM20" s="49">
        <v>0.23204728060453009</v>
      </c>
      <c r="AN20" s="46">
        <v>25518.529046624441</v>
      </c>
      <c r="AO20" s="50">
        <v>0.33486685974180752</v>
      </c>
      <c r="AP20" s="48">
        <v>0</v>
      </c>
      <c r="AQ20" s="49">
        <v>0</v>
      </c>
      <c r="AR20" s="46">
        <v>0</v>
      </c>
      <c r="AS20" s="49">
        <v>0</v>
      </c>
      <c r="AT20" s="46">
        <v>0</v>
      </c>
      <c r="AU20" s="50">
        <v>0</v>
      </c>
      <c r="AV20" s="139">
        <f t="shared" ref="AV20:AV63" si="41">+AJ20+AP20</f>
        <v>22546.003382080409</v>
      </c>
      <c r="AW20" s="140">
        <f t="shared" ref="AW20:AW63" si="42">+AL20+AR20</f>
        <v>2972.5256645440304</v>
      </c>
      <c r="AX20" s="141">
        <f t="shared" ref="AX20:AX63" si="43">+AV20+AW20</f>
        <v>25518.529046624441</v>
      </c>
      <c r="AY20" s="43"/>
      <c r="AZ20" s="45">
        <v>34860.336030404433</v>
      </c>
      <c r="BA20" s="49">
        <v>0.31606738381420957</v>
      </c>
      <c r="BB20" s="46">
        <v>-128310.18859815999</v>
      </c>
      <c r="BC20" s="49">
        <v>-6.4574830698621035</v>
      </c>
      <c r="BD20" s="46">
        <v>-93449.852567755559</v>
      </c>
      <c r="BE20" s="50">
        <v>-0.71793931169720937</v>
      </c>
      <c r="BF20" s="48">
        <v>0</v>
      </c>
      <c r="BG20" s="49">
        <v>0</v>
      </c>
      <c r="BH20" s="46">
        <v>0</v>
      </c>
      <c r="BI20" s="49">
        <v>0</v>
      </c>
      <c r="BJ20" s="46">
        <v>0</v>
      </c>
      <c r="BK20" s="50">
        <v>0</v>
      </c>
      <c r="BL20" s="139">
        <f t="shared" ref="BL20:BL63" si="44">+AZ20+BF20</f>
        <v>34860.336030404433</v>
      </c>
      <c r="BM20" s="140">
        <f t="shared" ref="BM20:BM63" si="45">+BB20+BH20</f>
        <v>-128310.18859815999</v>
      </c>
      <c r="BN20" s="141">
        <f t="shared" ref="BN20:BN63" si="46">+BL20+BM20</f>
        <v>-93449.852567755559</v>
      </c>
      <c r="BO20" s="43"/>
      <c r="BP20" s="45">
        <v>43591.600012707786</v>
      </c>
      <c r="BQ20" s="49">
        <v>0.54430307056960292</v>
      </c>
      <c r="BR20" s="46">
        <v>569.72303798384746</v>
      </c>
      <c r="BS20" s="49">
        <v>4.4229721138409089E-2</v>
      </c>
      <c r="BT20" s="46">
        <v>44161.32305069163</v>
      </c>
      <c r="BU20" s="50">
        <v>0.47501638252615558</v>
      </c>
      <c r="BV20" s="48">
        <v>0</v>
      </c>
      <c r="BW20" s="49">
        <v>0</v>
      </c>
      <c r="BX20" s="46">
        <v>0</v>
      </c>
      <c r="BY20" s="49">
        <v>0</v>
      </c>
      <c r="BZ20" s="46">
        <v>0</v>
      </c>
      <c r="CA20" s="50">
        <v>0</v>
      </c>
      <c r="CB20" s="139">
        <f t="shared" ref="CB20:CB63" si="47">+BP20+BV20</f>
        <v>43591.600012707786</v>
      </c>
      <c r="CC20" s="140">
        <f t="shared" ref="CC20:CC63" si="48">+BR20+BX20</f>
        <v>569.72303798384746</v>
      </c>
      <c r="CD20" s="141">
        <f t="shared" ref="CD20:CD63" si="49">+CB20+CC20</f>
        <v>44161.32305069163</v>
      </c>
      <c r="CE20" s="43"/>
      <c r="CF20" s="45">
        <v>124139.87893580669</v>
      </c>
      <c r="CG20" s="49">
        <v>0.97686401428868974</v>
      </c>
      <c r="CH20" s="46">
        <v>0</v>
      </c>
      <c r="CI20" s="49">
        <v>0</v>
      </c>
      <c r="CJ20" s="46">
        <v>124139.87893580669</v>
      </c>
      <c r="CK20" s="50">
        <v>0.84396077921169532</v>
      </c>
      <c r="CL20" s="48">
        <v>0</v>
      </c>
      <c r="CM20" s="49">
        <v>0</v>
      </c>
      <c r="CN20" s="46">
        <v>0</v>
      </c>
      <c r="CO20" s="49">
        <v>0</v>
      </c>
      <c r="CP20" s="46">
        <v>0</v>
      </c>
      <c r="CQ20" s="50">
        <v>0</v>
      </c>
      <c r="CR20" s="139">
        <f t="shared" ref="CR20:CR63" si="50">+CF20+CL20</f>
        <v>124139.87893580669</v>
      </c>
      <c r="CS20" s="140">
        <f t="shared" ref="CS20:CS63" si="51">+CH20+CN20</f>
        <v>0</v>
      </c>
      <c r="CT20" s="141">
        <f t="shared" ref="CT20:CT63" si="52">+CR20+CS20</f>
        <v>124139.87893580669</v>
      </c>
      <c r="CU20" s="43"/>
      <c r="CV20" s="48">
        <f t="shared" ref="CV20:CV60" si="53">+D20+T20+AJ20+AZ20+BP20+CF20</f>
        <v>678889.04758907028</v>
      </c>
      <c r="CW20" s="49">
        <f t="shared" ref="CW20:CW63" si="54">+CV20/$CV$111</f>
        <v>1.0130162490921208</v>
      </c>
      <c r="CX20" s="49">
        <f t="shared" ref="CX20:CX60" si="55">+F20+V20+AL20+BB20+BR20+CH20</f>
        <v>-103774.74602941211</v>
      </c>
      <c r="CY20" s="49">
        <f t="shared" ref="CY20:CY63" si="56">+CX20/$CX$111</f>
        <v>-0.8882922835815289</v>
      </c>
      <c r="CZ20" s="46">
        <f t="shared" ref="CZ20:CZ63" si="57">+CV20+CX20</f>
        <v>575114.30155965814</v>
      </c>
      <c r="DA20" s="50">
        <f t="shared" ref="DA20:DA63" si="58">+CZ20/$CZ$111</f>
        <v>0.73077621162079132</v>
      </c>
      <c r="DB20" s="48">
        <f t="shared" ref="DB20:DB60" si="59">+J20+Z20+AP20+BF20+BV20+CL20</f>
        <v>0</v>
      </c>
      <c r="DC20" s="49">
        <f t="shared" ref="DC20:DC63" si="60">+DB20/$DB$111</f>
        <v>0</v>
      </c>
      <c r="DD20" s="46">
        <f t="shared" ref="DD20:DD60" si="61">+L20+AB20+AR20+BH20+BX20+CN20</f>
        <v>0</v>
      </c>
      <c r="DE20" s="49">
        <f t="shared" ref="DE20:DE63" si="62">+DD20/$DD$111</f>
        <v>0</v>
      </c>
      <c r="DF20" s="46">
        <f t="shared" ref="DF20:DF60" si="63">+DB20+DD20</f>
        <v>0</v>
      </c>
      <c r="DG20" s="50">
        <f t="shared" ref="DG20:DG63" si="64">+DF20/$DF$111</f>
        <v>0</v>
      </c>
      <c r="DH20" s="177"/>
      <c r="DI20" s="190" t="s">
        <v>19</v>
      </c>
      <c r="DJ20" s="48">
        <f t="shared" ref="DJ20:DJ60" si="65">+CZ20</f>
        <v>575114.30155965814</v>
      </c>
      <c r="DK20" s="46">
        <f t="shared" ref="DK20:DK60" si="66">+DF20</f>
        <v>0</v>
      </c>
      <c r="DL20" s="47">
        <f t="shared" ref="DL20:DL62" si="67">+DJ20+DK20</f>
        <v>575114.30155965814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v>1190272.27</v>
      </c>
      <c r="E21" s="49">
        <f t="shared" si="28"/>
        <v>11.648095335956002</v>
      </c>
      <c r="F21" s="46">
        <v>1287796.43</v>
      </c>
      <c r="G21" s="49">
        <f t="shared" si="29"/>
        <v>83.078280756080247</v>
      </c>
      <c r="H21" s="46">
        <f t="shared" ref="H21:H60" si="68">+D21+F21</f>
        <v>2478068.7000000002</v>
      </c>
      <c r="I21" s="50">
        <f t="shared" si="30"/>
        <v>21.056435290218971</v>
      </c>
      <c r="J21" s="48">
        <f>+'[40]Oct-Dec'!$F$21</f>
        <v>1464549.33</v>
      </c>
      <c r="K21" s="49">
        <f t="shared" si="31"/>
        <v>5.2801859269487723</v>
      </c>
      <c r="L21" s="46">
        <f>+'[40]Oct-Dec'!$G$21</f>
        <v>5150318.91</v>
      </c>
      <c r="M21" s="49">
        <f t="shared" si="32"/>
        <v>22.413545255150446</v>
      </c>
      <c r="N21" s="46">
        <f t="shared" si="33"/>
        <v>6614868.2400000002</v>
      </c>
      <c r="O21" s="50">
        <f t="shared" si="34"/>
        <v>13.043141300554272</v>
      </c>
      <c r="P21" s="139">
        <f t="shared" si="35"/>
        <v>2654821.6</v>
      </c>
      <c r="Q21" s="140">
        <f t="shared" si="36"/>
        <v>6438115.3399999999</v>
      </c>
      <c r="R21" s="141">
        <f t="shared" si="37"/>
        <v>9092936.9399999995</v>
      </c>
      <c r="S21" s="41"/>
      <c r="T21" s="5">
        <v>1690716.2582760323</v>
      </c>
      <c r="U21" s="7">
        <v>9.0352721098097106</v>
      </c>
      <c r="V21" s="5">
        <v>4550751.198415732</v>
      </c>
      <c r="W21" s="7">
        <v>127.29017925137009</v>
      </c>
      <c r="X21" s="5">
        <v>6241467.4566917643</v>
      </c>
      <c r="Y21" s="7">
        <v>28.004340804001185</v>
      </c>
      <c r="Z21" s="48">
        <v>2563778.2750961394</v>
      </c>
      <c r="AA21" s="49">
        <v>2.8730152741267747</v>
      </c>
      <c r="AB21" s="46">
        <v>6173405.673448693</v>
      </c>
      <c r="AC21" s="49">
        <v>20.396355372973691</v>
      </c>
      <c r="AD21" s="46">
        <v>8737183.9485448319</v>
      </c>
      <c r="AE21" s="50">
        <v>7.311224630320929</v>
      </c>
      <c r="AF21" s="139">
        <f t="shared" si="38"/>
        <v>4254494.5333721712</v>
      </c>
      <c r="AG21" s="140">
        <f t="shared" si="39"/>
        <v>10724156.871864425</v>
      </c>
      <c r="AH21" s="141">
        <f t="shared" si="40"/>
        <v>14978651.405236596</v>
      </c>
      <c r="AI21" s="43"/>
      <c r="AJ21" s="45">
        <v>949109.13670314476</v>
      </c>
      <c r="AK21" s="49">
        <v>14.971356364116172</v>
      </c>
      <c r="AL21" s="46">
        <v>919629.33357507503</v>
      </c>
      <c r="AM21" s="49">
        <v>71.789955782597588</v>
      </c>
      <c r="AN21" s="46">
        <v>1868738.4702782198</v>
      </c>
      <c r="AO21" s="50">
        <v>24.522517817442683</v>
      </c>
      <c r="AP21" s="48">
        <v>1047912.6785715364</v>
      </c>
      <c r="AQ21" s="49">
        <v>8.3869917049224583</v>
      </c>
      <c r="AR21" s="46">
        <v>3554898.5975789558</v>
      </c>
      <c r="AS21" s="49">
        <v>29.948850433272021</v>
      </c>
      <c r="AT21" s="46">
        <v>4602811.276150492</v>
      </c>
      <c r="AU21" s="50">
        <v>18.891543711934183</v>
      </c>
      <c r="AV21" s="139">
        <f t="shared" si="41"/>
        <v>1997021.8152746812</v>
      </c>
      <c r="AW21" s="140">
        <f t="shared" si="42"/>
        <v>4474527.9311540313</v>
      </c>
      <c r="AX21" s="141">
        <f t="shared" si="43"/>
        <v>6471549.7464287123</v>
      </c>
      <c r="AY21" s="43"/>
      <c r="AZ21" s="45">
        <v>1672327.0218997071</v>
      </c>
      <c r="BA21" s="49">
        <v>15.162447838501706</v>
      </c>
      <c r="BB21" s="46">
        <v>1107015.7898099036</v>
      </c>
      <c r="BC21" s="49">
        <v>55.712923493200989</v>
      </c>
      <c r="BD21" s="46">
        <v>2779342.8117096107</v>
      </c>
      <c r="BE21" s="50">
        <v>21.352622934986716</v>
      </c>
      <c r="BF21" s="48">
        <v>4861396.1801319141</v>
      </c>
      <c r="BG21" s="49">
        <v>8.9033461841655956</v>
      </c>
      <c r="BH21" s="46">
        <v>3810787.5431853812</v>
      </c>
      <c r="BI21" s="49">
        <v>17.016850538020474</v>
      </c>
      <c r="BJ21" s="46">
        <v>8672183.7233172953</v>
      </c>
      <c r="BK21" s="50">
        <v>11.263146735116838</v>
      </c>
      <c r="BL21" s="139">
        <f t="shared" si="44"/>
        <v>6533723.2020316217</v>
      </c>
      <c r="BM21" s="140">
        <f t="shared" si="45"/>
        <v>4917803.3329952843</v>
      </c>
      <c r="BN21" s="141">
        <f t="shared" si="46"/>
        <v>11451526.535026906</v>
      </c>
      <c r="BO21" s="43"/>
      <c r="BP21" s="45">
        <v>1181386.9979891367</v>
      </c>
      <c r="BQ21" s="49">
        <v>14.751295441072044</v>
      </c>
      <c r="BR21" s="46">
        <v>1159543.2008201373</v>
      </c>
      <c r="BS21" s="49">
        <v>90.01965692260984</v>
      </c>
      <c r="BT21" s="46">
        <v>2340930.198809274</v>
      </c>
      <c r="BU21" s="50">
        <v>25.179956531379336</v>
      </c>
      <c r="BV21" s="48">
        <v>2368746.2612200766</v>
      </c>
      <c r="BW21" s="49">
        <v>9.2476049347448015</v>
      </c>
      <c r="BX21" s="46">
        <v>3036962.289397344</v>
      </c>
      <c r="BY21" s="49">
        <v>21.474316691042787</v>
      </c>
      <c r="BZ21" s="46">
        <v>5405708.550617421</v>
      </c>
      <c r="CA21" s="50">
        <v>13.596872376229145</v>
      </c>
      <c r="CB21" s="139">
        <f t="shared" si="47"/>
        <v>3550133.2592092133</v>
      </c>
      <c r="CC21" s="140">
        <f t="shared" si="48"/>
        <v>4196505.4902174808</v>
      </c>
      <c r="CD21" s="141">
        <f t="shared" si="49"/>
        <v>7746638.7494266946</v>
      </c>
      <c r="CE21" s="43"/>
      <c r="CF21" s="45">
        <v>2616028.8168360428</v>
      </c>
      <c r="CG21" s="49">
        <v>20.58568474060468</v>
      </c>
      <c r="CH21" s="46">
        <v>2071301.4998500335</v>
      </c>
      <c r="CI21" s="49">
        <v>103.50297320857653</v>
      </c>
      <c r="CJ21" s="46">
        <v>4687330.3166860761</v>
      </c>
      <c r="CK21" s="50">
        <v>31.866657035638077</v>
      </c>
      <c r="CL21" s="48">
        <v>4612439.080092974</v>
      </c>
      <c r="CM21" s="49">
        <v>7.1883586482636659</v>
      </c>
      <c r="CN21" s="46">
        <v>6668864.4832176771</v>
      </c>
      <c r="CO21" s="49">
        <v>44.433621278584795</v>
      </c>
      <c r="CP21" s="46">
        <v>11281303.563310651</v>
      </c>
      <c r="CQ21" s="50">
        <v>14.248747774914303</v>
      </c>
      <c r="CR21" s="139">
        <f t="shared" si="50"/>
        <v>7228467.8969290163</v>
      </c>
      <c r="CS21" s="140">
        <f t="shared" si="51"/>
        <v>8740165.98306771</v>
      </c>
      <c r="CT21" s="141">
        <f t="shared" si="52"/>
        <v>15968633.879996726</v>
      </c>
      <c r="CU21" s="43"/>
      <c r="CV21" s="48">
        <f t="shared" si="53"/>
        <v>9299840.5017040633</v>
      </c>
      <c r="CW21" s="49">
        <f t="shared" si="54"/>
        <v>13.876920795301556</v>
      </c>
      <c r="CX21" s="49">
        <f t="shared" si="55"/>
        <v>11096037.45247088</v>
      </c>
      <c r="CY21" s="49">
        <f t="shared" si="56"/>
        <v>94.979991033348</v>
      </c>
      <c r="CZ21" s="46">
        <f t="shared" si="57"/>
        <v>20395877.954174943</v>
      </c>
      <c r="DA21" s="50">
        <f t="shared" si="58"/>
        <v>25.916278526914468</v>
      </c>
      <c r="DB21" s="48">
        <f t="shared" si="59"/>
        <v>16918821.805112641</v>
      </c>
      <c r="DC21" s="49">
        <f t="shared" si="60"/>
        <v>6.1781414422263898</v>
      </c>
      <c r="DD21" s="46">
        <f t="shared" si="61"/>
        <v>28395237.496828049</v>
      </c>
      <c r="DE21" s="49">
        <f t="shared" si="62"/>
        <v>24.339998951514175</v>
      </c>
      <c r="DF21" s="46">
        <f t="shared" si="63"/>
        <v>45314059.301940694</v>
      </c>
      <c r="DG21" s="50">
        <f t="shared" si="64"/>
        <v>11.603800487295654</v>
      </c>
      <c r="DH21" s="177"/>
      <c r="DI21" s="190" t="s">
        <v>20</v>
      </c>
      <c r="DJ21" s="48">
        <f t="shared" si="65"/>
        <v>20395877.954174943</v>
      </c>
      <c r="DK21" s="46">
        <f t="shared" si="66"/>
        <v>45314059.301940694</v>
      </c>
      <c r="DL21" s="47">
        <f t="shared" si="67"/>
        <v>65709937.256115638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v>17</v>
      </c>
      <c r="E22" s="49">
        <f t="shared" si="28"/>
        <v>1.6636329829917992E-4</v>
      </c>
      <c r="F22" s="46">
        <v>0</v>
      </c>
      <c r="G22" s="49">
        <f t="shared" si="29"/>
        <v>0</v>
      </c>
      <c r="H22" s="46">
        <f t="shared" si="68"/>
        <v>17</v>
      </c>
      <c r="I22" s="50">
        <f t="shared" si="30"/>
        <v>1.4445095889945364E-4</v>
      </c>
      <c r="J22" s="48">
        <f>+'[40]Oct-Dec'!$F$22</f>
        <v>1537.2199999999998</v>
      </c>
      <c r="K22" s="49">
        <f t="shared" si="31"/>
        <v>5.5421877872998586E-3</v>
      </c>
      <c r="L22" s="46">
        <f>+'[40]Oct-Dec'!$G$22</f>
        <v>1082.95</v>
      </c>
      <c r="M22" s="49">
        <f t="shared" si="32"/>
        <v>4.7128632727842425E-3</v>
      </c>
      <c r="N22" s="46">
        <f t="shared" si="33"/>
        <v>2620.17</v>
      </c>
      <c r="O22" s="50">
        <f t="shared" si="34"/>
        <v>5.166429065784882E-3</v>
      </c>
      <c r="P22" s="139">
        <f t="shared" si="35"/>
        <v>1554.2199999999998</v>
      </c>
      <c r="Q22" s="140">
        <f t="shared" si="36"/>
        <v>1082.95</v>
      </c>
      <c r="R22" s="141">
        <f t="shared" si="37"/>
        <v>2637.17</v>
      </c>
      <c r="S22" s="41"/>
      <c r="T22" s="5">
        <v>-33542.72263720091</v>
      </c>
      <c r="U22" s="7">
        <v>-0.17925398472243492</v>
      </c>
      <c r="V22" s="5">
        <v>447.84872717809117</v>
      </c>
      <c r="W22" s="7">
        <v>1.2526886721436916E-2</v>
      </c>
      <c r="X22" s="5">
        <v>-33094.873910022819</v>
      </c>
      <c r="Y22" s="7">
        <v>-0.14849074104328802</v>
      </c>
      <c r="Z22" s="48">
        <v>278073.16862394992</v>
      </c>
      <c r="AA22" s="49">
        <v>0.31161371033596108</v>
      </c>
      <c r="AB22" s="46">
        <v>-122868.9122940626</v>
      </c>
      <c r="AC22" s="49">
        <v>-0.40594740277945301</v>
      </c>
      <c r="AD22" s="46">
        <v>155204.25632988731</v>
      </c>
      <c r="AE22" s="50">
        <v>0.12987401756588901</v>
      </c>
      <c r="AF22" s="139">
        <f t="shared" si="38"/>
        <v>244530.44598674902</v>
      </c>
      <c r="AG22" s="140">
        <f t="shared" si="39"/>
        <v>-122421.06356688451</v>
      </c>
      <c r="AH22" s="141">
        <f t="shared" si="40"/>
        <v>122109.38241986452</v>
      </c>
      <c r="AI22" s="43"/>
      <c r="AJ22" s="45">
        <v>627.28170785445218</v>
      </c>
      <c r="AK22" s="49">
        <v>9.894813594990965E-3</v>
      </c>
      <c r="AL22" s="46">
        <v>42.717433230287099</v>
      </c>
      <c r="AM22" s="49">
        <v>3.3346942412402106E-3</v>
      </c>
      <c r="AN22" s="46">
        <v>669.99914108473922</v>
      </c>
      <c r="AO22" s="50">
        <v>8.7920627397774318E-3</v>
      </c>
      <c r="AP22" s="48">
        <v>20874.024850774877</v>
      </c>
      <c r="AQ22" s="49">
        <v>0.16706570771759474</v>
      </c>
      <c r="AR22" s="46">
        <v>386.9424097400763</v>
      </c>
      <c r="AS22" s="49">
        <v>3.2598624229359667E-3</v>
      </c>
      <c r="AT22" s="46">
        <v>21260.967260514954</v>
      </c>
      <c r="AU22" s="50">
        <v>8.7262429037919892E-2</v>
      </c>
      <c r="AV22" s="139">
        <f t="shared" si="41"/>
        <v>21501.306558629331</v>
      </c>
      <c r="AW22" s="140">
        <f t="shared" si="42"/>
        <v>429.6598429703634</v>
      </c>
      <c r="AX22" s="141">
        <f t="shared" si="43"/>
        <v>21930.966401599693</v>
      </c>
      <c r="AY22" s="43"/>
      <c r="AZ22" s="45">
        <v>42856.487589128214</v>
      </c>
      <c r="BA22" s="49">
        <v>0.38856590194505786</v>
      </c>
      <c r="BB22" s="46">
        <v>1515.3238191951573</v>
      </c>
      <c r="BC22" s="49">
        <v>7.6261893265986772E-2</v>
      </c>
      <c r="BD22" s="46">
        <v>44371.811408323374</v>
      </c>
      <c r="BE22" s="50">
        <v>0.34089157838053052</v>
      </c>
      <c r="BF22" s="48">
        <v>44151.22014963808</v>
      </c>
      <c r="BG22" s="49">
        <v>8.0860226749688346E-2</v>
      </c>
      <c r="BH22" s="46">
        <v>4575.7283682280458</v>
      </c>
      <c r="BI22" s="49">
        <v>2.0432649383447705E-2</v>
      </c>
      <c r="BJ22" s="46">
        <v>48726.948517866127</v>
      </c>
      <c r="BK22" s="50">
        <v>6.3284956663864952E-2</v>
      </c>
      <c r="BL22" s="139">
        <f t="shared" si="44"/>
        <v>87007.707738766301</v>
      </c>
      <c r="BM22" s="140">
        <f t="shared" si="45"/>
        <v>6091.0521874232036</v>
      </c>
      <c r="BN22" s="141">
        <f t="shared" si="46"/>
        <v>93098.759926189508</v>
      </c>
      <c r="BO22" s="43"/>
      <c r="BP22" s="45">
        <v>561.7882678471874</v>
      </c>
      <c r="BQ22" s="49">
        <v>7.0147248348319631E-3</v>
      </c>
      <c r="BR22" s="46">
        <v>33.190269131643774</v>
      </c>
      <c r="BS22" s="49">
        <v>2.5766841962303992E-3</v>
      </c>
      <c r="BT22" s="46">
        <v>594.97853697883113</v>
      </c>
      <c r="BU22" s="50">
        <v>6.3998207660574732E-3</v>
      </c>
      <c r="BV22" s="48">
        <v>16427.364423893276</v>
      </c>
      <c r="BW22" s="49">
        <v>6.4132566158859081E-2</v>
      </c>
      <c r="BX22" s="46">
        <v>185.81692433648914</v>
      </c>
      <c r="BY22" s="49">
        <v>1.3139088008067227E-3</v>
      </c>
      <c r="BZ22" s="46">
        <v>16613.181348229766</v>
      </c>
      <c r="CA22" s="50">
        <v>4.1786808230575158E-2</v>
      </c>
      <c r="CB22" s="139">
        <f t="shared" si="47"/>
        <v>16989.152691740463</v>
      </c>
      <c r="CC22" s="140">
        <f t="shared" si="48"/>
        <v>219.00719346813293</v>
      </c>
      <c r="CD22" s="141">
        <f t="shared" si="49"/>
        <v>17208.159885208595</v>
      </c>
      <c r="CE22" s="43"/>
      <c r="CF22" s="45">
        <v>1291.7190574693213</v>
      </c>
      <c r="CG22" s="49">
        <v>1.0164613294533532E-2</v>
      </c>
      <c r="CH22" s="46">
        <v>133.19708101203818</v>
      </c>
      <c r="CI22" s="49">
        <v>6.6558605342813401E-3</v>
      </c>
      <c r="CJ22" s="46">
        <v>1424.9161384813594</v>
      </c>
      <c r="CK22" s="50">
        <v>9.6872442993593093E-3</v>
      </c>
      <c r="CL22" s="48">
        <v>49112.652950249816</v>
      </c>
      <c r="CM22" s="49">
        <v>7.6540710336489473E-2</v>
      </c>
      <c r="CN22" s="46">
        <v>3296.4702218383022</v>
      </c>
      <c r="CO22" s="49">
        <v>2.1963875523621806E-2</v>
      </c>
      <c r="CP22" s="46">
        <v>52409.123172088119</v>
      </c>
      <c r="CQ22" s="50">
        <v>6.6194865956106949E-2</v>
      </c>
      <c r="CR22" s="139">
        <f t="shared" si="50"/>
        <v>50404.372007719139</v>
      </c>
      <c r="CS22" s="140">
        <f t="shared" si="51"/>
        <v>3429.6673028503405</v>
      </c>
      <c r="CT22" s="141">
        <f t="shared" si="52"/>
        <v>53834.039310569482</v>
      </c>
      <c r="CU22" s="43"/>
      <c r="CV22" s="48">
        <f t="shared" si="53"/>
        <v>11811.553985098266</v>
      </c>
      <c r="CW22" s="49">
        <f t="shared" si="54"/>
        <v>1.7624818306357329E-2</v>
      </c>
      <c r="CX22" s="49">
        <f t="shared" si="55"/>
        <v>2172.2773297472177</v>
      </c>
      <c r="CY22" s="49">
        <f t="shared" si="56"/>
        <v>1.8594284868369081E-2</v>
      </c>
      <c r="CZ22" s="46">
        <f t="shared" si="57"/>
        <v>13983.831314845484</v>
      </c>
      <c r="DA22" s="50">
        <f t="shared" si="58"/>
        <v>1.776873091921697E-2</v>
      </c>
      <c r="DB22" s="48">
        <f t="shared" si="59"/>
        <v>410175.65099850588</v>
      </c>
      <c r="DC22" s="49">
        <f t="shared" si="60"/>
        <v>0.14978130375841414</v>
      </c>
      <c r="DD22" s="46">
        <f t="shared" si="61"/>
        <v>-113341.0043699197</v>
      </c>
      <c r="DE22" s="49">
        <f t="shared" si="62"/>
        <v>-9.7154317791340108E-2</v>
      </c>
      <c r="DF22" s="46">
        <f t="shared" si="63"/>
        <v>296834.64662858617</v>
      </c>
      <c r="DG22" s="50">
        <f t="shared" si="64"/>
        <v>7.6011950159748889E-2</v>
      </c>
      <c r="DH22" s="177"/>
      <c r="DI22" s="190" t="s">
        <v>21</v>
      </c>
      <c r="DJ22" s="48">
        <f t="shared" si="65"/>
        <v>13983.831314845484</v>
      </c>
      <c r="DK22" s="46">
        <f t="shared" si="66"/>
        <v>296834.64662858617</v>
      </c>
      <c r="DL22" s="47">
        <f t="shared" si="67"/>
        <v>310818.47794343164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v>853.99</v>
      </c>
      <c r="E23" s="49">
        <f t="shared" si="28"/>
        <v>8.3572113596774508E-3</v>
      </c>
      <c r="F23" s="46">
        <v>52.9</v>
      </c>
      <c r="G23" s="49">
        <f t="shared" si="29"/>
        <v>3.412683052706277E-3</v>
      </c>
      <c r="H23" s="46">
        <f t="shared" si="68"/>
        <v>906.89</v>
      </c>
      <c r="I23" s="50">
        <f t="shared" si="30"/>
        <v>7.7059488303720886E-3</v>
      </c>
      <c r="J23" s="48">
        <f>+'[40]Oct-Dec'!$F$23</f>
        <v>1471669.31</v>
      </c>
      <c r="K23" s="49">
        <f t="shared" si="31"/>
        <v>5.3058558155800801</v>
      </c>
      <c r="L23" s="46">
        <f>+'[40]Oct-Dec'!$G$23</f>
        <v>3778535.55</v>
      </c>
      <c r="M23" s="49">
        <f t="shared" si="32"/>
        <v>16.443715239396656</v>
      </c>
      <c r="N23" s="46">
        <f t="shared" si="33"/>
        <v>5250204.8599999994</v>
      </c>
      <c r="O23" s="50">
        <f t="shared" si="34"/>
        <v>10.352309579160528</v>
      </c>
      <c r="P23" s="139">
        <f t="shared" si="35"/>
        <v>1472523.3</v>
      </c>
      <c r="Q23" s="140">
        <f t="shared" si="36"/>
        <v>3778588.4499999997</v>
      </c>
      <c r="R23" s="141">
        <f t="shared" si="37"/>
        <v>5251111.75</v>
      </c>
      <c r="S23" s="41"/>
      <c r="T23" s="5">
        <v>16944386.358044848</v>
      </c>
      <c r="U23" s="7">
        <v>90.551646811979481</v>
      </c>
      <c r="V23" s="5">
        <v>3999681.7588449209</v>
      </c>
      <c r="W23" s="7">
        <v>111.87608063676319</v>
      </c>
      <c r="X23" s="5">
        <v>20944068.116889767</v>
      </c>
      <c r="Y23" s="7">
        <v>93.97226300343138</v>
      </c>
      <c r="Z23" s="48">
        <v>9305855.4205875546</v>
      </c>
      <c r="AA23" s="49">
        <v>10.428306153409821</v>
      </c>
      <c r="AB23" s="46">
        <v>3046525.6180899162</v>
      </c>
      <c r="AC23" s="49">
        <v>10.06543591111803</v>
      </c>
      <c r="AD23" s="46">
        <v>12352381.038677471</v>
      </c>
      <c r="AE23" s="50">
        <v>10.336400495279619</v>
      </c>
      <c r="AF23" s="139">
        <f t="shared" si="38"/>
        <v>26250241.778632402</v>
      </c>
      <c r="AG23" s="140">
        <f t="shared" si="39"/>
        <v>7046207.3769348375</v>
      </c>
      <c r="AH23" s="141">
        <f t="shared" si="40"/>
        <v>33296449.15556724</v>
      </c>
      <c r="AI23" s="43"/>
      <c r="AJ23" s="45">
        <v>7019201.8158191256</v>
      </c>
      <c r="AK23" s="49">
        <v>110.7216943894491</v>
      </c>
      <c r="AL23" s="46">
        <v>1928389.1968070725</v>
      </c>
      <c r="AM23" s="49">
        <v>150.53779834559504</v>
      </c>
      <c r="AN23" s="46">
        <v>8947591.0126261972</v>
      </c>
      <c r="AO23" s="50">
        <v>117.41474985402792</v>
      </c>
      <c r="AP23" s="48">
        <v>2428998.1026218808</v>
      </c>
      <c r="AQ23" s="49">
        <v>19.440538657984561</v>
      </c>
      <c r="AR23" s="46">
        <v>2887426.2952316198</v>
      </c>
      <c r="AS23" s="49">
        <v>24.325616013880655</v>
      </c>
      <c r="AT23" s="46">
        <v>5316424.3978535011</v>
      </c>
      <c r="AU23" s="50">
        <v>21.820460991666124</v>
      </c>
      <c r="AV23" s="139">
        <f t="shared" si="41"/>
        <v>9448199.9184410069</v>
      </c>
      <c r="AW23" s="140">
        <f t="shared" si="42"/>
        <v>4815815.4920386923</v>
      </c>
      <c r="AX23" s="141">
        <f t="shared" si="43"/>
        <v>14264015.410479698</v>
      </c>
      <c r="AY23" s="43"/>
      <c r="AZ23" s="45">
        <v>21399500.334237035</v>
      </c>
      <c r="BA23" s="49">
        <v>194.02234332091533</v>
      </c>
      <c r="BB23" s="46">
        <v>2967408.0688958443</v>
      </c>
      <c r="BC23" s="49">
        <v>149.3411207295342</v>
      </c>
      <c r="BD23" s="46">
        <v>24366908.403132878</v>
      </c>
      <c r="BE23" s="50">
        <v>187.201594935104</v>
      </c>
      <c r="BF23" s="48">
        <v>26177972.352186836</v>
      </c>
      <c r="BG23" s="49">
        <v>47.943335950190075</v>
      </c>
      <c r="BH23" s="46">
        <v>4715069.2255307995</v>
      </c>
      <c r="BI23" s="49">
        <v>21.054867892270316</v>
      </c>
      <c r="BJ23" s="46">
        <v>30893041.577717636</v>
      </c>
      <c r="BK23" s="50">
        <v>40.122865414894569</v>
      </c>
      <c r="BL23" s="139">
        <f t="shared" si="44"/>
        <v>47577472.686423868</v>
      </c>
      <c r="BM23" s="140">
        <f t="shared" si="45"/>
        <v>7682477.2944266442</v>
      </c>
      <c r="BN23" s="141">
        <f t="shared" si="46"/>
        <v>55259949.98085051</v>
      </c>
      <c r="BO23" s="43"/>
      <c r="BP23" s="45">
        <v>12526181.233326437</v>
      </c>
      <c r="BQ23" s="49">
        <v>156.40717261636016</v>
      </c>
      <c r="BR23" s="46">
        <v>1589904.3271138221</v>
      </c>
      <c r="BS23" s="49">
        <v>123.43019386024548</v>
      </c>
      <c r="BT23" s="46">
        <v>14116085.560440259</v>
      </c>
      <c r="BU23" s="50">
        <v>151.83811161303092</v>
      </c>
      <c r="BV23" s="48">
        <v>7063039.6087671909</v>
      </c>
      <c r="BW23" s="49">
        <v>27.574164869263317</v>
      </c>
      <c r="BX23" s="46">
        <v>1825765.6667639576</v>
      </c>
      <c r="BY23" s="49">
        <v>12.909962783733604</v>
      </c>
      <c r="BZ23" s="46">
        <v>8888805.2755311485</v>
      </c>
      <c r="CA23" s="50">
        <v>22.357837048899938</v>
      </c>
      <c r="CB23" s="139">
        <f t="shared" si="47"/>
        <v>19589220.842093628</v>
      </c>
      <c r="CC23" s="140">
        <f t="shared" si="48"/>
        <v>3415669.9938777797</v>
      </c>
      <c r="CD23" s="141">
        <f t="shared" si="49"/>
        <v>23004890.835971408</v>
      </c>
      <c r="CE23" s="43"/>
      <c r="CF23" s="45">
        <v>20804426.549459722</v>
      </c>
      <c r="CG23" s="49">
        <v>163.71125707790151</v>
      </c>
      <c r="CH23" s="46">
        <v>3161609.0058166515</v>
      </c>
      <c r="CI23" s="49">
        <v>157.98565889549528</v>
      </c>
      <c r="CJ23" s="46">
        <v>23966035.555276372</v>
      </c>
      <c r="CK23" s="50">
        <v>162.93228425255194</v>
      </c>
      <c r="CL23" s="48">
        <v>17481528.191990007</v>
      </c>
      <c r="CM23" s="49">
        <v>27.244477852534242</v>
      </c>
      <c r="CN23" s="46">
        <v>5303196.7508106232</v>
      </c>
      <c r="CO23" s="49">
        <v>35.334386623739874</v>
      </c>
      <c r="CP23" s="46">
        <v>22784724.94280063</v>
      </c>
      <c r="CQ23" s="50">
        <v>28.778039435674124</v>
      </c>
      <c r="CR23" s="139">
        <f t="shared" si="50"/>
        <v>38285954.741449729</v>
      </c>
      <c r="CS23" s="140">
        <f t="shared" si="51"/>
        <v>8464805.7566272747</v>
      </c>
      <c r="CT23" s="141">
        <f t="shared" si="52"/>
        <v>46750760.498077005</v>
      </c>
      <c r="CU23" s="43"/>
      <c r="CV23" s="48">
        <f t="shared" si="53"/>
        <v>78694550.280887172</v>
      </c>
      <c r="CW23" s="49">
        <f t="shared" si="54"/>
        <v>117.42545918606311</v>
      </c>
      <c r="CX23" s="49">
        <f t="shared" si="55"/>
        <v>13647045.257478312</v>
      </c>
      <c r="CY23" s="49">
        <f t="shared" si="56"/>
        <v>116.81613744899047</v>
      </c>
      <c r="CZ23" s="46">
        <f t="shared" si="57"/>
        <v>92341595.538365483</v>
      </c>
      <c r="DA23" s="50">
        <f t="shared" si="58"/>
        <v>117.33500832711617</v>
      </c>
      <c r="DB23" s="48">
        <f t="shared" si="59"/>
        <v>63929062.986153468</v>
      </c>
      <c r="DC23" s="49">
        <f t="shared" si="60"/>
        <v>23.344580251924128</v>
      </c>
      <c r="DD23" s="46">
        <f t="shared" si="61"/>
        <v>21556519.106426917</v>
      </c>
      <c r="DE23" s="49">
        <f t="shared" si="62"/>
        <v>18.477945553628054</v>
      </c>
      <c r="DF23" s="46">
        <f t="shared" si="63"/>
        <v>85485582.092580378</v>
      </c>
      <c r="DG23" s="50">
        <f t="shared" si="64"/>
        <v>21.890725625195834</v>
      </c>
      <c r="DH23" s="177"/>
      <c r="DI23" s="190" t="s">
        <v>22</v>
      </c>
      <c r="DJ23" s="48">
        <f t="shared" si="65"/>
        <v>92341595.538365483</v>
      </c>
      <c r="DK23" s="46">
        <f t="shared" si="66"/>
        <v>85485582.092580378</v>
      </c>
      <c r="DL23" s="47">
        <f t="shared" si="67"/>
        <v>177827177.63094586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v>12759159.240001436</v>
      </c>
      <c r="E24" s="49">
        <f t="shared" si="28"/>
        <v>124.8621067465351</v>
      </c>
      <c r="F24" s="46">
        <v>214.29000000000002</v>
      </c>
      <c r="G24" s="49">
        <f t="shared" si="29"/>
        <v>1.3824269401974067E-2</v>
      </c>
      <c r="H24" s="46">
        <f t="shared" si="68"/>
        <v>12759373.530001435</v>
      </c>
      <c r="I24" s="50">
        <f t="shared" si="30"/>
        <v>108.41786713911847</v>
      </c>
      <c r="J24" s="48">
        <f>+'[40]Oct-Dec'!$F$24</f>
        <v>20956668.609999999</v>
      </c>
      <c r="K24" s="49">
        <f t="shared" si="31"/>
        <v>75.555738822570817</v>
      </c>
      <c r="L24" s="46">
        <f>+'[40]Oct-Dec'!$G$24</f>
        <v>1113342.08</v>
      </c>
      <c r="M24" s="49">
        <f t="shared" si="32"/>
        <v>4.8451258127126984</v>
      </c>
      <c r="N24" s="46">
        <f t="shared" si="33"/>
        <v>22070010.689999998</v>
      </c>
      <c r="O24" s="50">
        <f t="shared" si="34"/>
        <v>43.517460588816391</v>
      </c>
      <c r="P24" s="139">
        <f t="shared" si="35"/>
        <v>33715827.850001439</v>
      </c>
      <c r="Q24" s="140">
        <f t="shared" si="36"/>
        <v>1113556.3700000001</v>
      </c>
      <c r="R24" s="141">
        <f t="shared" si="37"/>
        <v>34829384.220001437</v>
      </c>
      <c r="S24" s="41"/>
      <c r="T24" s="5">
        <v>20533460.194160271</v>
      </c>
      <c r="U24" s="7">
        <v>109.73183661187379</v>
      </c>
      <c r="V24" s="5">
        <v>1058143.0529137598</v>
      </c>
      <c r="W24" s="7">
        <v>29.597579170198312</v>
      </c>
      <c r="X24" s="5">
        <v>21591603.24707403</v>
      </c>
      <c r="Y24" s="7">
        <v>96.877636554454426</v>
      </c>
      <c r="Z24" s="48">
        <v>-5.1138762210030109E-3</v>
      </c>
      <c r="AA24" s="49">
        <v>-5.7307001294347164E-9</v>
      </c>
      <c r="AB24" s="46">
        <v>262.35867118350416</v>
      </c>
      <c r="AC24" s="49">
        <v>8.6680852931062056E-4</v>
      </c>
      <c r="AD24" s="46">
        <v>262.35355730728315</v>
      </c>
      <c r="AE24" s="50">
        <v>2.1953592843341517E-4</v>
      </c>
      <c r="AF24" s="139">
        <f t="shared" si="38"/>
        <v>20533460.189046394</v>
      </c>
      <c r="AG24" s="140">
        <f t="shared" si="39"/>
        <v>1058405.4115849433</v>
      </c>
      <c r="AH24" s="141">
        <f t="shared" si="40"/>
        <v>21591865.600631338</v>
      </c>
      <c r="AI24" s="43"/>
      <c r="AJ24" s="45">
        <v>5923996.8206721824</v>
      </c>
      <c r="AK24" s="49">
        <v>93.445805200286813</v>
      </c>
      <c r="AL24" s="46">
        <v>219436.94922602776</v>
      </c>
      <c r="AM24" s="49">
        <v>17.13012874520123</v>
      </c>
      <c r="AN24" s="46">
        <v>6143433.7698982097</v>
      </c>
      <c r="AO24" s="50">
        <v>80.617200576054188</v>
      </c>
      <c r="AP24" s="48">
        <v>18123.32419647638</v>
      </c>
      <c r="AQ24" s="49">
        <v>0.14505041575474312</v>
      </c>
      <c r="AR24" s="46">
        <v>0</v>
      </c>
      <c r="AS24" s="49">
        <v>0</v>
      </c>
      <c r="AT24" s="46">
        <v>18123.32419647638</v>
      </c>
      <c r="AU24" s="50">
        <v>7.4384446965557863E-2</v>
      </c>
      <c r="AV24" s="139">
        <f t="shared" si="41"/>
        <v>5942120.1448686589</v>
      </c>
      <c r="AW24" s="140">
        <f t="shared" si="42"/>
        <v>219436.94922602776</v>
      </c>
      <c r="AX24" s="141">
        <f t="shared" si="43"/>
        <v>6161557.0940946862</v>
      </c>
      <c r="AY24" s="43"/>
      <c r="AZ24" s="45">
        <v>17609685.632264987</v>
      </c>
      <c r="BA24" s="49">
        <v>159.66132003794391</v>
      </c>
      <c r="BB24" s="46">
        <v>550688.32809981611</v>
      </c>
      <c r="BC24" s="49">
        <v>27.714561051827687</v>
      </c>
      <c r="BD24" s="46">
        <v>18160373.960364804</v>
      </c>
      <c r="BE24" s="50">
        <v>139.51917550447746</v>
      </c>
      <c r="BF24" s="48">
        <v>-12697.577567767723</v>
      </c>
      <c r="BG24" s="49">
        <v>-2.3254827337084831E-2</v>
      </c>
      <c r="BH24" s="46">
        <v>2.9277044093286122</v>
      </c>
      <c r="BI24" s="49">
        <v>1.3073494071360496E-5</v>
      </c>
      <c r="BJ24" s="46">
        <v>-12694.649863358394</v>
      </c>
      <c r="BK24" s="50">
        <v>-1.6487393339868376E-2</v>
      </c>
      <c r="BL24" s="139">
        <f t="shared" si="44"/>
        <v>17596988.054697219</v>
      </c>
      <c r="BM24" s="140">
        <f t="shared" si="45"/>
        <v>550691.25580422545</v>
      </c>
      <c r="BN24" s="141">
        <f t="shared" si="46"/>
        <v>18147679.310501445</v>
      </c>
      <c r="BO24" s="43"/>
      <c r="BP24" s="45">
        <v>7887219.9728659596</v>
      </c>
      <c r="BQ24" s="49">
        <v>98.483149236030314</v>
      </c>
      <c r="BR24" s="46">
        <v>86573.210200975533</v>
      </c>
      <c r="BS24" s="49">
        <v>6.7210007143059958</v>
      </c>
      <c r="BT24" s="46">
        <v>7973793.1830669353</v>
      </c>
      <c r="BU24" s="50">
        <v>85.769223636809812</v>
      </c>
      <c r="BV24" s="48">
        <v>0</v>
      </c>
      <c r="BW24" s="49">
        <v>0</v>
      </c>
      <c r="BX24" s="46">
        <v>-11.26647912299569</v>
      </c>
      <c r="BY24" s="49">
        <v>-7.966511191952999E-5</v>
      </c>
      <c r="BZ24" s="46">
        <v>-11.26647912299569</v>
      </c>
      <c r="CA24" s="50">
        <v>-2.8338353303809872E-5</v>
      </c>
      <c r="CB24" s="139">
        <f t="shared" si="47"/>
        <v>7887219.9728659596</v>
      </c>
      <c r="CC24" s="140">
        <f t="shared" si="48"/>
        <v>86561.943721852542</v>
      </c>
      <c r="CD24" s="141">
        <f t="shared" si="49"/>
        <v>7973781.9165878119</v>
      </c>
      <c r="CE24" s="43"/>
      <c r="CF24" s="45">
        <v>22947789.652483292</v>
      </c>
      <c r="CG24" s="49">
        <v>180.57750749514707</v>
      </c>
      <c r="CH24" s="46">
        <v>8646.2103399002353</v>
      </c>
      <c r="CI24" s="49">
        <v>0.43205128622327782</v>
      </c>
      <c r="CJ24" s="46">
        <v>22956435.862823192</v>
      </c>
      <c r="CK24" s="50">
        <v>156.06855480123454</v>
      </c>
      <c r="CL24" s="48">
        <v>104940.7918987203</v>
      </c>
      <c r="CM24" s="49">
        <v>0.16354731973730438</v>
      </c>
      <c r="CN24" s="46">
        <v>0</v>
      </c>
      <c r="CO24" s="49">
        <v>0</v>
      </c>
      <c r="CP24" s="46">
        <v>104940.7918987203</v>
      </c>
      <c r="CQ24" s="50">
        <v>0.132544511959381</v>
      </c>
      <c r="CR24" s="139">
        <f t="shared" si="50"/>
        <v>23052730.444382012</v>
      </c>
      <c r="CS24" s="140">
        <f t="shared" si="51"/>
        <v>8646.2103399002353</v>
      </c>
      <c r="CT24" s="141">
        <f t="shared" si="52"/>
        <v>23061376.654721912</v>
      </c>
      <c r="CU24" s="43"/>
      <c r="CV24" s="48">
        <f t="shared" si="53"/>
        <v>87661311.512448132</v>
      </c>
      <c r="CW24" s="49">
        <f t="shared" si="54"/>
        <v>130.80536988216073</v>
      </c>
      <c r="CX24" s="49">
        <f t="shared" si="55"/>
        <v>1923702.0407804798</v>
      </c>
      <c r="CY24" s="49">
        <f t="shared" si="56"/>
        <v>16.466527205482386</v>
      </c>
      <c r="CZ24" s="46">
        <f t="shared" si="57"/>
        <v>89585013.553228617</v>
      </c>
      <c r="DA24" s="50">
        <f t="shared" si="58"/>
        <v>113.8323228006783</v>
      </c>
      <c r="DB24" s="48">
        <f t="shared" si="59"/>
        <v>21067035.143413551</v>
      </c>
      <c r="DC24" s="49">
        <f t="shared" si="60"/>
        <v>7.6929188322695081</v>
      </c>
      <c r="DD24" s="46">
        <f t="shared" si="61"/>
        <v>1113596.0998964699</v>
      </c>
      <c r="DE24" s="49">
        <f t="shared" si="62"/>
        <v>0.95455894344670178</v>
      </c>
      <c r="DF24" s="46">
        <f t="shared" si="63"/>
        <v>22180631.243310019</v>
      </c>
      <c r="DG24" s="50">
        <f t="shared" si="64"/>
        <v>5.6799064924784401</v>
      </c>
      <c r="DH24" s="177"/>
      <c r="DI24" s="190" t="s">
        <v>23</v>
      </c>
      <c r="DJ24" s="48">
        <f t="shared" si="65"/>
        <v>89585013.553228617</v>
      </c>
      <c r="DK24" s="46">
        <f t="shared" si="66"/>
        <v>22180631.243310019</v>
      </c>
      <c r="DL24" s="47">
        <f t="shared" si="67"/>
        <v>111765644.79653864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v>2375212.7800001083</v>
      </c>
      <c r="E25" s="49">
        <f t="shared" si="28"/>
        <v>23.244013661363674</v>
      </c>
      <c r="F25" s="46">
        <v>0</v>
      </c>
      <c r="G25" s="49">
        <f t="shared" si="29"/>
        <v>0</v>
      </c>
      <c r="H25" s="46">
        <f t="shared" si="68"/>
        <v>2375212.7800001083</v>
      </c>
      <c r="I25" s="50">
        <f t="shared" si="30"/>
        <v>20.182456685956037</v>
      </c>
      <c r="J25" s="48">
        <f>+'[40]Oct-Dec'!$F$25</f>
        <v>0</v>
      </c>
      <c r="K25" s="49">
        <f t="shared" si="31"/>
        <v>0</v>
      </c>
      <c r="L25" s="46">
        <f>+'[40]Oct-Dec'!$G$25</f>
        <v>0</v>
      </c>
      <c r="M25" s="49">
        <f t="shared" si="32"/>
        <v>0</v>
      </c>
      <c r="N25" s="46">
        <f t="shared" si="33"/>
        <v>0</v>
      </c>
      <c r="O25" s="50">
        <f t="shared" si="34"/>
        <v>0</v>
      </c>
      <c r="P25" s="139">
        <f t="shared" si="35"/>
        <v>2375212.7800001083</v>
      </c>
      <c r="Q25" s="140">
        <f t="shared" si="36"/>
        <v>0</v>
      </c>
      <c r="R25" s="141">
        <f t="shared" si="37"/>
        <v>2375212.7800001083</v>
      </c>
      <c r="S25" s="41"/>
      <c r="T25" s="5">
        <v>6775765.0490290737</v>
      </c>
      <c r="U25" s="7">
        <v>36.210026768501493</v>
      </c>
      <c r="V25" s="5">
        <v>291526.53906752926</v>
      </c>
      <c r="W25" s="7">
        <v>8.1543604113879127</v>
      </c>
      <c r="X25" s="5">
        <v>7067291.5880966028</v>
      </c>
      <c r="Y25" s="7">
        <v>31.709665005481114</v>
      </c>
      <c r="Z25" s="48">
        <v>0</v>
      </c>
      <c r="AA25" s="49">
        <v>0</v>
      </c>
      <c r="AB25" s="46">
        <v>10.743812631772926</v>
      </c>
      <c r="AC25" s="49">
        <v>3.5496552808891891E-5</v>
      </c>
      <c r="AD25" s="46">
        <v>10.743812631772926</v>
      </c>
      <c r="AE25" s="50">
        <v>8.9903598229786404E-6</v>
      </c>
      <c r="AF25" s="139">
        <f t="shared" si="38"/>
        <v>6775765.0490290737</v>
      </c>
      <c r="AG25" s="140">
        <f t="shared" si="39"/>
        <v>291537.28288016102</v>
      </c>
      <c r="AH25" s="141">
        <f t="shared" si="40"/>
        <v>7067302.3319092346</v>
      </c>
      <c r="AI25" s="43"/>
      <c r="AJ25" s="45">
        <v>940468.30197953619</v>
      </c>
      <c r="AK25" s="49">
        <v>14.835054846273936</v>
      </c>
      <c r="AL25" s="46">
        <v>33315.292071452321</v>
      </c>
      <c r="AM25" s="49">
        <v>2.6007253763819143</v>
      </c>
      <c r="AN25" s="46">
        <v>973783.59405098855</v>
      </c>
      <c r="AO25" s="50">
        <v>12.778473775355797</v>
      </c>
      <c r="AP25" s="48">
        <v>261.32631925989836</v>
      </c>
      <c r="AQ25" s="49">
        <v>2.09153082764335E-3</v>
      </c>
      <c r="AR25" s="46">
        <v>0</v>
      </c>
      <c r="AS25" s="49">
        <v>0</v>
      </c>
      <c r="AT25" s="46">
        <v>261.32631925989836</v>
      </c>
      <c r="AU25" s="50">
        <v>1.0725744088091575E-3</v>
      </c>
      <c r="AV25" s="139">
        <f t="shared" si="41"/>
        <v>940729.62829879613</v>
      </c>
      <c r="AW25" s="140">
        <f t="shared" si="42"/>
        <v>33315.292071452321</v>
      </c>
      <c r="AX25" s="141">
        <f t="shared" si="43"/>
        <v>974044.9203702485</v>
      </c>
      <c r="AY25" s="43"/>
      <c r="AZ25" s="45">
        <v>3233519.6437728256</v>
      </c>
      <c r="BA25" s="49">
        <v>29.317276041968064</v>
      </c>
      <c r="BB25" s="46">
        <v>91351.539021107368</v>
      </c>
      <c r="BC25" s="49">
        <v>4.5974604439409852</v>
      </c>
      <c r="BD25" s="46">
        <v>3324871.182793933</v>
      </c>
      <c r="BE25" s="50">
        <v>25.543707805491017</v>
      </c>
      <c r="BF25" s="48">
        <v>0</v>
      </c>
      <c r="BG25" s="49">
        <v>0</v>
      </c>
      <c r="BH25" s="46">
        <v>0</v>
      </c>
      <c r="BI25" s="49">
        <v>0</v>
      </c>
      <c r="BJ25" s="46">
        <v>0</v>
      </c>
      <c r="BK25" s="50">
        <v>0</v>
      </c>
      <c r="BL25" s="139">
        <f t="shared" si="44"/>
        <v>3233519.6437728256</v>
      </c>
      <c r="BM25" s="140">
        <f t="shared" si="45"/>
        <v>91351.539021107368</v>
      </c>
      <c r="BN25" s="141">
        <f t="shared" si="46"/>
        <v>3324871.182793933</v>
      </c>
      <c r="BO25" s="43"/>
      <c r="BP25" s="45">
        <v>1672616.9291474824</v>
      </c>
      <c r="BQ25" s="49">
        <v>20.88499917773774</v>
      </c>
      <c r="BR25" s="46">
        <v>35495.140463737822</v>
      </c>
      <c r="BS25" s="49">
        <v>2.7556199412885509</v>
      </c>
      <c r="BT25" s="46">
        <v>1708112.0696112202</v>
      </c>
      <c r="BU25" s="50">
        <v>18.373118380638715</v>
      </c>
      <c r="BV25" s="48">
        <v>27122.230760783124</v>
      </c>
      <c r="BW25" s="49">
        <v>0.10588541252008855</v>
      </c>
      <c r="BX25" s="46">
        <v>5441.4723410783217</v>
      </c>
      <c r="BY25" s="49">
        <v>3.8476572700892511E-2</v>
      </c>
      <c r="BZ25" s="46">
        <v>32563.703101861447</v>
      </c>
      <c r="CA25" s="50">
        <v>8.1906841818702239E-2</v>
      </c>
      <c r="CB25" s="139">
        <f t="shared" si="47"/>
        <v>1699739.1599082656</v>
      </c>
      <c r="CC25" s="140">
        <f t="shared" si="48"/>
        <v>40936.612804816141</v>
      </c>
      <c r="CD25" s="141">
        <f t="shared" si="49"/>
        <v>1740675.7727130817</v>
      </c>
      <c r="CE25" s="43"/>
      <c r="CF25" s="45">
        <v>4122861.0536896107</v>
      </c>
      <c r="CG25" s="49">
        <v>32.443036305395111</v>
      </c>
      <c r="CH25" s="46">
        <v>7990.1317649695593</v>
      </c>
      <c r="CI25" s="49">
        <v>0.39926702803165898</v>
      </c>
      <c r="CJ25" s="46">
        <v>4130851.1854545805</v>
      </c>
      <c r="CK25" s="50">
        <v>28.083452434221986</v>
      </c>
      <c r="CL25" s="48">
        <v>6823.1888184366071</v>
      </c>
      <c r="CM25" s="49">
        <v>1.0633750928750709E-2</v>
      </c>
      <c r="CN25" s="46">
        <v>9315.5992770216599</v>
      </c>
      <c r="CO25" s="49">
        <v>6.2068409292150233E-2</v>
      </c>
      <c r="CP25" s="46">
        <v>16138.788095458267</v>
      </c>
      <c r="CQ25" s="50">
        <v>2.038394939684526E-2</v>
      </c>
      <c r="CR25" s="139">
        <f t="shared" si="50"/>
        <v>4129684.2425080473</v>
      </c>
      <c r="CS25" s="140">
        <f t="shared" si="51"/>
        <v>17305.731041991217</v>
      </c>
      <c r="CT25" s="141">
        <f t="shared" si="52"/>
        <v>4146989.9735500384</v>
      </c>
      <c r="CU25" s="43"/>
      <c r="CV25" s="48">
        <f t="shared" si="53"/>
        <v>19120443.757618636</v>
      </c>
      <c r="CW25" s="49">
        <f t="shared" si="54"/>
        <v>28.530906906077952</v>
      </c>
      <c r="CX25" s="49">
        <f t="shared" si="55"/>
        <v>459678.64238879632</v>
      </c>
      <c r="CY25" s="49">
        <f t="shared" si="56"/>
        <v>3.9347626140705869</v>
      </c>
      <c r="CZ25" s="46">
        <f t="shared" si="57"/>
        <v>19580122.40000743</v>
      </c>
      <c r="DA25" s="50">
        <f t="shared" si="58"/>
        <v>24.879728484833283</v>
      </c>
      <c r="DB25" s="48">
        <f t="shared" si="59"/>
        <v>34206.745898479625</v>
      </c>
      <c r="DC25" s="49">
        <f t="shared" si="60"/>
        <v>1.2491065682554928E-2</v>
      </c>
      <c r="DD25" s="46">
        <f t="shared" si="61"/>
        <v>14767.815430731755</v>
      </c>
      <c r="DE25" s="49">
        <f t="shared" si="62"/>
        <v>1.2658764067048876E-2</v>
      </c>
      <c r="DF25" s="46">
        <f t="shared" si="63"/>
        <v>48974.561329211378</v>
      </c>
      <c r="DG25" s="50">
        <f t="shared" si="64"/>
        <v>1.2541163766201261E-2</v>
      </c>
      <c r="DH25" s="177"/>
      <c r="DI25" s="190" t="s">
        <v>24</v>
      </c>
      <c r="DJ25" s="48">
        <f t="shared" si="65"/>
        <v>19580122.40000743</v>
      </c>
      <c r="DK25" s="46">
        <f t="shared" si="66"/>
        <v>48974.561329211378</v>
      </c>
      <c r="DL25" s="47">
        <f t="shared" si="67"/>
        <v>19629096.961336643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v>395032.79</v>
      </c>
      <c r="E26" s="49">
        <f t="shared" si="28"/>
        <v>3.865821051807488</v>
      </c>
      <c r="F26" s="46">
        <v>3977.5300000000007</v>
      </c>
      <c r="G26" s="49">
        <f t="shared" si="29"/>
        <v>0.25659828398167867</v>
      </c>
      <c r="H26" s="46">
        <f t="shared" si="68"/>
        <v>399010.32</v>
      </c>
      <c r="I26" s="50">
        <f t="shared" si="30"/>
        <v>3.3904366667516377</v>
      </c>
      <c r="J26" s="48">
        <f>+'[40]Oct-Dec'!$F$26</f>
        <v>306806.32</v>
      </c>
      <c r="K26" s="49">
        <f t="shared" si="31"/>
        <v>1.1061385096280381</v>
      </c>
      <c r="L26" s="46">
        <f>+'[40]Oct-Dec'!$G$26</f>
        <v>1219311.79</v>
      </c>
      <c r="M26" s="49">
        <f t="shared" si="32"/>
        <v>5.3062927680537548</v>
      </c>
      <c r="N26" s="46">
        <f t="shared" si="33"/>
        <v>1526118.11</v>
      </c>
      <c r="O26" s="50">
        <f t="shared" si="34"/>
        <v>3.0091867937289143</v>
      </c>
      <c r="P26" s="139">
        <f t="shared" si="35"/>
        <v>701839.11</v>
      </c>
      <c r="Q26" s="140">
        <f t="shared" si="36"/>
        <v>1223289.32</v>
      </c>
      <c r="R26" s="141">
        <f t="shared" si="37"/>
        <v>1925128.4300000002</v>
      </c>
      <c r="S26" s="41"/>
      <c r="T26" s="5">
        <v>7384399.8568895357</v>
      </c>
      <c r="U26" s="7">
        <v>39.462601573766783</v>
      </c>
      <c r="V26" s="5">
        <v>1725414.1103560501</v>
      </c>
      <c r="W26" s="7">
        <v>48.26198177270706</v>
      </c>
      <c r="X26" s="5">
        <v>9109813.9672455862</v>
      </c>
      <c r="Y26" s="7">
        <v>40.874095197961125</v>
      </c>
      <c r="Z26" s="48">
        <v>1627150.9666935278</v>
      </c>
      <c r="AA26" s="49">
        <v>1.8234141485754458</v>
      </c>
      <c r="AB26" s="46">
        <v>1578016.8887160851</v>
      </c>
      <c r="AC26" s="49">
        <v>5.2136203174264057</v>
      </c>
      <c r="AD26" s="46">
        <v>3205167.8554096129</v>
      </c>
      <c r="AE26" s="50">
        <v>2.6820657899375608</v>
      </c>
      <c r="AF26" s="139">
        <f t="shared" si="38"/>
        <v>9011550.8235830627</v>
      </c>
      <c r="AG26" s="140">
        <f t="shared" si="39"/>
        <v>3303430.9990721354</v>
      </c>
      <c r="AH26" s="141">
        <f t="shared" si="40"/>
        <v>12314981.822655197</v>
      </c>
      <c r="AI26" s="43"/>
      <c r="AJ26" s="45">
        <v>1220917.9120920729</v>
      </c>
      <c r="AK26" s="49">
        <v>19.258899157537233</v>
      </c>
      <c r="AL26" s="46">
        <v>255162.35932946473</v>
      </c>
      <c r="AM26" s="49">
        <v>19.918997605734951</v>
      </c>
      <c r="AN26" s="46">
        <v>1476080.2714215377</v>
      </c>
      <c r="AO26" s="50">
        <v>19.369861182619747</v>
      </c>
      <c r="AP26" s="48">
        <v>335558.86103880208</v>
      </c>
      <c r="AQ26" s="49">
        <v>2.6856525754436116</v>
      </c>
      <c r="AR26" s="46">
        <v>362157.01370339375</v>
      </c>
      <c r="AS26" s="49">
        <v>3.0510536205308703</v>
      </c>
      <c r="AT26" s="46">
        <v>697715.87474219583</v>
      </c>
      <c r="AU26" s="50">
        <v>2.8636694305716368</v>
      </c>
      <c r="AV26" s="139">
        <f t="shared" si="41"/>
        <v>1556476.7731308751</v>
      </c>
      <c r="AW26" s="140">
        <f t="shared" si="42"/>
        <v>617319.37303285848</v>
      </c>
      <c r="AX26" s="141">
        <f t="shared" si="43"/>
        <v>2173796.1461637337</v>
      </c>
      <c r="AY26" s="43"/>
      <c r="AZ26" s="45">
        <v>5141494.1126196263</v>
      </c>
      <c r="BA26" s="49">
        <v>46.616263011765156</v>
      </c>
      <c r="BB26" s="46">
        <v>609914.10462912638</v>
      </c>
      <c r="BC26" s="49">
        <v>30.695224188682758</v>
      </c>
      <c r="BD26" s="46">
        <v>5751408.2172487527</v>
      </c>
      <c r="BE26" s="50">
        <v>44.185859509916355</v>
      </c>
      <c r="BF26" s="48">
        <v>1922973.2400130853</v>
      </c>
      <c r="BG26" s="49">
        <v>3.5218064573084185</v>
      </c>
      <c r="BH26" s="46">
        <v>1422875.7504601975</v>
      </c>
      <c r="BI26" s="49">
        <v>6.353769058328484</v>
      </c>
      <c r="BJ26" s="46">
        <v>3345848.9904732825</v>
      </c>
      <c r="BK26" s="50">
        <v>4.3454785248516252</v>
      </c>
      <c r="BL26" s="139">
        <f t="shared" si="44"/>
        <v>7064467.3526327116</v>
      </c>
      <c r="BM26" s="140">
        <f t="shared" si="45"/>
        <v>2032789.8550893238</v>
      </c>
      <c r="BN26" s="141">
        <f t="shared" si="46"/>
        <v>9097257.2077220362</v>
      </c>
      <c r="BO26" s="43"/>
      <c r="BP26" s="45">
        <v>1181526.3328025388</v>
      </c>
      <c r="BQ26" s="49">
        <v>14.753035234214526</v>
      </c>
      <c r="BR26" s="46">
        <v>325650.432393478</v>
      </c>
      <c r="BS26" s="49">
        <v>25.281455818141293</v>
      </c>
      <c r="BT26" s="46">
        <v>1507176.7651960168</v>
      </c>
      <c r="BU26" s="50">
        <v>16.211780023190954</v>
      </c>
      <c r="BV26" s="48">
        <v>306680.17005904624</v>
      </c>
      <c r="BW26" s="49">
        <v>1.1972819125699159</v>
      </c>
      <c r="BX26" s="46">
        <v>605561.57263025083</v>
      </c>
      <c r="BY26" s="49">
        <v>4.2819171749308866</v>
      </c>
      <c r="BZ26" s="46">
        <v>912241.74268929707</v>
      </c>
      <c r="CA26" s="50">
        <v>2.2945437097600347</v>
      </c>
      <c r="CB26" s="139">
        <f t="shared" si="47"/>
        <v>1488206.502861585</v>
      </c>
      <c r="CC26" s="140">
        <f t="shared" si="48"/>
        <v>931212.00502372882</v>
      </c>
      <c r="CD26" s="141">
        <f t="shared" si="49"/>
        <v>2419418.5078853136</v>
      </c>
      <c r="CE26" s="43"/>
      <c r="CF26" s="45">
        <v>5414716.9782413179</v>
      </c>
      <c r="CG26" s="49">
        <v>42.608726615056014</v>
      </c>
      <c r="CH26" s="46">
        <v>384259.0417301628</v>
      </c>
      <c r="CI26" s="49">
        <v>19.201431227771476</v>
      </c>
      <c r="CJ26" s="46">
        <v>5798976.0199714806</v>
      </c>
      <c r="CK26" s="50">
        <v>39.42414284917929</v>
      </c>
      <c r="CL26" s="48">
        <v>1465275.471647545</v>
      </c>
      <c r="CM26" s="49">
        <v>2.2835912682653658</v>
      </c>
      <c r="CN26" s="46">
        <v>932341.12517483986</v>
      </c>
      <c r="CO26" s="49">
        <v>6.2120459281667832</v>
      </c>
      <c r="CP26" s="46">
        <v>2397616.5968223847</v>
      </c>
      <c r="CQ26" s="50">
        <v>3.0282878177462105</v>
      </c>
      <c r="CR26" s="139">
        <f t="shared" si="50"/>
        <v>6879992.4498888627</v>
      </c>
      <c r="CS26" s="140">
        <f t="shared" si="51"/>
        <v>1316600.1669050027</v>
      </c>
      <c r="CT26" s="141">
        <f t="shared" si="52"/>
        <v>8196592.6167938653</v>
      </c>
      <c r="CU26" s="43"/>
      <c r="CV26" s="48">
        <f t="shared" si="53"/>
        <v>20738087.982645091</v>
      </c>
      <c r="CW26" s="49">
        <f t="shared" si="54"/>
        <v>30.944703226730528</v>
      </c>
      <c r="CX26" s="49">
        <f t="shared" si="55"/>
        <v>3304377.578438282</v>
      </c>
      <c r="CY26" s="49">
        <f t="shared" si="56"/>
        <v>28.284849804735991</v>
      </c>
      <c r="CZ26" s="46">
        <f t="shared" si="57"/>
        <v>24042465.561083373</v>
      </c>
      <c r="DA26" s="50">
        <f t="shared" si="58"/>
        <v>30.549860876532733</v>
      </c>
      <c r="DB26" s="48">
        <f t="shared" si="59"/>
        <v>5964445.0294520063</v>
      </c>
      <c r="DC26" s="49">
        <f t="shared" si="60"/>
        <v>2.1779994754246603</v>
      </c>
      <c r="DD26" s="46">
        <f t="shared" si="61"/>
        <v>6120264.1406847667</v>
      </c>
      <c r="DE26" s="49">
        <f t="shared" si="62"/>
        <v>5.2462045011561438</v>
      </c>
      <c r="DF26" s="46">
        <f t="shared" si="63"/>
        <v>12084709.170136772</v>
      </c>
      <c r="DG26" s="50">
        <f t="shared" si="64"/>
        <v>3.0945926345480523</v>
      </c>
      <c r="DH26" s="177"/>
      <c r="DI26" s="190" t="s">
        <v>25</v>
      </c>
      <c r="DJ26" s="48">
        <f t="shared" si="65"/>
        <v>24042465.561083373</v>
      </c>
      <c r="DK26" s="46">
        <f t="shared" si="66"/>
        <v>12084709.170136772</v>
      </c>
      <c r="DL26" s="47">
        <f t="shared" si="67"/>
        <v>36127174.731220141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v>0</v>
      </c>
      <c r="E27" s="49">
        <f t="shared" si="28"/>
        <v>0</v>
      </c>
      <c r="F27" s="46">
        <v>0</v>
      </c>
      <c r="G27" s="49">
        <f t="shared" si="29"/>
        <v>0</v>
      </c>
      <c r="H27" s="46">
        <f t="shared" si="68"/>
        <v>0</v>
      </c>
      <c r="I27" s="50">
        <f t="shared" si="30"/>
        <v>0</v>
      </c>
      <c r="J27" s="48">
        <f>+'[40]Oct-Dec'!$F$27</f>
        <v>0</v>
      </c>
      <c r="K27" s="49">
        <f t="shared" si="31"/>
        <v>0</v>
      </c>
      <c r="L27" s="46">
        <f>+'[40]Oct-Dec'!$G$27</f>
        <v>0</v>
      </c>
      <c r="M27" s="49">
        <f t="shared" si="32"/>
        <v>0</v>
      </c>
      <c r="N27" s="46">
        <f t="shared" si="33"/>
        <v>0</v>
      </c>
      <c r="O27" s="50">
        <f t="shared" si="34"/>
        <v>0</v>
      </c>
      <c r="P27" s="139">
        <f t="shared" si="35"/>
        <v>0</v>
      </c>
      <c r="Q27" s="140">
        <f t="shared" si="36"/>
        <v>0</v>
      </c>
      <c r="R27" s="141">
        <f t="shared" si="37"/>
        <v>0</v>
      </c>
      <c r="S27" s="41"/>
      <c r="T27" s="5">
        <v>309930.41937836685</v>
      </c>
      <c r="U27" s="7">
        <v>1.6562836374723009</v>
      </c>
      <c r="V27" s="5">
        <v>438.31948991859156</v>
      </c>
      <c r="W27" s="7">
        <v>1.2260342086056098E-2</v>
      </c>
      <c r="X27" s="5">
        <v>310368.73886828544</v>
      </c>
      <c r="Y27" s="7">
        <v>1.3925686544847355</v>
      </c>
      <c r="Z27" s="48">
        <v>1037667.4792792748</v>
      </c>
      <c r="AA27" s="49">
        <v>1.1628285278773538</v>
      </c>
      <c r="AB27" s="46">
        <v>512.98408890649466</v>
      </c>
      <c r="AC27" s="49">
        <v>1.6948514857882285E-3</v>
      </c>
      <c r="AD27" s="46">
        <v>1038180.4633681814</v>
      </c>
      <c r="AE27" s="50">
        <v>0.86874336390269202</v>
      </c>
      <c r="AF27" s="139">
        <f t="shared" si="38"/>
        <v>1347597.8986576416</v>
      </c>
      <c r="AG27" s="140">
        <f t="shared" si="39"/>
        <v>951.30357882508622</v>
      </c>
      <c r="AH27" s="141">
        <f t="shared" si="40"/>
        <v>1348549.2022364668</v>
      </c>
      <c r="AI27" s="43"/>
      <c r="AJ27" s="45">
        <v>39178.362572502432</v>
      </c>
      <c r="AK27" s="49">
        <v>0.61800398410761781</v>
      </c>
      <c r="AL27" s="46">
        <v>0</v>
      </c>
      <c r="AM27" s="49">
        <v>0</v>
      </c>
      <c r="AN27" s="46">
        <v>39178.362572502432</v>
      </c>
      <c r="AO27" s="50">
        <v>0.51411800501938765</v>
      </c>
      <c r="AP27" s="48">
        <v>476839.94328852999</v>
      </c>
      <c r="AQ27" s="49">
        <v>3.8163987617634159</v>
      </c>
      <c r="AR27" s="46">
        <v>0</v>
      </c>
      <c r="AS27" s="49">
        <v>0</v>
      </c>
      <c r="AT27" s="46">
        <v>476839.94328852999</v>
      </c>
      <c r="AU27" s="50">
        <v>1.9571175292169312</v>
      </c>
      <c r="AV27" s="139">
        <f t="shared" si="41"/>
        <v>516018.30586103245</v>
      </c>
      <c r="AW27" s="140">
        <f t="shared" si="42"/>
        <v>0</v>
      </c>
      <c r="AX27" s="141">
        <f t="shared" si="43"/>
        <v>516018.30586103245</v>
      </c>
      <c r="AY27" s="43"/>
      <c r="AZ27" s="45">
        <v>210659.65978220309</v>
      </c>
      <c r="BA27" s="49">
        <v>1.9099829526737908</v>
      </c>
      <c r="BB27" s="46">
        <v>0</v>
      </c>
      <c r="BC27" s="49">
        <v>0</v>
      </c>
      <c r="BD27" s="46">
        <v>210659.65978220309</v>
      </c>
      <c r="BE27" s="50">
        <v>1.6184172258243683</v>
      </c>
      <c r="BF27" s="48">
        <v>1218408.0049554147</v>
      </c>
      <c r="BG27" s="49">
        <v>2.2314388417901476</v>
      </c>
      <c r="BH27" s="46">
        <v>155.96062607813062</v>
      </c>
      <c r="BI27" s="49">
        <v>6.9643312142488067E-4</v>
      </c>
      <c r="BJ27" s="46">
        <v>1218563.9655814928</v>
      </c>
      <c r="BK27" s="50">
        <v>1.5826307638717971</v>
      </c>
      <c r="BL27" s="139">
        <f t="shared" si="44"/>
        <v>1429067.6647376178</v>
      </c>
      <c r="BM27" s="140">
        <f t="shared" si="45"/>
        <v>155.96062607813062</v>
      </c>
      <c r="BN27" s="141">
        <f t="shared" si="46"/>
        <v>1429223.6253636959</v>
      </c>
      <c r="BO27" s="43"/>
      <c r="BP27" s="45">
        <v>58689.635919165506</v>
      </c>
      <c r="BQ27" s="49">
        <v>0.73282350342958913</v>
      </c>
      <c r="BR27" s="46">
        <v>0</v>
      </c>
      <c r="BS27" s="49">
        <v>0</v>
      </c>
      <c r="BT27" s="46">
        <v>58689.635919165506</v>
      </c>
      <c r="BU27" s="50">
        <v>0.63128857154252549</v>
      </c>
      <c r="BV27" s="48">
        <v>545940.54084323312</v>
      </c>
      <c r="BW27" s="49">
        <v>2.1313563728766418</v>
      </c>
      <c r="BX27" s="46">
        <v>0</v>
      </c>
      <c r="BY27" s="49">
        <v>0</v>
      </c>
      <c r="BZ27" s="46">
        <v>545940.54084323312</v>
      </c>
      <c r="CA27" s="50">
        <v>1.3731935026366002</v>
      </c>
      <c r="CB27" s="139">
        <f t="shared" si="47"/>
        <v>604630.17676239857</v>
      </c>
      <c r="CC27" s="140">
        <f t="shared" si="48"/>
        <v>0</v>
      </c>
      <c r="CD27" s="141">
        <f t="shared" si="49"/>
        <v>604630.17676239857</v>
      </c>
      <c r="CE27" s="43"/>
      <c r="CF27" s="45">
        <v>177422.64946899502</v>
      </c>
      <c r="CG27" s="49">
        <v>1.3961492718680755</v>
      </c>
      <c r="CH27" s="46">
        <v>0</v>
      </c>
      <c r="CI27" s="49">
        <v>0</v>
      </c>
      <c r="CJ27" s="46">
        <v>177422.64946899502</v>
      </c>
      <c r="CK27" s="50">
        <v>1.2062018972411486</v>
      </c>
      <c r="CL27" s="48">
        <v>1737329.1000701759</v>
      </c>
      <c r="CM27" s="49">
        <v>2.7075793185582508</v>
      </c>
      <c r="CN27" s="46">
        <v>171.9567303273177</v>
      </c>
      <c r="CO27" s="49">
        <v>1.1457213219575289E-3</v>
      </c>
      <c r="CP27" s="46">
        <v>1737501.0568005033</v>
      </c>
      <c r="CQ27" s="50">
        <v>2.1945348937788962</v>
      </c>
      <c r="CR27" s="139">
        <f t="shared" si="50"/>
        <v>1914751.7495391709</v>
      </c>
      <c r="CS27" s="140">
        <f t="shared" si="51"/>
        <v>171.9567303273177</v>
      </c>
      <c r="CT27" s="141">
        <f t="shared" si="52"/>
        <v>1914923.7062694982</v>
      </c>
      <c r="CU27" s="43"/>
      <c r="CV27" s="48">
        <f t="shared" si="53"/>
        <v>795880.72712123289</v>
      </c>
      <c r="CW27" s="49">
        <f t="shared" si="54"/>
        <v>1.1875874441873102</v>
      </c>
      <c r="CX27" s="49">
        <f t="shared" si="55"/>
        <v>438.31948991859156</v>
      </c>
      <c r="CY27" s="49">
        <f t="shared" si="56"/>
        <v>3.7519322911927374E-3</v>
      </c>
      <c r="CZ27" s="46">
        <f t="shared" si="57"/>
        <v>796319.04661115154</v>
      </c>
      <c r="DA27" s="50">
        <f t="shared" si="58"/>
        <v>1.0118527996014586</v>
      </c>
      <c r="DB27" s="48">
        <f t="shared" si="59"/>
        <v>5016185.0684366282</v>
      </c>
      <c r="DC27" s="49">
        <f t="shared" si="60"/>
        <v>1.8317292545643207</v>
      </c>
      <c r="DD27" s="46">
        <f t="shared" si="61"/>
        <v>840.90144531194301</v>
      </c>
      <c r="DE27" s="49">
        <f t="shared" si="62"/>
        <v>7.2080891380133091E-4</v>
      </c>
      <c r="DF27" s="46">
        <f t="shared" si="63"/>
        <v>5017025.9698819397</v>
      </c>
      <c r="DG27" s="50">
        <f t="shared" si="64"/>
        <v>1.2847352298803592</v>
      </c>
      <c r="DH27" s="177"/>
      <c r="DI27" s="190" t="s">
        <v>26</v>
      </c>
      <c r="DJ27" s="48">
        <f t="shared" si="65"/>
        <v>796319.04661115154</v>
      </c>
      <c r="DK27" s="46">
        <f t="shared" si="66"/>
        <v>5017025.9698819397</v>
      </c>
      <c r="DL27" s="47">
        <f t="shared" si="67"/>
        <v>5813345.0164930914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v>38276.9</v>
      </c>
      <c r="E28" s="49">
        <f t="shared" si="28"/>
        <v>0.37458066662752237</v>
      </c>
      <c r="F28" s="46">
        <v>1117.25</v>
      </c>
      <c r="G28" s="49">
        <f t="shared" si="29"/>
        <v>7.2075995097090506E-2</v>
      </c>
      <c r="H28" s="46">
        <f t="shared" si="68"/>
        <v>39394.15</v>
      </c>
      <c r="I28" s="50">
        <f t="shared" si="30"/>
        <v>0.33473663191346537</v>
      </c>
      <c r="J28" s="48">
        <f>+'[40]Oct-Dec'!$F$28</f>
        <v>1210.4499999999998</v>
      </c>
      <c r="K28" s="49">
        <f t="shared" si="31"/>
        <v>4.3640735920278898E-3</v>
      </c>
      <c r="L28" s="46">
        <f>+'[40]Oct-Dec'!$G$28</f>
        <v>2512.0300000000002</v>
      </c>
      <c r="M28" s="49">
        <f t="shared" si="32"/>
        <v>1.0932041116517108E-2</v>
      </c>
      <c r="N28" s="46">
        <f t="shared" si="33"/>
        <v>3722.48</v>
      </c>
      <c r="O28" s="50">
        <f t="shared" si="34"/>
        <v>7.3399546093585169E-3</v>
      </c>
      <c r="P28" s="139">
        <f t="shared" si="35"/>
        <v>39487.35</v>
      </c>
      <c r="Q28" s="140">
        <f t="shared" si="36"/>
        <v>3629.28</v>
      </c>
      <c r="R28" s="141">
        <f t="shared" si="37"/>
        <v>43116.63</v>
      </c>
      <c r="S28" s="41"/>
      <c r="T28" s="5">
        <v>252663.17036221398</v>
      </c>
      <c r="U28" s="7">
        <v>1.3502445991012055</v>
      </c>
      <c r="V28" s="5">
        <v>216713.9814177994</v>
      </c>
      <c r="W28" s="7">
        <v>6.0617599904282233</v>
      </c>
      <c r="X28" s="5">
        <v>469377.15178001334</v>
      </c>
      <c r="Y28" s="7">
        <v>2.1060107763545188</v>
      </c>
      <c r="Z28" s="48">
        <v>600406.90292356047</v>
      </c>
      <c r="AA28" s="49">
        <v>0.67282659329261063</v>
      </c>
      <c r="AB28" s="46">
        <v>611084.75377811212</v>
      </c>
      <c r="AC28" s="49">
        <v>2.0189669139468207</v>
      </c>
      <c r="AD28" s="46">
        <v>1211491.6567016726</v>
      </c>
      <c r="AE28" s="50">
        <v>1.0137691608725692</v>
      </c>
      <c r="AF28" s="139">
        <f t="shared" si="38"/>
        <v>853070.07328577444</v>
      </c>
      <c r="AG28" s="140">
        <f t="shared" si="39"/>
        <v>827798.73519591149</v>
      </c>
      <c r="AH28" s="141">
        <f t="shared" si="40"/>
        <v>1680868.8084816858</v>
      </c>
      <c r="AI28" s="43"/>
      <c r="AJ28" s="45">
        <v>50574.535561037817</v>
      </c>
      <c r="AK28" s="49">
        <v>0.79776852371697793</v>
      </c>
      <c r="AL28" s="46">
        <v>39860.609989972087</v>
      </c>
      <c r="AM28" s="49">
        <v>3.1116791561258461</v>
      </c>
      <c r="AN28" s="46">
        <v>90435.145551009904</v>
      </c>
      <c r="AO28" s="50">
        <v>1.1867350639854328</v>
      </c>
      <c r="AP28" s="48">
        <v>59555.500581863555</v>
      </c>
      <c r="AQ28" s="49">
        <v>0.47665373229711916</v>
      </c>
      <c r="AR28" s="46">
        <v>86584.844979711692</v>
      </c>
      <c r="AS28" s="49">
        <v>0.72944881574159592</v>
      </c>
      <c r="AT28" s="46">
        <v>146140.34556157526</v>
      </c>
      <c r="AU28" s="50">
        <v>0.59981097651317195</v>
      </c>
      <c r="AV28" s="139">
        <f t="shared" si="41"/>
        <v>110130.03614290137</v>
      </c>
      <c r="AW28" s="140">
        <f t="shared" si="42"/>
        <v>126445.45496968378</v>
      </c>
      <c r="AX28" s="141">
        <f t="shared" si="43"/>
        <v>236575.49111258515</v>
      </c>
      <c r="AY28" s="43"/>
      <c r="AZ28" s="45">
        <v>37299.063333727878</v>
      </c>
      <c r="BA28" s="49">
        <v>0.33817853494957006</v>
      </c>
      <c r="BB28" s="46">
        <v>18800.692997097918</v>
      </c>
      <c r="BC28" s="49">
        <v>0.94618485138892394</v>
      </c>
      <c r="BD28" s="46">
        <v>56099.756330825796</v>
      </c>
      <c r="BE28" s="50">
        <v>0.43099287307416639</v>
      </c>
      <c r="BF28" s="48">
        <v>132790.78303522334</v>
      </c>
      <c r="BG28" s="49">
        <v>0.24319809939804904</v>
      </c>
      <c r="BH28" s="46">
        <v>94794.038161505159</v>
      </c>
      <c r="BI28" s="49">
        <v>0.42329727412234042</v>
      </c>
      <c r="BJ28" s="46">
        <v>227584.8211967285</v>
      </c>
      <c r="BK28" s="50">
        <v>0.29557967377143585</v>
      </c>
      <c r="BL28" s="139">
        <f t="shared" si="44"/>
        <v>170089.84636895123</v>
      </c>
      <c r="BM28" s="140">
        <f t="shared" si="45"/>
        <v>113594.73115860307</v>
      </c>
      <c r="BN28" s="141">
        <f t="shared" si="46"/>
        <v>283684.5775275543</v>
      </c>
      <c r="BO28" s="43"/>
      <c r="BP28" s="45">
        <v>24267.829315072566</v>
      </c>
      <c r="BQ28" s="49">
        <v>0.30301833400018185</v>
      </c>
      <c r="BR28" s="46">
        <v>17887.100050456418</v>
      </c>
      <c r="BS28" s="49">
        <v>1.3886421900827901</v>
      </c>
      <c r="BT28" s="46">
        <v>42154.92936552898</v>
      </c>
      <c r="BU28" s="50">
        <v>0.45343483096903214</v>
      </c>
      <c r="BV28" s="48">
        <v>102893.50145809563</v>
      </c>
      <c r="BW28" s="49">
        <v>0.40169707807663424</v>
      </c>
      <c r="BX28" s="46">
        <v>82938.34288301575</v>
      </c>
      <c r="BY28" s="49">
        <v>0.58645583026110149</v>
      </c>
      <c r="BZ28" s="46">
        <v>185831.84434111137</v>
      </c>
      <c r="CA28" s="50">
        <v>0.46741918238577201</v>
      </c>
      <c r="CB28" s="139">
        <f t="shared" si="47"/>
        <v>127161.3307731682</v>
      </c>
      <c r="CC28" s="140">
        <f t="shared" si="48"/>
        <v>100825.44293347216</v>
      </c>
      <c r="CD28" s="141">
        <f t="shared" si="49"/>
        <v>227986.77370664035</v>
      </c>
      <c r="CE28" s="43"/>
      <c r="CF28" s="45">
        <v>152384.1545818125</v>
      </c>
      <c r="CG28" s="49">
        <v>1.1991198818209985</v>
      </c>
      <c r="CH28" s="46">
        <v>49017.168879803168</v>
      </c>
      <c r="CI28" s="49">
        <v>2.449388810703736</v>
      </c>
      <c r="CJ28" s="46">
        <v>201401.32346161566</v>
      </c>
      <c r="CK28" s="50">
        <v>1.3692201034836406</v>
      </c>
      <c r="CL28" s="48">
        <v>757742.36806463392</v>
      </c>
      <c r="CM28" s="49">
        <v>1.1809205086614187</v>
      </c>
      <c r="CN28" s="46">
        <v>361590.26212840015</v>
      </c>
      <c r="CO28" s="49">
        <v>2.4092204611249559</v>
      </c>
      <c r="CP28" s="46">
        <v>1119332.6301930342</v>
      </c>
      <c r="CQ28" s="50">
        <v>1.4137628895761667</v>
      </c>
      <c r="CR28" s="139">
        <f t="shared" si="50"/>
        <v>910126.52264644648</v>
      </c>
      <c r="CS28" s="140">
        <f t="shared" si="51"/>
        <v>410607.4310082033</v>
      </c>
      <c r="CT28" s="141">
        <f t="shared" si="52"/>
        <v>1320733.9536546497</v>
      </c>
      <c r="CU28" s="43"/>
      <c r="CV28" s="48">
        <f t="shared" si="53"/>
        <v>555465.65315386478</v>
      </c>
      <c r="CW28" s="49">
        <f t="shared" si="54"/>
        <v>0.82884785732768418</v>
      </c>
      <c r="CX28" s="49">
        <f t="shared" si="55"/>
        <v>343396.80333512899</v>
      </c>
      <c r="CY28" s="49">
        <f t="shared" si="56"/>
        <v>2.9394119694853753</v>
      </c>
      <c r="CZ28" s="46">
        <f t="shared" si="57"/>
        <v>898862.45648899372</v>
      </c>
      <c r="DA28" s="50">
        <f t="shared" si="58"/>
        <v>1.1421508714699327</v>
      </c>
      <c r="DB28" s="48">
        <f t="shared" si="59"/>
        <v>1654599.506063377</v>
      </c>
      <c r="DC28" s="49">
        <f t="shared" si="60"/>
        <v>0.60419986074966558</v>
      </c>
      <c r="DD28" s="46">
        <f t="shared" si="61"/>
        <v>1239504.2719307449</v>
      </c>
      <c r="DE28" s="49">
        <f t="shared" si="62"/>
        <v>1.062485660933874</v>
      </c>
      <c r="DF28" s="46">
        <f t="shared" si="63"/>
        <v>2894103.7779941219</v>
      </c>
      <c r="DG28" s="50">
        <f t="shared" si="64"/>
        <v>0.74110780068503201</v>
      </c>
      <c r="DH28" s="177"/>
      <c r="DI28" s="190" t="s">
        <v>27</v>
      </c>
      <c r="DJ28" s="48">
        <f t="shared" si="65"/>
        <v>898862.45648899372</v>
      </c>
      <c r="DK28" s="46">
        <f t="shared" si="66"/>
        <v>2894103.7779941219</v>
      </c>
      <c r="DL28" s="47">
        <f t="shared" si="67"/>
        <v>3792966.2344831154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v>0</v>
      </c>
      <c r="E29" s="49">
        <f t="shared" si="28"/>
        <v>0</v>
      </c>
      <c r="F29" s="46">
        <v>0</v>
      </c>
      <c r="G29" s="49">
        <f t="shared" si="29"/>
        <v>0</v>
      </c>
      <c r="H29" s="46">
        <f t="shared" si="68"/>
        <v>0</v>
      </c>
      <c r="I29" s="50">
        <f t="shared" si="30"/>
        <v>0</v>
      </c>
      <c r="J29" s="48">
        <f>+'[40]Oct-Dec'!$F$29</f>
        <v>0</v>
      </c>
      <c r="K29" s="49">
        <f t="shared" si="31"/>
        <v>0</v>
      </c>
      <c r="L29" s="46">
        <f>+'[40]Oct-Dec'!$G$29</f>
        <v>0</v>
      </c>
      <c r="M29" s="49">
        <f t="shared" si="32"/>
        <v>0</v>
      </c>
      <c r="N29" s="46">
        <f t="shared" si="33"/>
        <v>0</v>
      </c>
      <c r="O29" s="50">
        <f t="shared" si="34"/>
        <v>0</v>
      </c>
      <c r="P29" s="139">
        <f t="shared" si="35"/>
        <v>0</v>
      </c>
      <c r="Q29" s="140">
        <f t="shared" si="36"/>
        <v>0</v>
      </c>
      <c r="R29" s="141">
        <f t="shared" si="37"/>
        <v>0</v>
      </c>
      <c r="S29" s="41"/>
      <c r="T29" s="5">
        <v>2176969.9163488806</v>
      </c>
      <c r="U29" s="7">
        <v>11.633835939531437</v>
      </c>
      <c r="V29" s="5">
        <v>874868.15397125506</v>
      </c>
      <c r="W29" s="7">
        <v>24.471151966973093</v>
      </c>
      <c r="X29" s="5">
        <v>3051838.0703201359</v>
      </c>
      <c r="Y29" s="7">
        <v>13.693047987975932</v>
      </c>
      <c r="Z29" s="48">
        <v>-79314.730005111589</v>
      </c>
      <c r="AA29" s="49">
        <v>-8.8881489082507259E-2</v>
      </c>
      <c r="AB29" s="46">
        <v>309531.89561110723</v>
      </c>
      <c r="AC29" s="49">
        <v>1.0226644539670244</v>
      </c>
      <c r="AD29" s="46">
        <v>230217.16560599563</v>
      </c>
      <c r="AE29" s="50">
        <v>0.19264438306595999</v>
      </c>
      <c r="AF29" s="139">
        <f t="shared" si="38"/>
        <v>2097655.1863437691</v>
      </c>
      <c r="AG29" s="140">
        <f t="shared" si="39"/>
        <v>1184400.0495823622</v>
      </c>
      <c r="AH29" s="141">
        <f t="shared" si="40"/>
        <v>3282055.2359261313</v>
      </c>
      <c r="AI29" s="43"/>
      <c r="AJ29" s="45">
        <v>-69456.302095706691</v>
      </c>
      <c r="AK29" s="49">
        <v>-1.0956116743545499</v>
      </c>
      <c r="AL29" s="46">
        <v>149664.40233835077</v>
      </c>
      <c r="AM29" s="49">
        <v>11.683403773485619</v>
      </c>
      <c r="AN29" s="46">
        <v>80208.100242644083</v>
      </c>
      <c r="AO29" s="50">
        <v>1.0525306770243958</v>
      </c>
      <c r="AP29" s="48">
        <v>146945.52445845498</v>
      </c>
      <c r="AQ29" s="49">
        <v>1.1760816716031453</v>
      </c>
      <c r="AR29" s="46">
        <v>94355.446816851618</v>
      </c>
      <c r="AS29" s="49">
        <v>0.7949135781839074</v>
      </c>
      <c r="AT29" s="46">
        <v>241300.9712753066</v>
      </c>
      <c r="AU29" s="50">
        <v>0.99038339247141982</v>
      </c>
      <c r="AV29" s="139">
        <f t="shared" si="41"/>
        <v>77489.222362748289</v>
      </c>
      <c r="AW29" s="140">
        <f t="shared" si="42"/>
        <v>244019.84915520239</v>
      </c>
      <c r="AX29" s="141">
        <f t="shared" si="43"/>
        <v>321509.07151795068</v>
      </c>
      <c r="AY29" s="43"/>
      <c r="AZ29" s="45">
        <v>6107803.7034264691</v>
      </c>
      <c r="BA29" s="49">
        <v>55.377479313711255</v>
      </c>
      <c r="BB29" s="46">
        <v>1127076.155657762</v>
      </c>
      <c r="BC29" s="49">
        <v>56.722504059273376</v>
      </c>
      <c r="BD29" s="46">
        <v>7234879.8590842308</v>
      </c>
      <c r="BE29" s="50">
        <v>55.582802150243005</v>
      </c>
      <c r="BF29" s="48">
        <v>1267619.6588870203</v>
      </c>
      <c r="BG29" s="49">
        <v>2.3215669397713636</v>
      </c>
      <c r="BH29" s="46">
        <v>838158.0944047682</v>
      </c>
      <c r="BI29" s="49">
        <v>3.7427463111197015</v>
      </c>
      <c r="BJ29" s="46">
        <v>2105777.7532917885</v>
      </c>
      <c r="BK29" s="50">
        <v>2.7349148246362978</v>
      </c>
      <c r="BL29" s="139">
        <f t="shared" si="44"/>
        <v>7375423.3623134894</v>
      </c>
      <c r="BM29" s="140">
        <f t="shared" si="45"/>
        <v>1965234.2500625302</v>
      </c>
      <c r="BN29" s="141">
        <f t="shared" si="46"/>
        <v>9340657.6123760194</v>
      </c>
      <c r="BO29" s="43"/>
      <c r="BP29" s="45">
        <v>268023.92273380957</v>
      </c>
      <c r="BQ29" s="49">
        <v>3.3466595419207805</v>
      </c>
      <c r="BR29" s="46">
        <v>423836.62820287386</v>
      </c>
      <c r="BS29" s="49">
        <v>32.90401585302957</v>
      </c>
      <c r="BT29" s="46">
        <v>691860.55093668343</v>
      </c>
      <c r="BU29" s="50">
        <v>7.441921423895141</v>
      </c>
      <c r="BV29" s="48">
        <v>18778.488387150341</v>
      </c>
      <c r="BW29" s="49">
        <v>7.3311373497055757E-2</v>
      </c>
      <c r="BX29" s="46">
        <v>151813.13029373551</v>
      </c>
      <c r="BY29" s="49">
        <v>1.0734684619456207</v>
      </c>
      <c r="BZ29" s="46">
        <v>170591.61868088585</v>
      </c>
      <c r="CA29" s="50">
        <v>0.4290857425884394</v>
      </c>
      <c r="CB29" s="139">
        <f t="shared" si="47"/>
        <v>286802.41112095991</v>
      </c>
      <c r="CC29" s="140">
        <f t="shared" si="48"/>
        <v>575649.7584966094</v>
      </c>
      <c r="CD29" s="141">
        <f t="shared" si="49"/>
        <v>862452.16961756931</v>
      </c>
      <c r="CE29" s="43"/>
      <c r="CF29" s="45">
        <v>290086.28206694731</v>
      </c>
      <c r="CG29" s="49">
        <v>2.2827060282258995</v>
      </c>
      <c r="CH29" s="46">
        <v>49274.230299962532</v>
      </c>
      <c r="CI29" s="49">
        <v>2.4622341744934304</v>
      </c>
      <c r="CJ29" s="46">
        <v>339360.51236690982</v>
      </c>
      <c r="CK29" s="50">
        <v>2.3071309953424377</v>
      </c>
      <c r="CL29" s="48">
        <v>21242.856654654359</v>
      </c>
      <c r="CM29" s="49">
        <v>3.310640415964735E-2</v>
      </c>
      <c r="CN29" s="46">
        <v>152839.78088995052</v>
      </c>
      <c r="CO29" s="49">
        <v>1.0183480197350221</v>
      </c>
      <c r="CP29" s="46">
        <v>174082.63754460489</v>
      </c>
      <c r="CQ29" s="50">
        <v>0.21987349072246556</v>
      </c>
      <c r="CR29" s="139">
        <f t="shared" si="50"/>
        <v>311329.13872160169</v>
      </c>
      <c r="CS29" s="140">
        <f t="shared" si="51"/>
        <v>202114.01118991306</v>
      </c>
      <c r="CT29" s="141">
        <f t="shared" si="52"/>
        <v>513443.14991151472</v>
      </c>
      <c r="CU29" s="43"/>
      <c r="CV29" s="48">
        <f t="shared" si="53"/>
        <v>8773427.5224804003</v>
      </c>
      <c r="CW29" s="49">
        <f t="shared" si="54"/>
        <v>13.091424397060431</v>
      </c>
      <c r="CX29" s="49">
        <f t="shared" si="55"/>
        <v>2624719.5704702041</v>
      </c>
      <c r="CY29" s="49">
        <f t="shared" si="56"/>
        <v>22.467105246909515</v>
      </c>
      <c r="CZ29" s="46">
        <f t="shared" si="57"/>
        <v>11398147.092950605</v>
      </c>
      <c r="DA29" s="50">
        <f t="shared" si="58"/>
        <v>14.483198782388369</v>
      </c>
      <c r="DB29" s="48">
        <f t="shared" si="59"/>
        <v>1375271.7983821682</v>
      </c>
      <c r="DC29" s="49">
        <f t="shared" si="60"/>
        <v>0.5021994905899726</v>
      </c>
      <c r="DD29" s="46">
        <f t="shared" si="61"/>
        <v>1546698.3480164129</v>
      </c>
      <c r="DE29" s="49">
        <f t="shared" si="62"/>
        <v>1.3258081103647608</v>
      </c>
      <c r="DF29" s="46">
        <f t="shared" si="63"/>
        <v>2921970.1463985811</v>
      </c>
      <c r="DG29" s="50">
        <f t="shared" si="64"/>
        <v>0.74824368266629993</v>
      </c>
      <c r="DH29" s="177"/>
      <c r="DI29" s="190" t="s">
        <v>28</v>
      </c>
      <c r="DJ29" s="48">
        <f t="shared" si="65"/>
        <v>11398147.092950605</v>
      </c>
      <c r="DK29" s="46">
        <f t="shared" si="66"/>
        <v>2921970.1463985811</v>
      </c>
      <c r="DL29" s="47">
        <f t="shared" si="67"/>
        <v>14320117.239349186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v>-17159.169999999998</v>
      </c>
      <c r="E30" s="49">
        <f t="shared" si="28"/>
        <v>-0.16792094807507876</v>
      </c>
      <c r="F30" s="46">
        <v>15.98</v>
      </c>
      <c r="G30" s="49">
        <f t="shared" si="29"/>
        <v>1.0309012321785692E-3</v>
      </c>
      <c r="H30" s="46">
        <f t="shared" si="68"/>
        <v>-17143.189999999999</v>
      </c>
      <c r="I30" s="50">
        <f t="shared" si="30"/>
        <v>-0.1456676608291485</v>
      </c>
      <c r="J30" s="48">
        <f>+'[40]Oct-Dec'!$F$30</f>
        <v>1760.12</v>
      </c>
      <c r="K30" s="49">
        <f t="shared" si="31"/>
        <v>6.3458161929861876E-3</v>
      </c>
      <c r="L30" s="46">
        <f>+'[40]Oct-Dec'!$G$30</f>
        <v>20810.02</v>
      </c>
      <c r="M30" s="49">
        <f t="shared" si="32"/>
        <v>9.056261042883379E-2</v>
      </c>
      <c r="N30" s="46">
        <f t="shared" si="33"/>
        <v>22570.14</v>
      </c>
      <c r="O30" s="50">
        <f t="shared" si="34"/>
        <v>4.4503611336223978E-2</v>
      </c>
      <c r="P30" s="139">
        <f t="shared" si="35"/>
        <v>-15399.05</v>
      </c>
      <c r="Q30" s="140">
        <f t="shared" si="36"/>
        <v>20826</v>
      </c>
      <c r="R30" s="141">
        <f t="shared" si="37"/>
        <v>5426.9500000000007</v>
      </c>
      <c r="S30" s="41"/>
      <c r="T30" s="5">
        <v>2862868.0679341885</v>
      </c>
      <c r="U30" s="7">
        <v>15.29930991179212</v>
      </c>
      <c r="V30" s="5">
        <v>265673.00881627994</v>
      </c>
      <c r="W30" s="7">
        <v>7.4312049681485819</v>
      </c>
      <c r="X30" s="5">
        <v>3128541.0767504685</v>
      </c>
      <c r="Y30" s="7">
        <v>14.037200568706533</v>
      </c>
      <c r="Z30" s="48">
        <v>24626.209058073</v>
      </c>
      <c r="AA30" s="49">
        <v>2.7596565371874736E-2</v>
      </c>
      <c r="AB30" s="46">
        <v>8503.0333652424124</v>
      </c>
      <c r="AC30" s="49">
        <v>2.8093227537540347E-2</v>
      </c>
      <c r="AD30" s="46">
        <v>33129.242423315416</v>
      </c>
      <c r="AE30" s="50">
        <v>2.7722357067869376E-2</v>
      </c>
      <c r="AF30" s="139">
        <f t="shared" si="38"/>
        <v>2887494.2769922614</v>
      </c>
      <c r="AG30" s="140">
        <f t="shared" si="39"/>
        <v>274176.04218152235</v>
      </c>
      <c r="AH30" s="141">
        <f t="shared" si="40"/>
        <v>3161670.319173784</v>
      </c>
      <c r="AI30" s="43"/>
      <c r="AJ30" s="45">
        <v>159028.21691331174</v>
      </c>
      <c r="AK30" s="49">
        <v>2.508529330598813</v>
      </c>
      <c r="AL30" s="46">
        <v>55608.521981054568</v>
      </c>
      <c r="AM30" s="49">
        <v>4.3410243544929408</v>
      </c>
      <c r="AN30" s="46">
        <v>214636.73889436631</v>
      </c>
      <c r="AO30" s="50">
        <v>2.8165702892771645</v>
      </c>
      <c r="AP30" s="48">
        <v>3486.4956205951476</v>
      </c>
      <c r="AQ30" s="49">
        <v>2.7904242831607088E-2</v>
      </c>
      <c r="AR30" s="46">
        <v>13526.828390476308</v>
      </c>
      <c r="AS30" s="49">
        <v>0.11395907623885887</v>
      </c>
      <c r="AT30" s="46">
        <v>17013.324011071454</v>
      </c>
      <c r="AU30" s="50">
        <v>6.9828618849926347E-2</v>
      </c>
      <c r="AV30" s="139">
        <f t="shared" si="41"/>
        <v>162514.71253390689</v>
      </c>
      <c r="AW30" s="140">
        <f t="shared" si="42"/>
        <v>69135.350371530876</v>
      </c>
      <c r="AX30" s="141">
        <f t="shared" si="43"/>
        <v>231650.06290543778</v>
      </c>
      <c r="AY30" s="43"/>
      <c r="AZ30" s="45">
        <v>228173.41491127381</v>
      </c>
      <c r="BA30" s="49">
        <v>2.0687745018883512</v>
      </c>
      <c r="BB30" s="46">
        <v>67016.020366845187</v>
      </c>
      <c r="BC30" s="49">
        <v>3.3727237225387614</v>
      </c>
      <c r="BD30" s="46">
        <v>295189.435278119</v>
      </c>
      <c r="BE30" s="50">
        <v>2.2678270126772304</v>
      </c>
      <c r="BF30" s="48">
        <v>3231.767115170036</v>
      </c>
      <c r="BG30" s="49">
        <v>5.918781425499911E-3</v>
      </c>
      <c r="BH30" s="46">
        <v>12536.984002294143</v>
      </c>
      <c r="BI30" s="49">
        <v>5.5983174224996393E-2</v>
      </c>
      <c r="BJ30" s="46">
        <v>15768.751117464179</v>
      </c>
      <c r="BK30" s="50">
        <v>2.0479934850549806E-2</v>
      </c>
      <c r="BL30" s="139">
        <f t="shared" si="44"/>
        <v>231405.18202644386</v>
      </c>
      <c r="BM30" s="140">
        <f t="shared" si="45"/>
        <v>79553.004369139322</v>
      </c>
      <c r="BN30" s="141">
        <f t="shared" si="46"/>
        <v>310958.18639558321</v>
      </c>
      <c r="BO30" s="43"/>
      <c r="BP30" s="45">
        <v>214060.9211298062</v>
      </c>
      <c r="BQ30" s="49">
        <v>2.6728547845443855</v>
      </c>
      <c r="BR30" s="46">
        <v>51430.269446011749</v>
      </c>
      <c r="BS30" s="49">
        <v>3.9927233480328974</v>
      </c>
      <c r="BT30" s="46">
        <v>265491.19057581795</v>
      </c>
      <c r="BU30" s="50">
        <v>2.8557266002906156</v>
      </c>
      <c r="BV30" s="48">
        <v>20317.92052097731</v>
      </c>
      <c r="BW30" s="49">
        <v>7.9321329240542776E-2</v>
      </c>
      <c r="BX30" s="46">
        <v>5770.0247755126165</v>
      </c>
      <c r="BY30" s="49">
        <v>4.0799762241733074E-2</v>
      </c>
      <c r="BZ30" s="46">
        <v>26087.945296489925</v>
      </c>
      <c r="CA30" s="50">
        <v>6.5618495602006999E-2</v>
      </c>
      <c r="CB30" s="139">
        <f t="shared" si="47"/>
        <v>234378.84165078352</v>
      </c>
      <c r="CC30" s="140">
        <f t="shared" si="48"/>
        <v>57200.294221524367</v>
      </c>
      <c r="CD30" s="141">
        <f t="shared" si="49"/>
        <v>291579.13587230787</v>
      </c>
      <c r="CE30" s="43"/>
      <c r="CF30" s="45">
        <v>451269.73224989942</v>
      </c>
      <c r="CG30" s="49">
        <v>3.5510680850637346</v>
      </c>
      <c r="CH30" s="46">
        <v>83933.171381669948</v>
      </c>
      <c r="CI30" s="49">
        <v>4.1941420838331975</v>
      </c>
      <c r="CJ30" s="46">
        <v>535202.90363156935</v>
      </c>
      <c r="CK30" s="50">
        <v>3.6385588858100331</v>
      </c>
      <c r="CL30" s="48">
        <v>1316.0791977067945</v>
      </c>
      <c r="CM30" s="49">
        <v>2.0510730046205501E-3</v>
      </c>
      <c r="CN30" s="46">
        <v>6394.8021669875616</v>
      </c>
      <c r="CO30" s="49">
        <v>4.2607586097221338E-2</v>
      </c>
      <c r="CP30" s="46">
        <v>7710.8813646943563</v>
      </c>
      <c r="CQ30" s="50">
        <v>9.7391585175617707E-3</v>
      </c>
      <c r="CR30" s="139">
        <f t="shared" si="50"/>
        <v>452585.81144760619</v>
      </c>
      <c r="CS30" s="140">
        <f t="shared" si="51"/>
        <v>90327.973548657508</v>
      </c>
      <c r="CT30" s="141">
        <f t="shared" si="52"/>
        <v>542913.78499626368</v>
      </c>
      <c r="CU30" s="43"/>
      <c r="CV30" s="48">
        <f t="shared" si="53"/>
        <v>3898241.1831384799</v>
      </c>
      <c r="CW30" s="49">
        <f t="shared" si="54"/>
        <v>5.8168292380372622</v>
      </c>
      <c r="CX30" s="49">
        <f t="shared" si="55"/>
        <v>523676.97199186136</v>
      </c>
      <c r="CY30" s="49">
        <f t="shared" si="56"/>
        <v>4.4825762635725344</v>
      </c>
      <c r="CZ30" s="46">
        <f t="shared" si="57"/>
        <v>4421918.1551303416</v>
      </c>
      <c r="DA30" s="50">
        <f t="shared" si="58"/>
        <v>5.618765850092748</v>
      </c>
      <c r="DB30" s="48">
        <f t="shared" si="59"/>
        <v>54738.591512522289</v>
      </c>
      <c r="DC30" s="49">
        <f t="shared" si="60"/>
        <v>1.9988552666854224E-2</v>
      </c>
      <c r="DD30" s="46">
        <f t="shared" si="61"/>
        <v>67541.692700513042</v>
      </c>
      <c r="DE30" s="49">
        <f t="shared" si="62"/>
        <v>5.789579078877656E-2</v>
      </c>
      <c r="DF30" s="46">
        <f t="shared" si="63"/>
        <v>122280.28421303534</v>
      </c>
      <c r="DG30" s="50">
        <f t="shared" si="64"/>
        <v>3.1312931204931838E-2</v>
      </c>
      <c r="DH30" s="177"/>
      <c r="DI30" s="190" t="s">
        <v>29</v>
      </c>
      <c r="DJ30" s="48">
        <f t="shared" si="65"/>
        <v>4421918.1551303416</v>
      </c>
      <c r="DK30" s="46">
        <f t="shared" si="66"/>
        <v>122280.28421303534</v>
      </c>
      <c r="DL30" s="47">
        <f t="shared" si="67"/>
        <v>4544198.439343377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v>90677.63</v>
      </c>
      <c r="E31" s="49">
        <f t="shared" si="28"/>
        <v>0.8873782122795687</v>
      </c>
      <c r="F31" s="46">
        <v>32402.43</v>
      </c>
      <c r="G31" s="49">
        <f t="shared" si="29"/>
        <v>2.0903444939036193</v>
      </c>
      <c r="H31" s="46">
        <f t="shared" si="68"/>
        <v>123080.06</v>
      </c>
      <c r="I31" s="50">
        <f t="shared" si="30"/>
        <v>1.0458254522589581</v>
      </c>
      <c r="J31" s="48">
        <f>+'[40]Oct-Dec'!$F$31</f>
        <v>2971135.44</v>
      </c>
      <c r="K31" s="49">
        <f t="shared" si="31"/>
        <v>10.711928383693806</v>
      </c>
      <c r="L31" s="46">
        <f>+'[40]Oct-Dec'!$G$31</f>
        <v>798737.74</v>
      </c>
      <c r="M31" s="49">
        <f t="shared" si="32"/>
        <v>3.4760069804078575</v>
      </c>
      <c r="N31" s="46">
        <f t="shared" si="33"/>
        <v>3769873.1799999997</v>
      </c>
      <c r="O31" s="50">
        <f t="shared" si="34"/>
        <v>7.4334040812141495</v>
      </c>
      <c r="P31" s="139">
        <f t="shared" si="35"/>
        <v>3061813.07</v>
      </c>
      <c r="Q31" s="140">
        <f t="shared" si="36"/>
        <v>831140.17</v>
      </c>
      <c r="R31" s="141">
        <f t="shared" si="37"/>
        <v>3892953.2399999998</v>
      </c>
      <c r="S31" s="41"/>
      <c r="T31" s="5">
        <v>126078.57812514617</v>
      </c>
      <c r="U31" s="7">
        <v>0.67377021720969077</v>
      </c>
      <c r="V31" s="5">
        <v>74304.293068950268</v>
      </c>
      <c r="W31" s="7">
        <v>2.0783836275614744</v>
      </c>
      <c r="X31" s="5">
        <v>200382.87119409646</v>
      </c>
      <c r="Y31" s="7">
        <v>0.8990818673879819</v>
      </c>
      <c r="Z31" s="48">
        <v>4778040.1391776316</v>
      </c>
      <c r="AA31" s="49">
        <v>5.3543562770588622</v>
      </c>
      <c r="AB31" s="46">
        <v>1844631.6969263493</v>
      </c>
      <c r="AC31" s="49">
        <v>6.0944907256910099</v>
      </c>
      <c r="AD31" s="46">
        <v>6622671.8361039814</v>
      </c>
      <c r="AE31" s="50">
        <v>5.5418132125649509</v>
      </c>
      <c r="AF31" s="139">
        <f t="shared" si="38"/>
        <v>4904118.7173027778</v>
      </c>
      <c r="AG31" s="140">
        <f t="shared" si="39"/>
        <v>1918935.9899952996</v>
      </c>
      <c r="AH31" s="141">
        <f t="shared" si="40"/>
        <v>6823054.7072980776</v>
      </c>
      <c r="AI31" s="43"/>
      <c r="AJ31" s="45">
        <v>43673.876932082174</v>
      </c>
      <c r="AK31" s="49">
        <v>0.68891674315138696</v>
      </c>
      <c r="AL31" s="46">
        <v>43493.48267408133</v>
      </c>
      <c r="AM31" s="49">
        <v>3.3952757747136091</v>
      </c>
      <c r="AN31" s="46">
        <v>87167.359606163503</v>
      </c>
      <c r="AO31" s="50">
        <v>1.1438535477483565</v>
      </c>
      <c r="AP31" s="48">
        <v>1616307.1493700612</v>
      </c>
      <c r="AQ31" s="49">
        <v>12.936149100564739</v>
      </c>
      <c r="AR31" s="46">
        <v>460996.80367760558</v>
      </c>
      <c r="AS31" s="49">
        <v>3.8837463135966233</v>
      </c>
      <c r="AT31" s="46">
        <v>2077303.9530476667</v>
      </c>
      <c r="AU31" s="50">
        <v>8.5259803362597335</v>
      </c>
      <c r="AV31" s="139">
        <f t="shared" si="41"/>
        <v>1659981.0263021435</v>
      </c>
      <c r="AW31" s="140">
        <f t="shared" si="42"/>
        <v>504490.28635168693</v>
      </c>
      <c r="AX31" s="141">
        <f t="shared" si="43"/>
        <v>2164471.3126538303</v>
      </c>
      <c r="AY31" s="43"/>
      <c r="AZ31" s="45">
        <v>150809.3110098636</v>
      </c>
      <c r="BA31" s="49">
        <v>1.3673392116512557</v>
      </c>
      <c r="BB31" s="46">
        <v>57518.596993105413</v>
      </c>
      <c r="BC31" s="49">
        <v>2.8947456966837146</v>
      </c>
      <c r="BD31" s="46">
        <v>208327.90800296899</v>
      </c>
      <c r="BE31" s="50">
        <v>1.6005032728171307</v>
      </c>
      <c r="BF31" s="48">
        <v>5897372.8423137795</v>
      </c>
      <c r="BG31" s="49">
        <v>10.800673314140679</v>
      </c>
      <c r="BH31" s="46">
        <v>1192905.7373811007</v>
      </c>
      <c r="BI31" s="49">
        <v>5.3268513158813473</v>
      </c>
      <c r="BJ31" s="46">
        <v>7090278.5796948802</v>
      </c>
      <c r="BK31" s="50">
        <v>9.2086204102478959</v>
      </c>
      <c r="BL31" s="139">
        <f t="shared" si="44"/>
        <v>6048182.1533236429</v>
      </c>
      <c r="BM31" s="140">
        <f t="shared" si="45"/>
        <v>1250424.3343742061</v>
      </c>
      <c r="BN31" s="141">
        <f t="shared" si="46"/>
        <v>7298606.4876978491</v>
      </c>
      <c r="BO31" s="43"/>
      <c r="BP31" s="45">
        <v>36396.136808726893</v>
      </c>
      <c r="BQ31" s="49">
        <v>0.45445748759133059</v>
      </c>
      <c r="BR31" s="46">
        <v>29800.416912085333</v>
      </c>
      <c r="BS31" s="49">
        <v>2.3135173443121912</v>
      </c>
      <c r="BT31" s="46">
        <v>66196.553720812226</v>
      </c>
      <c r="BU31" s="50">
        <v>0.71203590182441512</v>
      </c>
      <c r="BV31" s="48">
        <v>1966902.6369214556</v>
      </c>
      <c r="BW31" s="49">
        <v>7.6788041121756478</v>
      </c>
      <c r="BX31" s="46">
        <v>496317.57264367375</v>
      </c>
      <c r="BY31" s="49">
        <v>3.5094544214425785</v>
      </c>
      <c r="BZ31" s="46">
        <v>2463220.2095651291</v>
      </c>
      <c r="CA31" s="50">
        <v>6.1956893366328671</v>
      </c>
      <c r="CB31" s="139">
        <f t="shared" si="47"/>
        <v>2003298.7737301826</v>
      </c>
      <c r="CC31" s="140">
        <f t="shared" si="48"/>
        <v>526117.98955575912</v>
      </c>
      <c r="CD31" s="141">
        <f t="shared" si="49"/>
        <v>2529416.7632859414</v>
      </c>
      <c r="CE31" s="43"/>
      <c r="CF31" s="45">
        <v>174294.07599208283</v>
      </c>
      <c r="CG31" s="49">
        <v>1.3715303430286656</v>
      </c>
      <c r="CH31" s="46">
        <v>31497.590038492152</v>
      </c>
      <c r="CI31" s="49">
        <v>1.5739351408401034</v>
      </c>
      <c r="CJ31" s="46">
        <v>205791.66603057497</v>
      </c>
      <c r="CK31" s="50">
        <v>1.3990676993349398</v>
      </c>
      <c r="CL31" s="48">
        <v>4919290.8974782163</v>
      </c>
      <c r="CM31" s="49">
        <v>7.6665787129484366</v>
      </c>
      <c r="CN31" s="46">
        <v>1300550.7603976291</v>
      </c>
      <c r="CO31" s="49">
        <v>8.6653702570368267</v>
      </c>
      <c r="CP31" s="46">
        <v>6219841.6578758452</v>
      </c>
      <c r="CQ31" s="50">
        <v>7.8559143884050888</v>
      </c>
      <c r="CR31" s="139">
        <f t="shared" si="50"/>
        <v>5093584.9734702995</v>
      </c>
      <c r="CS31" s="140">
        <f t="shared" si="51"/>
        <v>1332048.3504361212</v>
      </c>
      <c r="CT31" s="141">
        <f t="shared" si="52"/>
        <v>6425633.3239064207</v>
      </c>
      <c r="CU31" s="43"/>
      <c r="CV31" s="48">
        <f t="shared" si="53"/>
        <v>621929.60886790161</v>
      </c>
      <c r="CW31" s="49">
        <f t="shared" si="54"/>
        <v>0.92802321942310051</v>
      </c>
      <c r="CX31" s="49">
        <f t="shared" si="55"/>
        <v>269016.80968671449</v>
      </c>
      <c r="CY31" s="49">
        <f t="shared" si="56"/>
        <v>2.3027332307871986</v>
      </c>
      <c r="CZ31" s="46">
        <f t="shared" si="57"/>
        <v>890946.41855461616</v>
      </c>
      <c r="DA31" s="50">
        <f t="shared" si="58"/>
        <v>1.1320922584306761</v>
      </c>
      <c r="DB31" s="48">
        <f t="shared" si="59"/>
        <v>22149049.105261143</v>
      </c>
      <c r="DC31" s="49">
        <f t="shared" si="60"/>
        <v>8.0880311737647119</v>
      </c>
      <c r="DD31" s="46">
        <f t="shared" si="61"/>
        <v>6094140.311026358</v>
      </c>
      <c r="DE31" s="49">
        <f t="shared" si="62"/>
        <v>5.2238115211162262</v>
      </c>
      <c r="DF31" s="46">
        <f t="shared" si="63"/>
        <v>28243189.4162875</v>
      </c>
      <c r="DG31" s="50">
        <f t="shared" si="64"/>
        <v>7.2323764447530863</v>
      </c>
      <c r="DH31" s="177"/>
      <c r="DI31" s="190" t="s">
        <v>59</v>
      </c>
      <c r="DJ31" s="48">
        <f t="shared" si="65"/>
        <v>890946.41855461616</v>
      </c>
      <c r="DK31" s="46">
        <f t="shared" si="66"/>
        <v>28243189.4162875</v>
      </c>
      <c r="DL31" s="47">
        <f t="shared" si="67"/>
        <v>29134135.834842116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v>107385726.11</v>
      </c>
      <c r="E32" s="49">
        <f t="shared" si="28"/>
        <v>1050.8849168183508</v>
      </c>
      <c r="F32" s="46">
        <v>14247070.440000001</v>
      </c>
      <c r="G32" s="49">
        <f t="shared" si="29"/>
        <v>919.10653764273286</v>
      </c>
      <c r="H32" s="46">
        <f t="shared" si="68"/>
        <v>121632796.55</v>
      </c>
      <c r="I32" s="50">
        <f t="shared" si="30"/>
        <v>1033.5278879570385</v>
      </c>
      <c r="J32" s="48">
        <f>+'[40]Oct-Dec'!$F$32</f>
        <v>10043578.08</v>
      </c>
      <c r="K32" s="49">
        <f t="shared" si="31"/>
        <v>36.21042907050947</v>
      </c>
      <c r="L32" s="46">
        <f>+'[40]Oct-Dec'!$G$32</f>
        <v>15764720.490000002</v>
      </c>
      <c r="M32" s="49">
        <f t="shared" si="32"/>
        <v>68.606096498481207</v>
      </c>
      <c r="N32" s="46">
        <f t="shared" si="33"/>
        <v>25808298.57</v>
      </c>
      <c r="O32" s="50">
        <f t="shared" si="34"/>
        <v>50.88858504238366</v>
      </c>
      <c r="P32" s="139">
        <f t="shared" si="35"/>
        <v>117429304.19</v>
      </c>
      <c r="Q32" s="140">
        <f t="shared" si="36"/>
        <v>30011790.930000003</v>
      </c>
      <c r="R32" s="141">
        <f t="shared" si="37"/>
        <v>147441095.12</v>
      </c>
      <c r="S32" s="41"/>
      <c r="T32" s="5">
        <v>21807128.987515502</v>
      </c>
      <c r="U32" s="7">
        <v>116.5383862439639</v>
      </c>
      <c r="V32" s="5">
        <v>15805397.311395241</v>
      </c>
      <c r="W32" s="7">
        <v>442.09664936352107</v>
      </c>
      <c r="X32" s="5">
        <v>37612526.298910744</v>
      </c>
      <c r="Y32" s="7">
        <v>168.76063398277395</v>
      </c>
      <c r="Z32" s="48">
        <v>17353259.273618121</v>
      </c>
      <c r="AA32" s="49">
        <v>19.44636922516921</v>
      </c>
      <c r="AB32" s="46">
        <v>21647136.361806452</v>
      </c>
      <c r="AC32" s="49">
        <v>71.520115378384688</v>
      </c>
      <c r="AD32" s="46">
        <v>39000395.635424569</v>
      </c>
      <c r="AE32" s="50">
        <v>32.635303873791834</v>
      </c>
      <c r="AF32" s="139">
        <f t="shared" si="38"/>
        <v>39160388.261133626</v>
      </c>
      <c r="AG32" s="140">
        <f t="shared" si="39"/>
        <v>37452533.673201695</v>
      </c>
      <c r="AH32" s="141">
        <f t="shared" si="40"/>
        <v>76612921.934335321</v>
      </c>
      <c r="AI32" s="43"/>
      <c r="AJ32" s="45">
        <v>6673895.2974358741</v>
      </c>
      <c r="AK32" s="49">
        <v>105.27478976947511</v>
      </c>
      <c r="AL32" s="46">
        <v>4956573.3586221263</v>
      </c>
      <c r="AM32" s="49">
        <v>386.93000457627841</v>
      </c>
      <c r="AN32" s="46">
        <v>11630468.656058</v>
      </c>
      <c r="AO32" s="50">
        <v>152.62080776928025</v>
      </c>
      <c r="AP32" s="48">
        <v>7615568.8526943456</v>
      </c>
      <c r="AQ32" s="49">
        <v>60.951369424101372</v>
      </c>
      <c r="AR32" s="46">
        <v>9497281.9008808807</v>
      </c>
      <c r="AS32" s="49">
        <v>80.011473566591803</v>
      </c>
      <c r="AT32" s="46">
        <v>17112850.753575228</v>
      </c>
      <c r="AU32" s="50">
        <v>70.2371113328267</v>
      </c>
      <c r="AV32" s="139">
        <f t="shared" si="41"/>
        <v>14289464.15013022</v>
      </c>
      <c r="AW32" s="140">
        <f t="shared" si="42"/>
        <v>14453855.259503007</v>
      </c>
      <c r="AX32" s="141">
        <f t="shared" si="43"/>
        <v>28743319.409633227</v>
      </c>
      <c r="AY32" s="43"/>
      <c r="AZ32" s="45">
        <v>22671084.153908379</v>
      </c>
      <c r="BA32" s="49">
        <v>205.55138225024371</v>
      </c>
      <c r="BB32" s="46">
        <v>7387174.6509341914</v>
      </c>
      <c r="BC32" s="49">
        <v>371.77527181349728</v>
      </c>
      <c r="BD32" s="46">
        <v>30058258.804842569</v>
      </c>
      <c r="BE32" s="50">
        <v>230.92605332382664</v>
      </c>
      <c r="BF32" s="48">
        <v>17481540.818668325</v>
      </c>
      <c r="BG32" s="49">
        <v>32.016359904450809</v>
      </c>
      <c r="BH32" s="46">
        <v>17847985.482517973</v>
      </c>
      <c r="BI32" s="49">
        <v>79.699143003625821</v>
      </c>
      <c r="BJ32" s="46">
        <v>35329526.301186293</v>
      </c>
      <c r="BK32" s="50">
        <v>45.884825726480031</v>
      </c>
      <c r="BL32" s="139">
        <f t="shared" si="44"/>
        <v>40152624.972576708</v>
      </c>
      <c r="BM32" s="140">
        <f t="shared" si="45"/>
        <v>25235160.133452162</v>
      </c>
      <c r="BN32" s="141">
        <f t="shared" si="46"/>
        <v>65387785.10602887</v>
      </c>
      <c r="BO32" s="43"/>
      <c r="BP32" s="45">
        <v>5965173.1957631242</v>
      </c>
      <c r="BQ32" s="49">
        <v>74.483663962479852</v>
      </c>
      <c r="BR32" s="46">
        <v>4980469.1195433801</v>
      </c>
      <c r="BS32" s="49">
        <v>386.65236546412393</v>
      </c>
      <c r="BT32" s="46">
        <v>10945642.315306503</v>
      </c>
      <c r="BU32" s="50">
        <v>117.73558982990387</v>
      </c>
      <c r="BV32" s="48">
        <v>3716584.1400967496</v>
      </c>
      <c r="BW32" s="49">
        <v>14.50957512716038</v>
      </c>
      <c r="BX32" s="46">
        <v>10723363.799507678</v>
      </c>
      <c r="BY32" s="49">
        <v>75.82475127459945</v>
      </c>
      <c r="BZ32" s="46">
        <v>14439947.939604428</v>
      </c>
      <c r="CA32" s="50">
        <v>36.320516989723643</v>
      </c>
      <c r="CB32" s="139">
        <f t="shared" si="47"/>
        <v>9681757.3358598743</v>
      </c>
      <c r="CC32" s="140">
        <f t="shared" si="48"/>
        <v>15703832.919051059</v>
      </c>
      <c r="CD32" s="141">
        <f t="shared" si="49"/>
        <v>25385590.254910931</v>
      </c>
      <c r="CE32" s="43"/>
      <c r="CF32" s="45">
        <v>18852835.061246701</v>
      </c>
      <c r="CG32" s="49">
        <v>148.35406878538481</v>
      </c>
      <c r="CH32" s="46">
        <v>4838520.6306007905</v>
      </c>
      <c r="CI32" s="49">
        <v>241.78096295226817</v>
      </c>
      <c r="CJ32" s="46">
        <v>23691355.691847492</v>
      </c>
      <c r="CK32" s="50">
        <v>161.06488246707838</v>
      </c>
      <c r="CL32" s="48">
        <v>14127579.858923011</v>
      </c>
      <c r="CM32" s="49">
        <v>22.017442202375442</v>
      </c>
      <c r="CN32" s="46">
        <v>15538379.047160897</v>
      </c>
      <c r="CO32" s="49">
        <v>103.52983654145555</v>
      </c>
      <c r="CP32" s="46">
        <v>29665958.906083908</v>
      </c>
      <c r="CQ32" s="50">
        <v>37.469319354944687</v>
      </c>
      <c r="CR32" s="139">
        <f t="shared" si="50"/>
        <v>32980414.920169711</v>
      </c>
      <c r="CS32" s="140">
        <f t="shared" si="51"/>
        <v>20376899.677761689</v>
      </c>
      <c r="CT32" s="141">
        <f t="shared" si="52"/>
        <v>53357314.5979314</v>
      </c>
      <c r="CU32" s="43"/>
      <c r="CV32" s="48">
        <f t="shared" si="53"/>
        <v>183355842.80586955</v>
      </c>
      <c r="CW32" s="49">
        <f t="shared" si="54"/>
        <v>273.59765014320266</v>
      </c>
      <c r="CX32" s="49">
        <f t="shared" si="55"/>
        <v>52215205.511095725</v>
      </c>
      <c r="CY32" s="49">
        <f t="shared" si="56"/>
        <v>446.95232622380246</v>
      </c>
      <c r="CZ32" s="46">
        <f t="shared" si="57"/>
        <v>235571048.31696528</v>
      </c>
      <c r="DA32" s="50">
        <f t="shared" si="58"/>
        <v>299.33131168839958</v>
      </c>
      <c r="DB32" s="48">
        <f t="shared" si="59"/>
        <v>70338111.024000555</v>
      </c>
      <c r="DC32" s="49">
        <f t="shared" si="60"/>
        <v>25.684932656125078</v>
      </c>
      <c r="DD32" s="46">
        <f t="shared" si="61"/>
        <v>91018867.081873879</v>
      </c>
      <c r="DE32" s="49">
        <f t="shared" si="62"/>
        <v>78.020095080673102</v>
      </c>
      <c r="DF32" s="46">
        <f t="shared" si="63"/>
        <v>161356978.10587442</v>
      </c>
      <c r="DG32" s="50">
        <f t="shared" si="64"/>
        <v>41.319497966347747</v>
      </c>
      <c r="DH32" s="177"/>
      <c r="DI32" s="190" t="s">
        <v>30</v>
      </c>
      <c r="DJ32" s="48">
        <f t="shared" si="65"/>
        <v>235571048.31696528</v>
      </c>
      <c r="DK32" s="46">
        <f t="shared" si="66"/>
        <v>161356978.10587442</v>
      </c>
      <c r="DL32" s="47">
        <f t="shared" si="67"/>
        <v>396928026.4228397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v>-13586.100000000002</v>
      </c>
      <c r="E33" s="49">
        <f t="shared" si="28"/>
        <v>-0.13295461217779345</v>
      </c>
      <c r="F33" s="46">
        <v>-13694.24</v>
      </c>
      <c r="G33" s="49">
        <f t="shared" si="29"/>
        <v>-0.88344235855751241</v>
      </c>
      <c r="H33" s="46">
        <f t="shared" si="68"/>
        <v>-27280.340000000004</v>
      </c>
      <c r="I33" s="50">
        <f t="shared" si="30"/>
        <v>-0.23180419247665421</v>
      </c>
      <c r="J33" s="48">
        <f>+'[40]Oct-Dec'!$F$33</f>
        <v>1100142.19</v>
      </c>
      <c r="K33" s="49">
        <f t="shared" si="31"/>
        <v>3.9663773628441739</v>
      </c>
      <c r="L33" s="46">
        <f>+'[40]Oct-Dec'!$G$33</f>
        <v>2120354.7800000003</v>
      </c>
      <c r="M33" s="49">
        <f t="shared" si="32"/>
        <v>9.2275194311228717</v>
      </c>
      <c r="N33" s="46">
        <f t="shared" si="33"/>
        <v>3220496.97</v>
      </c>
      <c r="O33" s="50">
        <f t="shared" si="34"/>
        <v>6.3501487125187079</v>
      </c>
      <c r="P33" s="139">
        <f t="shared" si="35"/>
        <v>1086556.0899999999</v>
      </c>
      <c r="Q33" s="140">
        <f t="shared" si="36"/>
        <v>2106660.54</v>
      </c>
      <c r="R33" s="141">
        <f t="shared" si="37"/>
        <v>3193216.63</v>
      </c>
      <c r="S33" s="41"/>
      <c r="T33" s="5">
        <v>2525886.5366910519</v>
      </c>
      <c r="U33" s="7">
        <v>13.498463781722558</v>
      </c>
      <c r="V33" s="5">
        <v>2768111.8633399094</v>
      </c>
      <c r="W33" s="7">
        <v>77.427536665824988</v>
      </c>
      <c r="X33" s="5">
        <v>5293998.4000309613</v>
      </c>
      <c r="Y33" s="7">
        <v>23.753217723077785</v>
      </c>
      <c r="Z33" s="48">
        <v>1944779.7044755705</v>
      </c>
      <c r="AA33" s="49">
        <v>2.1793545292291499</v>
      </c>
      <c r="AB33" s="46">
        <v>2288046.4793719803</v>
      </c>
      <c r="AC33" s="49">
        <v>7.5594917249431077</v>
      </c>
      <c r="AD33" s="46">
        <v>4232826.1838475503</v>
      </c>
      <c r="AE33" s="50">
        <v>3.5420042926265465</v>
      </c>
      <c r="AF33" s="139">
        <f t="shared" si="38"/>
        <v>4470666.2411666224</v>
      </c>
      <c r="AG33" s="140">
        <f t="shared" si="39"/>
        <v>5056158.3427118901</v>
      </c>
      <c r="AH33" s="141">
        <f t="shared" si="40"/>
        <v>9526824.5838785134</v>
      </c>
      <c r="AI33" s="43"/>
      <c r="AJ33" s="45">
        <v>1273606.1377564673</v>
      </c>
      <c r="AK33" s="49">
        <v>20.090009271337919</v>
      </c>
      <c r="AL33" s="46">
        <v>582925.06674636854</v>
      </c>
      <c r="AM33" s="49">
        <v>45.505469691363665</v>
      </c>
      <c r="AN33" s="46">
        <v>1856531.2045028359</v>
      </c>
      <c r="AO33" s="50">
        <v>24.362327990326566</v>
      </c>
      <c r="AP33" s="48">
        <v>610468.29119251494</v>
      </c>
      <c r="AQ33" s="49">
        <v>4.8858961238346064</v>
      </c>
      <c r="AR33" s="46">
        <v>1396272.3354147249</v>
      </c>
      <c r="AS33" s="49">
        <v>11.763134781377476</v>
      </c>
      <c r="AT33" s="46">
        <v>2006740.6266072397</v>
      </c>
      <c r="AU33" s="50">
        <v>8.2363638201935601</v>
      </c>
      <c r="AV33" s="139">
        <f t="shared" si="41"/>
        <v>1884074.4289489822</v>
      </c>
      <c r="AW33" s="140">
        <f t="shared" si="42"/>
        <v>1979197.4021610934</v>
      </c>
      <c r="AX33" s="141">
        <f t="shared" si="43"/>
        <v>3863271.8311100756</v>
      </c>
      <c r="AY33" s="43"/>
      <c r="AZ33" s="45">
        <v>1902751.8729126856</v>
      </c>
      <c r="BA33" s="49">
        <v>17.251635382819426</v>
      </c>
      <c r="BB33" s="46">
        <v>190693.98954286426</v>
      </c>
      <c r="BC33" s="49">
        <v>9.5970805003957853</v>
      </c>
      <c r="BD33" s="46">
        <v>2093445.8624555499</v>
      </c>
      <c r="BE33" s="50">
        <v>16.083140211237744</v>
      </c>
      <c r="BF33" s="48">
        <v>2650218.6917347386</v>
      </c>
      <c r="BG33" s="49">
        <v>4.8537114857445225</v>
      </c>
      <c r="BH33" s="46">
        <v>2040176.866564299</v>
      </c>
      <c r="BI33" s="49">
        <v>9.1102913547449749</v>
      </c>
      <c r="BJ33" s="46">
        <v>4690395.5582990376</v>
      </c>
      <c r="BK33" s="50">
        <v>6.0917313452227289</v>
      </c>
      <c r="BL33" s="139">
        <f t="shared" si="44"/>
        <v>4552970.564647424</v>
      </c>
      <c r="BM33" s="140">
        <f t="shared" si="45"/>
        <v>2230870.8561071632</v>
      </c>
      <c r="BN33" s="141">
        <f t="shared" si="46"/>
        <v>6783841.4207545873</v>
      </c>
      <c r="BO33" s="43"/>
      <c r="BP33" s="45">
        <v>1368230.372405662</v>
      </c>
      <c r="BQ33" s="49">
        <v>17.084300478300623</v>
      </c>
      <c r="BR33" s="46">
        <v>493289.3698244805</v>
      </c>
      <c r="BS33" s="49">
        <v>38.295890833357696</v>
      </c>
      <c r="BT33" s="46">
        <v>1861519.7422301425</v>
      </c>
      <c r="BU33" s="50">
        <v>20.023231028204783</v>
      </c>
      <c r="BV33" s="48">
        <v>991988.30149852112</v>
      </c>
      <c r="BW33" s="49">
        <v>3.8727305082570598</v>
      </c>
      <c r="BX33" s="46">
        <v>925979.85392337851</v>
      </c>
      <c r="BY33" s="49">
        <v>6.5475902358412599</v>
      </c>
      <c r="BZ33" s="46">
        <v>1917968.1554218996</v>
      </c>
      <c r="CA33" s="50">
        <v>4.8242275710488709</v>
      </c>
      <c r="CB33" s="139">
        <f t="shared" si="47"/>
        <v>2360218.6739041833</v>
      </c>
      <c r="CC33" s="140">
        <f t="shared" si="48"/>
        <v>1419269.223747859</v>
      </c>
      <c r="CD33" s="141">
        <f t="shared" si="49"/>
        <v>3779487.8976520421</v>
      </c>
      <c r="CE33" s="43"/>
      <c r="CF33" s="45">
        <v>1657244.2546186876</v>
      </c>
      <c r="CG33" s="49">
        <v>13.040952585919795</v>
      </c>
      <c r="CH33" s="46">
        <v>1053518.9376871081</v>
      </c>
      <c r="CI33" s="49">
        <v>52.64436026819449</v>
      </c>
      <c r="CJ33" s="46">
        <v>2710763.1923057958</v>
      </c>
      <c r="CK33" s="50">
        <v>18.429032118033582</v>
      </c>
      <c r="CL33" s="48">
        <v>2084679.6691679254</v>
      </c>
      <c r="CM33" s="49">
        <v>3.2489155669066592</v>
      </c>
      <c r="CN33" s="46">
        <v>2039056.2282870868</v>
      </c>
      <c r="CO33" s="49">
        <v>13.585918928394966</v>
      </c>
      <c r="CP33" s="46">
        <v>4123735.8974550124</v>
      </c>
      <c r="CQ33" s="50">
        <v>5.2084470880023899</v>
      </c>
      <c r="CR33" s="139">
        <f t="shared" si="50"/>
        <v>3741923.9237866132</v>
      </c>
      <c r="CS33" s="140">
        <f t="shared" si="51"/>
        <v>3092575.1659741951</v>
      </c>
      <c r="CT33" s="141">
        <f t="shared" si="52"/>
        <v>6834499.0897608083</v>
      </c>
      <c r="CU33" s="43"/>
      <c r="CV33" s="48">
        <f t="shared" si="53"/>
        <v>8714133.0743845552</v>
      </c>
      <c r="CW33" s="49">
        <f t="shared" si="54"/>
        <v>13.002947142028326</v>
      </c>
      <c r="CX33" s="49">
        <f t="shared" si="55"/>
        <v>5074844.987140731</v>
      </c>
      <c r="CY33" s="49">
        <f t="shared" si="56"/>
        <v>43.439717416141505</v>
      </c>
      <c r="CZ33" s="46">
        <f t="shared" si="57"/>
        <v>13788978.061525285</v>
      </c>
      <c r="DA33" s="50">
        <f t="shared" si="58"/>
        <v>17.521138185221034</v>
      </c>
      <c r="DB33" s="48">
        <f t="shared" si="59"/>
        <v>9382276.8480692692</v>
      </c>
      <c r="DC33" s="49">
        <f t="shared" si="60"/>
        <v>3.4260679665047173</v>
      </c>
      <c r="DD33" s="46">
        <f t="shared" si="61"/>
        <v>10809886.54356147</v>
      </c>
      <c r="DE33" s="49">
        <f t="shared" si="62"/>
        <v>9.2660829889401324</v>
      </c>
      <c r="DF33" s="46">
        <f t="shared" si="63"/>
        <v>20192163.391630739</v>
      </c>
      <c r="DG33" s="50">
        <f t="shared" si="64"/>
        <v>5.1707094666163238</v>
      </c>
      <c r="DH33" s="177"/>
      <c r="DI33" s="190" t="s">
        <v>31</v>
      </c>
      <c r="DJ33" s="48">
        <f t="shared" si="65"/>
        <v>13788978.061525285</v>
      </c>
      <c r="DK33" s="46">
        <f t="shared" si="66"/>
        <v>20192163.391630739</v>
      </c>
      <c r="DL33" s="47">
        <f t="shared" si="67"/>
        <v>33981141.453156024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v>167021.99999999997</v>
      </c>
      <c r="E34" s="49">
        <f t="shared" si="28"/>
        <v>1.6344900475603308</v>
      </c>
      <c r="F34" s="46">
        <v>3309.29</v>
      </c>
      <c r="G34" s="49">
        <f t="shared" si="29"/>
        <v>0.21348880717373073</v>
      </c>
      <c r="H34" s="46">
        <f t="shared" si="68"/>
        <v>170331.28999999998</v>
      </c>
      <c r="I34" s="50">
        <f t="shared" si="30"/>
        <v>1.4473245982988774</v>
      </c>
      <c r="J34" s="48">
        <f>+'[40]Oct-Dec'!$F$34</f>
        <v>1007934.7499999999</v>
      </c>
      <c r="K34" s="49">
        <f t="shared" si="31"/>
        <v>3.633938968947279</v>
      </c>
      <c r="L34" s="46">
        <f>+'[40]Oct-Dec'!$G$34</f>
        <v>2742202.55</v>
      </c>
      <c r="M34" s="49">
        <f t="shared" si="32"/>
        <v>11.93372333388457</v>
      </c>
      <c r="N34" s="46">
        <f t="shared" si="33"/>
        <v>3750137.3</v>
      </c>
      <c r="O34" s="50">
        <f t="shared" si="34"/>
        <v>7.3944890397966683</v>
      </c>
      <c r="P34" s="139">
        <f t="shared" si="35"/>
        <v>1174956.7499999998</v>
      </c>
      <c r="Q34" s="140">
        <f t="shared" si="36"/>
        <v>2745511.84</v>
      </c>
      <c r="R34" s="141">
        <f t="shared" si="37"/>
        <v>3920468.59</v>
      </c>
      <c r="S34" s="41"/>
      <c r="T34" s="5">
        <v>702788.08059452102</v>
      </c>
      <c r="U34" s="7">
        <v>3.7557345962811879</v>
      </c>
      <c r="V34" s="5">
        <v>898067.24841002352</v>
      </c>
      <c r="W34" s="7">
        <v>25.12005953427942</v>
      </c>
      <c r="X34" s="5">
        <v>1600855.3290045445</v>
      </c>
      <c r="Y34" s="7">
        <v>7.1827496534135484</v>
      </c>
      <c r="Z34" s="48">
        <v>4590124.0961201647</v>
      </c>
      <c r="AA34" s="49">
        <v>5.1437742360134751</v>
      </c>
      <c r="AB34" s="46">
        <v>2591531.8592541181</v>
      </c>
      <c r="AC34" s="49">
        <v>8.5621790560544682</v>
      </c>
      <c r="AD34" s="46">
        <v>7181655.9553742828</v>
      </c>
      <c r="AE34" s="50">
        <v>6.009567867249535</v>
      </c>
      <c r="AF34" s="139">
        <f t="shared" si="38"/>
        <v>5292912.1767146857</v>
      </c>
      <c r="AG34" s="140">
        <f t="shared" si="39"/>
        <v>3489599.1076641418</v>
      </c>
      <c r="AH34" s="141">
        <f t="shared" si="40"/>
        <v>8782511.2843788266</v>
      </c>
      <c r="AI34" s="43"/>
      <c r="AJ34" s="45">
        <v>422776.42603645753</v>
      </c>
      <c r="AK34" s="49">
        <v>6.6689238273753064</v>
      </c>
      <c r="AL34" s="46">
        <v>305846.61904082424</v>
      </c>
      <c r="AM34" s="49">
        <v>23.87561428890119</v>
      </c>
      <c r="AN34" s="46">
        <v>728623.04507728177</v>
      </c>
      <c r="AO34" s="50">
        <v>9.561354833374212</v>
      </c>
      <c r="AP34" s="48">
        <v>749101.02917907701</v>
      </c>
      <c r="AQ34" s="49">
        <v>5.9954462297737168</v>
      </c>
      <c r="AR34" s="46">
        <v>1307133.5723232105</v>
      </c>
      <c r="AS34" s="49">
        <v>11.01217004627849</v>
      </c>
      <c r="AT34" s="46">
        <v>2056234.6015022877</v>
      </c>
      <c r="AU34" s="50">
        <v>8.4395043649845167</v>
      </c>
      <c r="AV34" s="139">
        <f t="shared" si="41"/>
        <v>1171877.4552155347</v>
      </c>
      <c r="AW34" s="140">
        <f t="shared" si="42"/>
        <v>1612980.1913640348</v>
      </c>
      <c r="AX34" s="141">
        <f t="shared" si="43"/>
        <v>2784857.6465795692</v>
      </c>
      <c r="AY34" s="43"/>
      <c r="AZ34" s="45">
        <v>1418637.4465998833</v>
      </c>
      <c r="BA34" s="49">
        <v>12.862326568987282</v>
      </c>
      <c r="BB34" s="46">
        <v>502296.31513699784</v>
      </c>
      <c r="BC34" s="49">
        <v>25.279130102516248</v>
      </c>
      <c r="BD34" s="46">
        <v>1920933.761736881</v>
      </c>
      <c r="BE34" s="50">
        <v>14.757796024529679</v>
      </c>
      <c r="BF34" s="48">
        <v>3369807.76844673</v>
      </c>
      <c r="BG34" s="49">
        <v>6.1715943372789779</v>
      </c>
      <c r="BH34" s="46">
        <v>3203631.4201912228</v>
      </c>
      <c r="BI34" s="49">
        <v>14.305630119366723</v>
      </c>
      <c r="BJ34" s="46">
        <v>6573439.1886379533</v>
      </c>
      <c r="BK34" s="50">
        <v>8.5373664232837161</v>
      </c>
      <c r="BL34" s="139">
        <f t="shared" si="44"/>
        <v>4788445.2150466135</v>
      </c>
      <c r="BM34" s="140">
        <f t="shared" si="45"/>
        <v>3705927.7353282208</v>
      </c>
      <c r="BN34" s="141">
        <f t="shared" si="46"/>
        <v>8494372.9503748342</v>
      </c>
      <c r="BO34" s="43"/>
      <c r="BP34" s="45">
        <v>423837.40303331049</v>
      </c>
      <c r="BQ34" s="49">
        <v>5.2922122570867991</v>
      </c>
      <c r="BR34" s="46">
        <v>321848.1771541161</v>
      </c>
      <c r="BS34" s="49">
        <v>24.986272583969885</v>
      </c>
      <c r="BT34" s="46">
        <v>745685.58018742665</v>
      </c>
      <c r="BU34" s="50">
        <v>8.0208843923438895</v>
      </c>
      <c r="BV34" s="48">
        <v>958706.29562805058</v>
      </c>
      <c r="BW34" s="49">
        <v>3.7427972829197711</v>
      </c>
      <c r="BX34" s="46">
        <v>1706051.4890172412</v>
      </c>
      <c r="BY34" s="49">
        <v>12.063465553815442</v>
      </c>
      <c r="BZ34" s="46">
        <v>2664757.784645292</v>
      </c>
      <c r="CA34" s="50">
        <v>6.7026128345833236</v>
      </c>
      <c r="CB34" s="139">
        <f t="shared" si="47"/>
        <v>1382543.6986613611</v>
      </c>
      <c r="CC34" s="140">
        <f t="shared" si="48"/>
        <v>2027899.6661713573</v>
      </c>
      <c r="CD34" s="141">
        <f t="shared" si="49"/>
        <v>3410443.3648327184</v>
      </c>
      <c r="CE34" s="43"/>
      <c r="CF34" s="45">
        <v>1235793.4572941954</v>
      </c>
      <c r="CG34" s="49">
        <v>9.7245314549433068</v>
      </c>
      <c r="CH34" s="46">
        <v>356650.3374203748</v>
      </c>
      <c r="CI34" s="49">
        <v>17.821823776752687</v>
      </c>
      <c r="CJ34" s="46">
        <v>1592443.7947145703</v>
      </c>
      <c r="CK34" s="50">
        <v>10.826175418884578</v>
      </c>
      <c r="CL34" s="48">
        <v>2612354.792724784</v>
      </c>
      <c r="CM34" s="49">
        <v>4.0712826425531263</v>
      </c>
      <c r="CN34" s="46">
        <v>2772826.8268993576</v>
      </c>
      <c r="CO34" s="49">
        <v>18.474919891924348</v>
      </c>
      <c r="CP34" s="46">
        <v>5385181.6196241416</v>
      </c>
      <c r="CQ34" s="50">
        <v>6.8017046247810411</v>
      </c>
      <c r="CR34" s="139">
        <f t="shared" si="50"/>
        <v>3848148.2500189794</v>
      </c>
      <c r="CS34" s="140">
        <f t="shared" si="51"/>
        <v>3129477.1643197322</v>
      </c>
      <c r="CT34" s="141">
        <f t="shared" si="52"/>
        <v>6977625.4143387116</v>
      </c>
      <c r="CU34" s="43"/>
      <c r="CV34" s="48">
        <f t="shared" si="53"/>
        <v>4370854.813558368</v>
      </c>
      <c r="CW34" s="49">
        <f t="shared" si="54"/>
        <v>6.5220479904357544</v>
      </c>
      <c r="CX34" s="49">
        <f t="shared" si="55"/>
        <v>2388017.9871623367</v>
      </c>
      <c r="CY34" s="49">
        <f t="shared" si="56"/>
        <v>20.440984268455697</v>
      </c>
      <c r="CZ34" s="46">
        <f t="shared" si="57"/>
        <v>6758872.8007207047</v>
      </c>
      <c r="DA34" s="50">
        <f t="shared" si="58"/>
        <v>8.5882466263536745</v>
      </c>
      <c r="DB34" s="48">
        <f t="shared" si="59"/>
        <v>13288028.732098807</v>
      </c>
      <c r="DC34" s="49">
        <f t="shared" si="60"/>
        <v>4.852307207968023</v>
      </c>
      <c r="DD34" s="46">
        <f t="shared" si="61"/>
        <v>14323377.717685148</v>
      </c>
      <c r="DE34" s="49">
        <f t="shared" si="62"/>
        <v>12.277798298730291</v>
      </c>
      <c r="DF34" s="46">
        <f t="shared" si="63"/>
        <v>27611406.449783955</v>
      </c>
      <c r="DG34" s="50">
        <f t="shared" si="64"/>
        <v>7.0705925832426928</v>
      </c>
      <c r="DH34" s="177"/>
      <c r="DI34" s="190" t="s">
        <v>32</v>
      </c>
      <c r="DJ34" s="48">
        <f t="shared" si="65"/>
        <v>6758872.8007207047</v>
      </c>
      <c r="DK34" s="46">
        <f t="shared" si="66"/>
        <v>27611406.449783955</v>
      </c>
      <c r="DL34" s="47">
        <f t="shared" si="67"/>
        <v>34370279.250504658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v>847114.95</v>
      </c>
      <c r="E35" s="49">
        <f t="shared" si="28"/>
        <v>8.2899315953261699</v>
      </c>
      <c r="F35" s="46">
        <v>2908.89</v>
      </c>
      <c r="G35" s="49">
        <f t="shared" si="29"/>
        <v>0.18765821559899359</v>
      </c>
      <c r="H35" s="46">
        <f t="shared" si="68"/>
        <v>850023.84</v>
      </c>
      <c r="I35" s="50">
        <f t="shared" si="30"/>
        <v>7.2227505161997501</v>
      </c>
      <c r="J35" s="48">
        <f>+'[40]Oct-Dec'!$F$35</f>
        <v>0</v>
      </c>
      <c r="K35" s="49">
        <f t="shared" si="31"/>
        <v>0</v>
      </c>
      <c r="L35" s="46">
        <f>+'[40]Oct-Dec'!$G$35</f>
        <v>0</v>
      </c>
      <c r="M35" s="49">
        <f t="shared" si="32"/>
        <v>0</v>
      </c>
      <c r="N35" s="46">
        <f t="shared" si="33"/>
        <v>0</v>
      </c>
      <c r="O35" s="50">
        <f t="shared" si="34"/>
        <v>0</v>
      </c>
      <c r="P35" s="139">
        <f t="shared" si="35"/>
        <v>847114.95</v>
      </c>
      <c r="Q35" s="140">
        <f t="shared" si="36"/>
        <v>2908.89</v>
      </c>
      <c r="R35" s="141">
        <f t="shared" si="37"/>
        <v>850023.84</v>
      </c>
      <c r="S35" s="41"/>
      <c r="T35" s="5">
        <v>1217788.734532896</v>
      </c>
      <c r="U35" s="7">
        <v>6.5079238073838521</v>
      </c>
      <c r="V35" s="5">
        <v>30486.258174494986</v>
      </c>
      <c r="W35" s="7">
        <v>0.85273861359108794</v>
      </c>
      <c r="X35" s="5">
        <v>1248274.992707391</v>
      </c>
      <c r="Y35" s="7">
        <v>5.600785160773488</v>
      </c>
      <c r="Z35" s="48">
        <v>120.62981597101134</v>
      </c>
      <c r="AA35" s="49">
        <v>1.3517990505119691E-4</v>
      </c>
      <c r="AB35" s="46">
        <v>658.4292532733989</v>
      </c>
      <c r="AC35" s="49">
        <v>2.1753887154193283E-3</v>
      </c>
      <c r="AD35" s="46">
        <v>779.05906924441024</v>
      </c>
      <c r="AE35" s="50">
        <v>6.5191209079251125E-4</v>
      </c>
      <c r="AF35" s="139">
        <f t="shared" si="38"/>
        <v>1217909.364348867</v>
      </c>
      <c r="AG35" s="140">
        <f t="shared" si="39"/>
        <v>31144.687427768386</v>
      </c>
      <c r="AH35" s="141">
        <f t="shared" si="40"/>
        <v>1249054.0517766355</v>
      </c>
      <c r="AI35" s="43"/>
      <c r="AJ35" s="45">
        <v>649937.86639320129</v>
      </c>
      <c r="AK35" s="49">
        <v>10.25219443793992</v>
      </c>
      <c r="AL35" s="46">
        <v>2295.9063437319965</v>
      </c>
      <c r="AM35" s="49">
        <v>0.1792276614935204</v>
      </c>
      <c r="AN35" s="46">
        <v>652233.77273693332</v>
      </c>
      <c r="AO35" s="50">
        <v>8.5589367198600268</v>
      </c>
      <c r="AP35" s="48">
        <v>0</v>
      </c>
      <c r="AQ35" s="49">
        <v>0</v>
      </c>
      <c r="AR35" s="46">
        <v>0</v>
      </c>
      <c r="AS35" s="49">
        <v>0</v>
      </c>
      <c r="AT35" s="46">
        <v>0</v>
      </c>
      <c r="AU35" s="50">
        <v>0</v>
      </c>
      <c r="AV35" s="139">
        <f t="shared" si="41"/>
        <v>649937.86639320129</v>
      </c>
      <c r="AW35" s="140">
        <f t="shared" si="42"/>
        <v>2295.9063437319965</v>
      </c>
      <c r="AX35" s="141">
        <f t="shared" si="43"/>
        <v>652233.77273693332</v>
      </c>
      <c r="AY35" s="43"/>
      <c r="AZ35" s="45">
        <v>893083.87544524937</v>
      </c>
      <c r="BA35" s="49">
        <v>8.0973024411595311</v>
      </c>
      <c r="BB35" s="46">
        <v>30636.772225011755</v>
      </c>
      <c r="BC35" s="49">
        <v>1.5418607058385383</v>
      </c>
      <c r="BD35" s="46">
        <v>923720.6476702611</v>
      </c>
      <c r="BE35" s="50">
        <v>7.0965908213504587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v>0</v>
      </c>
      <c r="BL35" s="139">
        <f t="shared" si="44"/>
        <v>893083.87544524937</v>
      </c>
      <c r="BM35" s="140">
        <f t="shared" si="45"/>
        <v>30636.772225011755</v>
      </c>
      <c r="BN35" s="141">
        <f t="shared" si="46"/>
        <v>923720.6476702611</v>
      </c>
      <c r="BO35" s="43"/>
      <c r="BP35" s="45">
        <v>832794.55570822069</v>
      </c>
      <c r="BQ35" s="49">
        <v>10.398623443358106</v>
      </c>
      <c r="BR35" s="46">
        <v>397.03674846657896</v>
      </c>
      <c r="BS35" s="49">
        <v>3.0823441383943714E-2</v>
      </c>
      <c r="BT35" s="46">
        <v>833191.59245668724</v>
      </c>
      <c r="BU35" s="50">
        <v>8.9621331259862238</v>
      </c>
      <c r="BV35" s="48">
        <v>-73.130454779497313</v>
      </c>
      <c r="BW35" s="49">
        <v>-2.8550189843916699E-4</v>
      </c>
      <c r="BX35" s="46">
        <v>-112.73682223466312</v>
      </c>
      <c r="BY35" s="49">
        <v>-7.9716044939410937E-4</v>
      </c>
      <c r="BZ35" s="46">
        <v>-185.86727701416044</v>
      </c>
      <c r="CA35" s="50">
        <v>-4.6750830549126049E-4</v>
      </c>
      <c r="CB35" s="139">
        <f t="shared" si="47"/>
        <v>832721.42525344121</v>
      </c>
      <c r="CC35" s="140">
        <f t="shared" si="48"/>
        <v>284.29992623191583</v>
      </c>
      <c r="CD35" s="141">
        <f t="shared" si="49"/>
        <v>833005.72517967317</v>
      </c>
      <c r="CE35" s="43"/>
      <c r="CF35" s="45">
        <v>456728.57006357069</v>
      </c>
      <c r="CG35" s="49">
        <v>3.5940240011297662</v>
      </c>
      <c r="CH35" s="46">
        <v>7759.6602074181255</v>
      </c>
      <c r="CI35" s="49">
        <v>0.3877503601548134</v>
      </c>
      <c r="CJ35" s="46">
        <v>464488.23027098883</v>
      </c>
      <c r="CK35" s="50">
        <v>3.1578075644561827</v>
      </c>
      <c r="CL35" s="48">
        <v>0</v>
      </c>
      <c r="CM35" s="49">
        <v>0</v>
      </c>
      <c r="CN35" s="46">
        <v>0</v>
      </c>
      <c r="CO35" s="49">
        <v>0</v>
      </c>
      <c r="CP35" s="46">
        <v>0</v>
      </c>
      <c r="CQ35" s="50">
        <v>0</v>
      </c>
      <c r="CR35" s="139">
        <f t="shared" si="50"/>
        <v>456728.57006357069</v>
      </c>
      <c r="CS35" s="140">
        <f t="shared" si="51"/>
        <v>7759.6602074181255</v>
      </c>
      <c r="CT35" s="141">
        <f t="shared" si="52"/>
        <v>464488.23027098883</v>
      </c>
      <c r="CU35" s="43"/>
      <c r="CV35" s="48">
        <f t="shared" si="53"/>
        <v>4897448.5521431379</v>
      </c>
      <c r="CW35" s="49">
        <f t="shared" si="54"/>
        <v>7.307814111941128</v>
      </c>
      <c r="CX35" s="49">
        <f t="shared" si="55"/>
        <v>74484.523699123441</v>
      </c>
      <c r="CY35" s="49">
        <f t="shared" si="56"/>
        <v>0.6375734962475792</v>
      </c>
      <c r="CZ35" s="46">
        <f t="shared" si="57"/>
        <v>4971933.0758422613</v>
      </c>
      <c r="DA35" s="50">
        <f t="shared" si="58"/>
        <v>6.3176492181514927</v>
      </c>
      <c r="DB35" s="48">
        <f t="shared" si="59"/>
        <v>47.499361191514026</v>
      </c>
      <c r="DC35" s="49">
        <f t="shared" si="60"/>
        <v>1.7345047736592017E-5</v>
      </c>
      <c r="DD35" s="46">
        <f t="shared" si="61"/>
        <v>545.69243103873578</v>
      </c>
      <c r="DE35" s="49">
        <f t="shared" si="62"/>
        <v>4.6775989110201178E-4</v>
      </c>
      <c r="DF35" s="46">
        <f t="shared" si="63"/>
        <v>593.1917922302498</v>
      </c>
      <c r="DG35" s="50">
        <f t="shared" si="64"/>
        <v>1.5190162421503385E-4</v>
      </c>
      <c r="DH35" s="177"/>
      <c r="DI35" s="190" t="s">
        <v>33</v>
      </c>
      <c r="DJ35" s="48">
        <f t="shared" si="65"/>
        <v>4971933.0758422613</v>
      </c>
      <c r="DK35" s="46">
        <f t="shared" si="66"/>
        <v>593.1917922302498</v>
      </c>
      <c r="DL35" s="47">
        <f t="shared" si="67"/>
        <v>4972526.2676344914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v>285003.96000000002</v>
      </c>
      <c r="E36" s="49">
        <f t="shared" si="28"/>
        <v>2.7890705184663265</v>
      </c>
      <c r="F36" s="46">
        <v>0</v>
      </c>
      <c r="G36" s="49">
        <f t="shared" si="29"/>
        <v>0</v>
      </c>
      <c r="H36" s="46">
        <f t="shared" si="68"/>
        <v>285003.96000000002</v>
      </c>
      <c r="I36" s="50">
        <f t="shared" si="30"/>
        <v>2.4217114889495019</v>
      </c>
      <c r="J36" s="48">
        <f>+'[40]Oct-Dec'!$F$36</f>
        <v>0</v>
      </c>
      <c r="K36" s="49">
        <f t="shared" si="31"/>
        <v>0</v>
      </c>
      <c r="L36" s="46">
        <f>+'[40]Oct-Dec'!$G$36</f>
        <v>0</v>
      </c>
      <c r="M36" s="49">
        <f t="shared" si="32"/>
        <v>0</v>
      </c>
      <c r="N36" s="46">
        <f t="shared" si="33"/>
        <v>0</v>
      </c>
      <c r="O36" s="50">
        <f t="shared" si="34"/>
        <v>0</v>
      </c>
      <c r="P36" s="139">
        <f t="shared" si="35"/>
        <v>285003.96000000002</v>
      </c>
      <c r="Q36" s="140">
        <f t="shared" si="36"/>
        <v>0</v>
      </c>
      <c r="R36" s="141">
        <f t="shared" si="37"/>
        <v>285003.96000000002</v>
      </c>
      <c r="S36" s="41"/>
      <c r="T36" s="5">
        <v>593540.6403206141</v>
      </c>
      <c r="U36" s="7">
        <v>3.1719108202080659</v>
      </c>
      <c r="V36" s="5">
        <v>372.70743940892487</v>
      </c>
      <c r="W36" s="7">
        <v>1.0425091309583644E-2</v>
      </c>
      <c r="X36" s="5">
        <v>593913.34776002297</v>
      </c>
      <c r="Y36" s="7">
        <v>2.664782267010759</v>
      </c>
      <c r="Z36" s="48">
        <v>0</v>
      </c>
      <c r="AA36" s="49">
        <v>0</v>
      </c>
      <c r="AB36" s="46">
        <v>0</v>
      </c>
      <c r="AC36" s="49">
        <v>0</v>
      </c>
      <c r="AD36" s="46">
        <v>0</v>
      </c>
      <c r="AE36" s="50">
        <v>0</v>
      </c>
      <c r="AF36" s="139">
        <f t="shared" si="38"/>
        <v>593540.6403206141</v>
      </c>
      <c r="AG36" s="140">
        <f t="shared" si="39"/>
        <v>372.70743940892487</v>
      </c>
      <c r="AH36" s="141">
        <f t="shared" si="40"/>
        <v>593913.34776002297</v>
      </c>
      <c r="AI36" s="43"/>
      <c r="AJ36" s="45">
        <v>290690.0567662653</v>
      </c>
      <c r="AK36" s="49">
        <v>4.5853782911312457</v>
      </c>
      <c r="AL36" s="46">
        <v>181.22523207663971</v>
      </c>
      <c r="AM36" s="49">
        <v>1.4147168780377807E-2</v>
      </c>
      <c r="AN36" s="46">
        <v>290871.28199834196</v>
      </c>
      <c r="AO36" s="50">
        <v>3.8169579686154709</v>
      </c>
      <c r="AP36" s="48">
        <v>0</v>
      </c>
      <c r="AQ36" s="49">
        <v>0</v>
      </c>
      <c r="AR36" s="46">
        <v>0</v>
      </c>
      <c r="AS36" s="49">
        <v>0</v>
      </c>
      <c r="AT36" s="46">
        <v>0</v>
      </c>
      <c r="AU36" s="50">
        <v>0</v>
      </c>
      <c r="AV36" s="139">
        <f t="shared" si="41"/>
        <v>290690.0567662653</v>
      </c>
      <c r="AW36" s="140">
        <f t="shared" si="42"/>
        <v>181.22523207663971</v>
      </c>
      <c r="AX36" s="141">
        <f t="shared" si="43"/>
        <v>290871.28199834196</v>
      </c>
      <c r="AY36" s="43"/>
      <c r="AZ36" s="45">
        <v>416074.34763077181</v>
      </c>
      <c r="BA36" s="49">
        <v>3.7724114424245365</v>
      </c>
      <c r="BB36" s="46">
        <v>0</v>
      </c>
      <c r="BC36" s="49">
        <v>0</v>
      </c>
      <c r="BD36" s="46">
        <v>416074.34763077181</v>
      </c>
      <c r="BE36" s="50">
        <v>3.1965393475213717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v>0</v>
      </c>
      <c r="BL36" s="139">
        <f t="shared" si="44"/>
        <v>416074.34763077181</v>
      </c>
      <c r="BM36" s="140">
        <f t="shared" si="45"/>
        <v>0</v>
      </c>
      <c r="BN36" s="141">
        <f t="shared" si="46"/>
        <v>416074.34763077181</v>
      </c>
      <c r="BO36" s="43"/>
      <c r="BP36" s="45">
        <v>361784.88150312274</v>
      </c>
      <c r="BQ36" s="49">
        <v>4.5173983480854911</v>
      </c>
      <c r="BR36" s="46">
        <v>188.30755678596535</v>
      </c>
      <c r="BS36" s="49">
        <v>1.4619016907535544E-2</v>
      </c>
      <c r="BT36" s="46">
        <v>361973.18905990873</v>
      </c>
      <c r="BU36" s="50">
        <v>3.8935245359683841</v>
      </c>
      <c r="BV36" s="48">
        <v>0</v>
      </c>
      <c r="BW36" s="49">
        <v>0</v>
      </c>
      <c r="BX36" s="46">
        <v>78.543188910180191</v>
      </c>
      <c r="BY36" s="49">
        <v>5.5537775970089867E-4</v>
      </c>
      <c r="BZ36" s="46">
        <v>78.543188910180191</v>
      </c>
      <c r="CA36" s="50">
        <v>1.9755813796357922E-4</v>
      </c>
      <c r="CB36" s="139">
        <f t="shared" si="47"/>
        <v>361784.88150312274</v>
      </c>
      <c r="CC36" s="140">
        <f t="shared" si="48"/>
        <v>266.85074569614551</v>
      </c>
      <c r="CD36" s="141">
        <f t="shared" si="49"/>
        <v>362051.73224881891</v>
      </c>
      <c r="CE36" s="43"/>
      <c r="CF36" s="45">
        <v>282188.944055108</v>
      </c>
      <c r="CG36" s="49">
        <v>2.2205614105689961</v>
      </c>
      <c r="CH36" s="46">
        <v>0</v>
      </c>
      <c r="CI36" s="49">
        <v>0</v>
      </c>
      <c r="CJ36" s="46">
        <v>282188.944055108</v>
      </c>
      <c r="CK36" s="50">
        <v>1.9184520167997443</v>
      </c>
      <c r="CL36" s="48">
        <v>0</v>
      </c>
      <c r="CM36" s="49">
        <v>0</v>
      </c>
      <c r="CN36" s="46">
        <v>0</v>
      </c>
      <c r="CO36" s="49">
        <v>0</v>
      </c>
      <c r="CP36" s="46">
        <v>0</v>
      </c>
      <c r="CQ36" s="50">
        <v>0</v>
      </c>
      <c r="CR36" s="139">
        <f t="shared" si="50"/>
        <v>282188.944055108</v>
      </c>
      <c r="CS36" s="140">
        <f t="shared" si="51"/>
        <v>0</v>
      </c>
      <c r="CT36" s="141">
        <f t="shared" si="52"/>
        <v>282188.944055108</v>
      </c>
      <c r="CU36" s="43"/>
      <c r="CV36" s="48">
        <f t="shared" si="53"/>
        <v>2229282.830275882</v>
      </c>
      <c r="CW36" s="49">
        <f t="shared" si="54"/>
        <v>3.3264636377791206</v>
      </c>
      <c r="CX36" s="49">
        <f t="shared" si="55"/>
        <v>742.24022827152999</v>
      </c>
      <c r="CY36" s="49">
        <f t="shared" si="56"/>
        <v>6.3534365783995718E-3</v>
      </c>
      <c r="CZ36" s="46">
        <f t="shared" si="57"/>
        <v>2230025.0705041536</v>
      </c>
      <c r="DA36" s="50">
        <f t="shared" si="58"/>
        <v>2.8336093684732782</v>
      </c>
      <c r="DB36" s="48">
        <f t="shared" si="59"/>
        <v>0</v>
      </c>
      <c r="DC36" s="49">
        <f t="shared" si="60"/>
        <v>0</v>
      </c>
      <c r="DD36" s="46">
        <f t="shared" si="61"/>
        <v>78.543188910180191</v>
      </c>
      <c r="DE36" s="49">
        <f t="shared" si="62"/>
        <v>6.7326118893561675E-5</v>
      </c>
      <c r="DF36" s="46">
        <f t="shared" si="63"/>
        <v>78.543188910180191</v>
      </c>
      <c r="DG36" s="50">
        <f t="shared" si="64"/>
        <v>2.0112951869458105E-5</v>
      </c>
      <c r="DH36" s="177"/>
      <c r="DI36" s="190" t="s">
        <v>34</v>
      </c>
      <c r="DJ36" s="48">
        <f t="shared" si="65"/>
        <v>2230025.0705041536</v>
      </c>
      <c r="DK36" s="46">
        <f t="shared" si="66"/>
        <v>78.543188910180191</v>
      </c>
      <c r="DL36" s="47">
        <f t="shared" si="67"/>
        <v>2230103.6136930636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v>66456.849999999991</v>
      </c>
      <c r="E37" s="49">
        <f t="shared" si="28"/>
        <v>0.65035180944552085</v>
      </c>
      <c r="F37" s="46">
        <v>1131.92</v>
      </c>
      <c r="G37" s="49">
        <f t="shared" si="29"/>
        <v>7.3022385652538546E-2</v>
      </c>
      <c r="H37" s="46">
        <f t="shared" si="68"/>
        <v>67588.76999999999</v>
      </c>
      <c r="I37" s="50">
        <f t="shared" si="30"/>
        <v>0.57430956690203672</v>
      </c>
      <c r="J37" s="48">
        <f>+'[40]Oct-Dec'!$F$37</f>
        <v>0</v>
      </c>
      <c r="K37" s="49">
        <f t="shared" si="31"/>
        <v>0</v>
      </c>
      <c r="L37" s="46">
        <f>+'[40]Oct-Dec'!$G$37</f>
        <v>0</v>
      </c>
      <c r="M37" s="49">
        <f t="shared" si="32"/>
        <v>0</v>
      </c>
      <c r="N37" s="46">
        <f t="shared" si="33"/>
        <v>0</v>
      </c>
      <c r="O37" s="50">
        <f t="shared" si="34"/>
        <v>0</v>
      </c>
      <c r="P37" s="139">
        <f t="shared" si="35"/>
        <v>66456.849999999991</v>
      </c>
      <c r="Q37" s="140">
        <f t="shared" si="36"/>
        <v>1131.92</v>
      </c>
      <c r="R37" s="141">
        <f t="shared" si="37"/>
        <v>67588.76999999999</v>
      </c>
      <c r="S37" s="41"/>
      <c r="T37" s="5">
        <v>1739940.9551841924</v>
      </c>
      <c r="U37" s="7">
        <v>9.2983313481124412</v>
      </c>
      <c r="V37" s="5">
        <v>66823.540569447767</v>
      </c>
      <c r="W37" s="7">
        <v>1.869137662427562</v>
      </c>
      <c r="X37" s="5">
        <v>1806764.4957536401</v>
      </c>
      <c r="Y37" s="7">
        <v>8.1066270140376453</v>
      </c>
      <c r="Z37" s="48">
        <v>1199.0308784024439</v>
      </c>
      <c r="AA37" s="49">
        <v>1.3436552065605933E-3</v>
      </c>
      <c r="AB37" s="46">
        <v>5241.275500273292</v>
      </c>
      <c r="AC37" s="49">
        <v>1.731668439853469E-2</v>
      </c>
      <c r="AD37" s="46">
        <v>6440.3063786757357</v>
      </c>
      <c r="AE37" s="50">
        <v>5.3892108601455314E-3</v>
      </c>
      <c r="AF37" s="139">
        <f t="shared" si="38"/>
        <v>1741139.9860625949</v>
      </c>
      <c r="AG37" s="140">
        <f t="shared" si="39"/>
        <v>72064.816069721055</v>
      </c>
      <c r="AH37" s="141">
        <f t="shared" si="40"/>
        <v>1813204.8021323159</v>
      </c>
      <c r="AI37" s="43"/>
      <c r="AJ37" s="45">
        <v>1128797.1450214437</v>
      </c>
      <c r="AK37" s="49">
        <v>17.805775613556964</v>
      </c>
      <c r="AL37" s="46">
        <v>8720.5326492603926</v>
      </c>
      <c r="AM37" s="49">
        <v>0.68075976965342644</v>
      </c>
      <c r="AN37" s="46">
        <v>1137517.6776707042</v>
      </c>
      <c r="AO37" s="50">
        <v>14.927074045937985</v>
      </c>
      <c r="AP37" s="48">
        <v>0</v>
      </c>
      <c r="AQ37" s="49">
        <v>0</v>
      </c>
      <c r="AR37" s="46">
        <v>0</v>
      </c>
      <c r="AS37" s="49">
        <v>0</v>
      </c>
      <c r="AT37" s="46">
        <v>0</v>
      </c>
      <c r="AU37" s="50">
        <v>0</v>
      </c>
      <c r="AV37" s="139">
        <f t="shared" si="41"/>
        <v>1128797.1450214437</v>
      </c>
      <c r="AW37" s="140">
        <f t="shared" si="42"/>
        <v>8720.5326492603926</v>
      </c>
      <c r="AX37" s="141">
        <f t="shared" si="43"/>
        <v>1137517.6776707042</v>
      </c>
      <c r="AY37" s="43"/>
      <c r="AZ37" s="45">
        <v>1469941.7807489189</v>
      </c>
      <c r="BA37" s="49">
        <v>13.327486361442316</v>
      </c>
      <c r="BB37" s="46">
        <v>16587.357680996603</v>
      </c>
      <c r="BC37" s="49">
        <v>0.83479404534456991</v>
      </c>
      <c r="BD37" s="46">
        <v>1486529.1384299155</v>
      </c>
      <c r="BE37" s="50">
        <v>11.420432211901259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v>0</v>
      </c>
      <c r="BL37" s="139">
        <f t="shared" si="44"/>
        <v>1469941.7807489189</v>
      </c>
      <c r="BM37" s="140">
        <f t="shared" si="45"/>
        <v>16587.357680996603</v>
      </c>
      <c r="BN37" s="141">
        <f t="shared" si="46"/>
        <v>1486529.1384299155</v>
      </c>
      <c r="BO37" s="43"/>
      <c r="BP37" s="45">
        <v>1135348.1711475367</v>
      </c>
      <c r="BQ37" s="49">
        <v>14.176435265992442</v>
      </c>
      <c r="BR37" s="46">
        <v>11118.966126536692</v>
      </c>
      <c r="BS37" s="49">
        <v>0.86320674843076561</v>
      </c>
      <c r="BT37" s="46">
        <v>1146467.1372740734</v>
      </c>
      <c r="BU37" s="50">
        <v>12.331846842720866</v>
      </c>
      <c r="BV37" s="48">
        <v>-136.84257483505826</v>
      </c>
      <c r="BW37" s="49">
        <v>-5.3423454045941688E-4</v>
      </c>
      <c r="BX37" s="46">
        <v>3714.0581160077099</v>
      </c>
      <c r="BY37" s="49">
        <v>2.626205154753972E-2</v>
      </c>
      <c r="BZ37" s="46">
        <v>3577.2155411726517</v>
      </c>
      <c r="CA37" s="50">
        <v>8.9976998797008118E-3</v>
      </c>
      <c r="CB37" s="139">
        <f t="shared" si="47"/>
        <v>1135211.3285727017</v>
      </c>
      <c r="CC37" s="140">
        <f t="shared" si="48"/>
        <v>14833.024242544401</v>
      </c>
      <c r="CD37" s="141">
        <f t="shared" si="49"/>
        <v>1150044.352815246</v>
      </c>
      <c r="CE37" s="43"/>
      <c r="CF37" s="45">
        <v>826175.77982488275</v>
      </c>
      <c r="CG37" s="49">
        <v>6.5012258406112897</v>
      </c>
      <c r="CH37" s="46">
        <v>10767.619778977318</v>
      </c>
      <c r="CI37" s="49">
        <v>0.53805815405643198</v>
      </c>
      <c r="CJ37" s="46">
        <v>836943.3996038601</v>
      </c>
      <c r="CK37" s="50">
        <v>5.6899314687668952</v>
      </c>
      <c r="CL37" s="48">
        <v>0</v>
      </c>
      <c r="CM37" s="49">
        <v>0</v>
      </c>
      <c r="CN37" s="46">
        <v>0</v>
      </c>
      <c r="CO37" s="49">
        <v>0</v>
      </c>
      <c r="CP37" s="46">
        <v>0</v>
      </c>
      <c r="CQ37" s="50">
        <v>0</v>
      </c>
      <c r="CR37" s="139">
        <f t="shared" si="50"/>
        <v>826175.77982488275</v>
      </c>
      <c r="CS37" s="140">
        <f t="shared" si="51"/>
        <v>10767.619778977318</v>
      </c>
      <c r="CT37" s="141">
        <f t="shared" si="52"/>
        <v>836943.3996038601</v>
      </c>
      <c r="CU37" s="43"/>
      <c r="CV37" s="48">
        <f t="shared" si="53"/>
        <v>6366660.6819269741</v>
      </c>
      <c r="CW37" s="49">
        <f t="shared" si="54"/>
        <v>9.5001248674611567</v>
      </c>
      <c r="CX37" s="49">
        <f t="shared" si="55"/>
        <v>115149.93680521876</v>
      </c>
      <c r="CY37" s="49">
        <f t="shared" si="56"/>
        <v>0.98566177449363379</v>
      </c>
      <c r="CZ37" s="46">
        <f t="shared" si="57"/>
        <v>6481810.6187321926</v>
      </c>
      <c r="DA37" s="50">
        <f t="shared" si="58"/>
        <v>8.2361940844713502</v>
      </c>
      <c r="DB37" s="48">
        <f t="shared" si="59"/>
        <v>1062.1883035673857</v>
      </c>
      <c r="DC37" s="49">
        <f t="shared" si="60"/>
        <v>3.8787272856876808E-4</v>
      </c>
      <c r="DD37" s="46">
        <f t="shared" si="61"/>
        <v>8955.333616281001</v>
      </c>
      <c r="DE37" s="49">
        <f t="shared" si="62"/>
        <v>7.6763862550925429E-3</v>
      </c>
      <c r="DF37" s="46">
        <f t="shared" si="63"/>
        <v>10017.521919848386</v>
      </c>
      <c r="DG37" s="50">
        <f t="shared" si="64"/>
        <v>2.5652375339071257E-3</v>
      </c>
      <c r="DH37" s="177"/>
      <c r="DI37" s="190" t="s">
        <v>35</v>
      </c>
      <c r="DJ37" s="48">
        <f t="shared" si="65"/>
        <v>6481810.6187321926</v>
      </c>
      <c r="DK37" s="46">
        <f t="shared" si="66"/>
        <v>10017.521919848386</v>
      </c>
      <c r="DL37" s="47">
        <f t="shared" si="67"/>
        <v>6491828.140652041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v>316925.82999999996</v>
      </c>
      <c r="E38" s="49">
        <f t="shared" si="28"/>
        <v>3.1014603761767754</v>
      </c>
      <c r="F38" s="46">
        <v>7590.2899999999991</v>
      </c>
      <c r="G38" s="49">
        <f t="shared" si="29"/>
        <v>0.48966453777175661</v>
      </c>
      <c r="H38" s="46">
        <f t="shared" si="68"/>
        <v>324516.11999999994</v>
      </c>
      <c r="I38" s="50">
        <f t="shared" si="30"/>
        <v>2.7574508654311858</v>
      </c>
      <c r="J38" s="48">
        <f>+'[40]Oct-Dec'!$F$38</f>
        <v>0</v>
      </c>
      <c r="K38" s="49">
        <f t="shared" si="31"/>
        <v>0</v>
      </c>
      <c r="L38" s="46">
        <f>+'[40]Oct-Dec'!$G$38</f>
        <v>0</v>
      </c>
      <c r="M38" s="49">
        <f t="shared" si="32"/>
        <v>0</v>
      </c>
      <c r="N38" s="46">
        <f t="shared" si="33"/>
        <v>0</v>
      </c>
      <c r="O38" s="50">
        <f t="shared" si="34"/>
        <v>0</v>
      </c>
      <c r="P38" s="139">
        <f t="shared" si="35"/>
        <v>316925.82999999996</v>
      </c>
      <c r="Q38" s="140">
        <f t="shared" si="36"/>
        <v>7590.2899999999991</v>
      </c>
      <c r="R38" s="141">
        <f t="shared" si="37"/>
        <v>324516.11999999994</v>
      </c>
      <c r="S38" s="41"/>
      <c r="T38" s="5">
        <v>124327.56021121144</v>
      </c>
      <c r="U38" s="7">
        <v>0.66441269004088965</v>
      </c>
      <c r="V38" s="5">
        <v>5680.4072601630069</v>
      </c>
      <c r="W38" s="7">
        <v>0.15888806635235397</v>
      </c>
      <c r="X38" s="5">
        <v>130007.96747137445</v>
      </c>
      <c r="Y38" s="7">
        <v>0.58332234423499474</v>
      </c>
      <c r="Z38" s="48">
        <v>64.342417283107238</v>
      </c>
      <c r="AA38" s="49">
        <v>7.210325066884878E-5</v>
      </c>
      <c r="AB38" s="46">
        <v>472.4230715732715</v>
      </c>
      <c r="AC38" s="49">
        <v>1.5608416753887756E-3</v>
      </c>
      <c r="AD38" s="46">
        <v>536.76548885637874</v>
      </c>
      <c r="AE38" s="50">
        <v>4.4916223418720822E-4</v>
      </c>
      <c r="AF38" s="139">
        <f t="shared" si="38"/>
        <v>124391.90262849454</v>
      </c>
      <c r="AG38" s="140">
        <f t="shared" si="39"/>
        <v>6152.8303317362788</v>
      </c>
      <c r="AH38" s="141">
        <f t="shared" si="40"/>
        <v>130544.73296023082</v>
      </c>
      <c r="AI38" s="43"/>
      <c r="AJ38" s="45">
        <v>131183.85254015675</v>
      </c>
      <c r="AK38" s="49">
        <v>2.0693091338458354</v>
      </c>
      <c r="AL38" s="46">
        <v>1178.8816128181177</v>
      </c>
      <c r="AM38" s="49">
        <v>9.2028228947550167E-2</v>
      </c>
      <c r="AN38" s="46">
        <v>132362.73415297485</v>
      </c>
      <c r="AO38" s="50">
        <v>1.7369297835178119</v>
      </c>
      <c r="AP38" s="48">
        <v>0</v>
      </c>
      <c r="AQ38" s="49">
        <v>0</v>
      </c>
      <c r="AR38" s="46">
        <v>0</v>
      </c>
      <c r="AS38" s="49">
        <v>0</v>
      </c>
      <c r="AT38" s="46">
        <v>0</v>
      </c>
      <c r="AU38" s="50">
        <v>0</v>
      </c>
      <c r="AV38" s="139">
        <f t="shared" si="41"/>
        <v>131183.85254015675</v>
      </c>
      <c r="AW38" s="140">
        <f t="shared" si="42"/>
        <v>1178.8816128181177</v>
      </c>
      <c r="AX38" s="141">
        <f t="shared" si="43"/>
        <v>132362.73415297485</v>
      </c>
      <c r="AY38" s="43"/>
      <c r="AZ38" s="45">
        <v>832875.52241627616</v>
      </c>
      <c r="BA38" s="49">
        <v>7.5514127914145481</v>
      </c>
      <c r="BB38" s="46">
        <v>12677.169550148934</v>
      </c>
      <c r="BC38" s="49">
        <v>0.63800551334418387</v>
      </c>
      <c r="BD38" s="46">
        <v>845552.69196642505</v>
      </c>
      <c r="BE38" s="50">
        <v>6.4960564516027857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v>0</v>
      </c>
      <c r="BL38" s="139">
        <f t="shared" si="44"/>
        <v>832875.52241627616</v>
      </c>
      <c r="BM38" s="140">
        <f t="shared" si="45"/>
        <v>12677.169550148934</v>
      </c>
      <c r="BN38" s="141">
        <f t="shared" si="46"/>
        <v>845552.69196642505</v>
      </c>
      <c r="BO38" s="43"/>
      <c r="BP38" s="45">
        <v>181109.58541130141</v>
      </c>
      <c r="BQ38" s="49">
        <v>2.2614105336858841</v>
      </c>
      <c r="BR38" s="46">
        <v>1900.8547275348026</v>
      </c>
      <c r="BS38" s="49">
        <v>0.14757043145212348</v>
      </c>
      <c r="BT38" s="46">
        <v>183010.44013883622</v>
      </c>
      <c r="BU38" s="50">
        <v>1.9685315392267901</v>
      </c>
      <c r="BV38" s="48">
        <v>125.94388225317068</v>
      </c>
      <c r="BW38" s="49">
        <v>4.9168595475711479E-4</v>
      </c>
      <c r="BX38" s="46">
        <v>608.89894373779498</v>
      </c>
      <c r="BY38" s="49">
        <v>4.3055156780565746E-3</v>
      </c>
      <c r="BZ38" s="46">
        <v>734.84282599096571</v>
      </c>
      <c r="CA38" s="50">
        <v>1.848335704381532E-3</v>
      </c>
      <c r="CB38" s="139">
        <f t="shared" si="47"/>
        <v>181235.52929355457</v>
      </c>
      <c r="CC38" s="140">
        <f t="shared" si="48"/>
        <v>2509.7536712725978</v>
      </c>
      <c r="CD38" s="141">
        <f t="shared" si="49"/>
        <v>183745.28296482717</v>
      </c>
      <c r="CE38" s="43"/>
      <c r="CF38" s="45">
        <v>0.3493543970418036</v>
      </c>
      <c r="CG38" s="49">
        <v>2.7490903135174977E-6</v>
      </c>
      <c r="CH38" s="46">
        <v>0</v>
      </c>
      <c r="CI38" s="49">
        <v>0</v>
      </c>
      <c r="CJ38" s="46">
        <v>0.3493543970418036</v>
      </c>
      <c r="CK38" s="50">
        <v>2.3750740831711011E-6</v>
      </c>
      <c r="CL38" s="48">
        <v>0</v>
      </c>
      <c r="CM38" s="49">
        <v>0</v>
      </c>
      <c r="CN38" s="46">
        <v>0</v>
      </c>
      <c r="CO38" s="49">
        <v>0</v>
      </c>
      <c r="CP38" s="46">
        <v>0</v>
      </c>
      <c r="CQ38" s="50">
        <v>0</v>
      </c>
      <c r="CR38" s="139">
        <f t="shared" si="50"/>
        <v>0.3493543970418036</v>
      </c>
      <c r="CS38" s="140">
        <f t="shared" si="51"/>
        <v>0</v>
      </c>
      <c r="CT38" s="141">
        <f t="shared" si="52"/>
        <v>0.3493543970418036</v>
      </c>
      <c r="CU38" s="43"/>
      <c r="CV38" s="48">
        <f t="shared" si="53"/>
        <v>1586422.6999333426</v>
      </c>
      <c r="CW38" s="49">
        <f t="shared" si="54"/>
        <v>2.3672085721050347</v>
      </c>
      <c r="CX38" s="49">
        <f t="shared" si="55"/>
        <v>29027.603150664858</v>
      </c>
      <c r="CY38" s="49">
        <f t="shared" si="56"/>
        <v>0.24847081661172574</v>
      </c>
      <c r="CZ38" s="46">
        <f t="shared" si="57"/>
        <v>1615450.3030840075</v>
      </c>
      <c r="DA38" s="50">
        <f t="shared" si="58"/>
        <v>2.0526922202210796</v>
      </c>
      <c r="DB38" s="48">
        <f t="shared" si="59"/>
        <v>190.28629953627791</v>
      </c>
      <c r="DC38" s="49">
        <f t="shared" si="60"/>
        <v>6.948567025498948E-5</v>
      </c>
      <c r="DD38" s="46">
        <f t="shared" si="61"/>
        <v>1081.3220153110665</v>
      </c>
      <c r="DE38" s="49">
        <f t="shared" si="62"/>
        <v>9.2689405122463287E-4</v>
      </c>
      <c r="DF38" s="46">
        <f t="shared" si="63"/>
        <v>1271.6083148473444</v>
      </c>
      <c r="DG38" s="50">
        <f t="shared" si="64"/>
        <v>3.2562717643887793E-4</v>
      </c>
      <c r="DH38" s="177"/>
      <c r="DI38" s="190" t="s">
        <v>36</v>
      </c>
      <c r="DJ38" s="48">
        <f t="shared" si="65"/>
        <v>1615450.3030840075</v>
      </c>
      <c r="DK38" s="46">
        <f t="shared" si="66"/>
        <v>1271.6083148473444</v>
      </c>
      <c r="DL38" s="47">
        <f t="shared" si="67"/>
        <v>1616721.9113988548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v>618625.04</v>
      </c>
      <c r="E39" s="49">
        <f t="shared" si="28"/>
        <v>6.0539118861683603</v>
      </c>
      <c r="F39" s="46">
        <v>7513.8599999999988</v>
      </c>
      <c r="G39" s="49">
        <f t="shared" si="29"/>
        <v>0.48473388813624918</v>
      </c>
      <c r="H39" s="46">
        <f t="shared" si="68"/>
        <v>626138.9</v>
      </c>
      <c r="I39" s="50">
        <f t="shared" si="30"/>
        <v>5.3203743828970067</v>
      </c>
      <c r="J39" s="48">
        <f>+'[40]Oct-Dec'!$F$39</f>
        <v>0</v>
      </c>
      <c r="K39" s="49">
        <f t="shared" si="31"/>
        <v>0</v>
      </c>
      <c r="L39" s="46">
        <f>+'[40]Oct-Dec'!$G$39</f>
        <v>0</v>
      </c>
      <c r="M39" s="49">
        <f t="shared" si="32"/>
        <v>0</v>
      </c>
      <c r="N39" s="46">
        <f t="shared" si="33"/>
        <v>0</v>
      </c>
      <c r="O39" s="50">
        <f t="shared" si="34"/>
        <v>0</v>
      </c>
      <c r="P39" s="139">
        <f t="shared" si="35"/>
        <v>618625.04</v>
      </c>
      <c r="Q39" s="140">
        <f t="shared" si="36"/>
        <v>7513.8599999999988</v>
      </c>
      <c r="R39" s="141">
        <f t="shared" si="37"/>
        <v>626138.9</v>
      </c>
      <c r="S39" s="41"/>
      <c r="T39" s="5">
        <v>604773.72316095605</v>
      </c>
      <c r="U39" s="7">
        <v>3.2319409758286275</v>
      </c>
      <c r="V39" s="5">
        <v>33217.005752913647</v>
      </c>
      <c r="W39" s="7">
        <v>0.92912102466822322</v>
      </c>
      <c r="X39" s="5">
        <v>637990.72891386971</v>
      </c>
      <c r="Y39" s="7">
        <v>2.8625495408362074</v>
      </c>
      <c r="Z39" s="48">
        <v>2591.2824582717967</v>
      </c>
      <c r="AA39" s="49">
        <v>2.903836948190255E-3</v>
      </c>
      <c r="AB39" s="46">
        <v>547.80498085804402</v>
      </c>
      <c r="AC39" s="49">
        <v>1.809896458403962E-3</v>
      </c>
      <c r="AD39" s="46">
        <v>3139.0874391298407</v>
      </c>
      <c r="AE39" s="50">
        <v>2.6267700825412443E-3</v>
      </c>
      <c r="AF39" s="139">
        <f t="shared" si="38"/>
        <v>607365.00561922789</v>
      </c>
      <c r="AG39" s="140">
        <f t="shared" si="39"/>
        <v>33764.810733771694</v>
      </c>
      <c r="AH39" s="141">
        <f t="shared" si="40"/>
        <v>641129.81635299954</v>
      </c>
      <c r="AI39" s="43"/>
      <c r="AJ39" s="45">
        <v>300784.00242233742</v>
      </c>
      <c r="AK39" s="49">
        <v>4.7446013474617468</v>
      </c>
      <c r="AL39" s="46">
        <v>1133.7884783608238</v>
      </c>
      <c r="AM39" s="49">
        <v>8.850807793605181E-2</v>
      </c>
      <c r="AN39" s="46">
        <v>301917.79090069822</v>
      </c>
      <c r="AO39" s="50">
        <v>3.961915765378889</v>
      </c>
      <c r="AP39" s="48">
        <v>0</v>
      </c>
      <c r="AQ39" s="49">
        <v>0</v>
      </c>
      <c r="AR39" s="46">
        <v>0</v>
      </c>
      <c r="AS39" s="49">
        <v>0</v>
      </c>
      <c r="AT39" s="46">
        <v>0</v>
      </c>
      <c r="AU39" s="50">
        <v>0</v>
      </c>
      <c r="AV39" s="139">
        <f t="shared" si="41"/>
        <v>300784.00242233742</v>
      </c>
      <c r="AW39" s="140">
        <f t="shared" si="42"/>
        <v>1133.7884783608238</v>
      </c>
      <c r="AX39" s="141">
        <f t="shared" si="43"/>
        <v>301917.79090069822</v>
      </c>
      <c r="AY39" s="43"/>
      <c r="AZ39" s="45">
        <v>1250325.7985502314</v>
      </c>
      <c r="BA39" s="49">
        <v>11.336299332241385</v>
      </c>
      <c r="BB39" s="46">
        <v>23037.392164270135</v>
      </c>
      <c r="BC39" s="49">
        <v>1.1594057455596445</v>
      </c>
      <c r="BD39" s="46">
        <v>1273363.1907145015</v>
      </c>
      <c r="BE39" s="50">
        <v>9.7827601388594498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v>0</v>
      </c>
      <c r="BL39" s="139">
        <f t="shared" si="44"/>
        <v>1250325.7985502314</v>
      </c>
      <c r="BM39" s="140">
        <f t="shared" si="45"/>
        <v>23037.392164270135</v>
      </c>
      <c r="BN39" s="141">
        <f t="shared" si="46"/>
        <v>1273363.1907145015</v>
      </c>
      <c r="BO39" s="43"/>
      <c r="BP39" s="45">
        <v>662812.02218192047</v>
      </c>
      <c r="BQ39" s="49">
        <v>8.276149964187951</v>
      </c>
      <c r="BR39" s="46">
        <v>5823.7510915234425</v>
      </c>
      <c r="BS39" s="49">
        <v>0.45211948540667979</v>
      </c>
      <c r="BT39" s="46">
        <v>668635.77327344392</v>
      </c>
      <c r="BU39" s="50">
        <v>7.1921066740539104</v>
      </c>
      <c r="BV39" s="48">
        <v>52.996052168755298</v>
      </c>
      <c r="BW39" s="49">
        <v>2.0689702463333671E-4</v>
      </c>
      <c r="BX39" s="46">
        <v>408.6285097530772</v>
      </c>
      <c r="BY39" s="49">
        <v>2.8894063183009639E-3</v>
      </c>
      <c r="BZ39" s="46">
        <v>461.62456192183248</v>
      </c>
      <c r="CA39" s="50">
        <v>1.1611151795201662E-3</v>
      </c>
      <c r="CB39" s="139">
        <f t="shared" si="47"/>
        <v>662865.01823408925</v>
      </c>
      <c r="CC39" s="140">
        <f t="shared" si="48"/>
        <v>6232.3796012765197</v>
      </c>
      <c r="CD39" s="141">
        <f t="shared" si="49"/>
        <v>669097.39783536573</v>
      </c>
      <c r="CE39" s="43"/>
      <c r="CF39" s="45">
        <v>0</v>
      </c>
      <c r="CG39" s="49">
        <v>0</v>
      </c>
      <c r="CH39" s="46">
        <v>0</v>
      </c>
      <c r="CI39" s="49">
        <v>0</v>
      </c>
      <c r="CJ39" s="46">
        <v>0</v>
      </c>
      <c r="CK39" s="50">
        <v>0</v>
      </c>
      <c r="CL39" s="48">
        <v>0</v>
      </c>
      <c r="CM39" s="49">
        <v>0</v>
      </c>
      <c r="CN39" s="46">
        <v>0</v>
      </c>
      <c r="CO39" s="49">
        <v>0</v>
      </c>
      <c r="CP39" s="46">
        <v>0</v>
      </c>
      <c r="CQ39" s="50">
        <v>0</v>
      </c>
      <c r="CR39" s="139">
        <f t="shared" si="50"/>
        <v>0</v>
      </c>
      <c r="CS39" s="140">
        <f t="shared" si="51"/>
        <v>0</v>
      </c>
      <c r="CT39" s="141">
        <f t="shared" si="52"/>
        <v>0</v>
      </c>
      <c r="CU39" s="43"/>
      <c r="CV39" s="48">
        <f t="shared" si="53"/>
        <v>3437320.5863154456</v>
      </c>
      <c r="CW39" s="49">
        <f t="shared" si="54"/>
        <v>5.129058451660403</v>
      </c>
      <c r="CX39" s="49">
        <f t="shared" si="55"/>
        <v>70725.797487068048</v>
      </c>
      <c r="CY39" s="49">
        <f t="shared" si="56"/>
        <v>0.60539950770013307</v>
      </c>
      <c r="CZ39" s="46">
        <f t="shared" si="57"/>
        <v>3508046.3838025136</v>
      </c>
      <c r="DA39" s="50">
        <f t="shared" si="58"/>
        <v>4.4575432041821488</v>
      </c>
      <c r="DB39" s="48">
        <f t="shared" si="59"/>
        <v>2644.2785104405521</v>
      </c>
      <c r="DC39" s="49">
        <f t="shared" si="60"/>
        <v>9.655948173178762E-4</v>
      </c>
      <c r="DD39" s="46">
        <f t="shared" si="61"/>
        <v>956.43349061112121</v>
      </c>
      <c r="DE39" s="49">
        <f t="shared" si="62"/>
        <v>8.1984136111797729E-4</v>
      </c>
      <c r="DF39" s="46">
        <f t="shared" si="63"/>
        <v>3600.7120010516733</v>
      </c>
      <c r="DG39" s="50">
        <f t="shared" si="64"/>
        <v>9.2205254431101675E-4</v>
      </c>
      <c r="DH39" s="177"/>
      <c r="DI39" s="190" t="s">
        <v>37</v>
      </c>
      <c r="DJ39" s="48">
        <f t="shared" si="65"/>
        <v>3508046.3838025136</v>
      </c>
      <c r="DK39" s="46">
        <f t="shared" si="66"/>
        <v>3600.7120010516733</v>
      </c>
      <c r="DL39" s="47">
        <f t="shared" si="67"/>
        <v>3511647.0958035653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v>177722.22999999998</v>
      </c>
      <c r="E40" s="49">
        <f t="shared" si="28"/>
        <v>1.7392033155226743</v>
      </c>
      <c r="F40" s="46">
        <v>28.26</v>
      </c>
      <c r="G40" s="49">
        <f t="shared" si="29"/>
        <v>1.8231081865686086E-3</v>
      </c>
      <c r="H40" s="46">
        <f t="shared" si="68"/>
        <v>177750.49</v>
      </c>
      <c r="I40" s="50">
        <f t="shared" si="30"/>
        <v>1.5103663956086908</v>
      </c>
      <c r="J40" s="48">
        <f>+'[40]Oct-Dec'!$F$40</f>
        <v>0</v>
      </c>
      <c r="K40" s="49">
        <f t="shared" si="31"/>
        <v>0</v>
      </c>
      <c r="L40" s="46">
        <f>+'[40]Oct-Dec'!$G$40</f>
        <v>0</v>
      </c>
      <c r="M40" s="49">
        <f t="shared" si="32"/>
        <v>0</v>
      </c>
      <c r="N40" s="46">
        <f t="shared" si="33"/>
        <v>0</v>
      </c>
      <c r="O40" s="50">
        <f t="shared" si="34"/>
        <v>0</v>
      </c>
      <c r="P40" s="139">
        <f t="shared" si="35"/>
        <v>177722.22999999998</v>
      </c>
      <c r="Q40" s="140">
        <f t="shared" si="36"/>
        <v>28.26</v>
      </c>
      <c r="R40" s="141">
        <f t="shared" si="37"/>
        <v>177750.49</v>
      </c>
      <c r="S40" s="41"/>
      <c r="T40" s="5">
        <v>68325485.945405036</v>
      </c>
      <c r="U40" s="7">
        <v>365.13480871189711</v>
      </c>
      <c r="V40" s="5">
        <v>-4267988.5899843723</v>
      </c>
      <c r="W40" s="7">
        <v>-119.38095689587347</v>
      </c>
      <c r="X40" s="5">
        <v>64057497.355420664</v>
      </c>
      <c r="Y40" s="7">
        <v>287.41445812864009</v>
      </c>
      <c r="Z40" s="48">
        <v>2983.8531667856887</v>
      </c>
      <c r="AA40" s="49">
        <v>3.3437586265549282E-3</v>
      </c>
      <c r="AB40" s="46">
        <v>70049.090000560827</v>
      </c>
      <c r="AC40" s="49">
        <v>0.2314356465102845</v>
      </c>
      <c r="AD40" s="46">
        <v>73032.943167346515</v>
      </c>
      <c r="AE40" s="50">
        <v>6.1113541394405793E-2</v>
      </c>
      <c r="AF40" s="139">
        <f t="shared" si="38"/>
        <v>68328469.798571825</v>
      </c>
      <c r="AG40" s="140">
        <f t="shared" si="39"/>
        <v>-4197939.4999838118</v>
      </c>
      <c r="AH40" s="141">
        <f t="shared" si="40"/>
        <v>64130530.298588015</v>
      </c>
      <c r="AI40" s="43"/>
      <c r="AJ40" s="45">
        <v>42030991.396514371</v>
      </c>
      <c r="AK40" s="49">
        <v>663.00167831081899</v>
      </c>
      <c r="AL40" s="46">
        <v>1532479.6480309488</v>
      </c>
      <c r="AM40" s="49">
        <v>119.63151038492965</v>
      </c>
      <c r="AN40" s="46">
        <v>43563471.044545323</v>
      </c>
      <c r="AO40" s="50">
        <v>571.66158447011776</v>
      </c>
      <c r="AP40" s="48">
        <v>-66.260307036212907</v>
      </c>
      <c r="AQ40" s="49">
        <v>-5.3031579523960871E-4</v>
      </c>
      <c r="AR40" s="46">
        <v>-26.538511903452445</v>
      </c>
      <c r="AS40" s="49">
        <v>-2.2357822646738764E-4</v>
      </c>
      <c r="AT40" s="46">
        <v>-92.798818939665352</v>
      </c>
      <c r="AU40" s="50">
        <v>-3.8087873676210106E-4</v>
      </c>
      <c r="AV40" s="139">
        <f t="shared" si="41"/>
        <v>42030925.136207335</v>
      </c>
      <c r="AW40" s="140">
        <f t="shared" si="42"/>
        <v>1532453.1095190453</v>
      </c>
      <c r="AX40" s="141">
        <f t="shared" si="43"/>
        <v>43563378.245726377</v>
      </c>
      <c r="AY40" s="43"/>
      <c r="AZ40" s="45">
        <v>39949105.001103833</v>
      </c>
      <c r="BA40" s="49">
        <v>362.20560502932011</v>
      </c>
      <c r="BB40" s="46">
        <v>1602422.4540422785</v>
      </c>
      <c r="BC40" s="49">
        <v>80.645317264332078</v>
      </c>
      <c r="BD40" s="46">
        <v>41551527.455146112</v>
      </c>
      <c r="BE40" s="50">
        <v>319.22442038617521</v>
      </c>
      <c r="BF40" s="48">
        <v>306917.63829984865</v>
      </c>
      <c r="BG40" s="49">
        <v>0.56210065638713791</v>
      </c>
      <c r="BH40" s="46">
        <v>592846.45074261993</v>
      </c>
      <c r="BI40" s="49">
        <v>2.6473214079655443</v>
      </c>
      <c r="BJ40" s="46">
        <v>899764.08904246858</v>
      </c>
      <c r="BK40" s="50">
        <v>1.1685839789839596</v>
      </c>
      <c r="BL40" s="139">
        <f t="shared" si="44"/>
        <v>40256022.639403678</v>
      </c>
      <c r="BM40" s="140">
        <f t="shared" si="45"/>
        <v>2195268.9047848983</v>
      </c>
      <c r="BN40" s="141">
        <f t="shared" si="46"/>
        <v>42451291.544188574</v>
      </c>
      <c r="BO40" s="43"/>
      <c r="BP40" s="45">
        <v>47943667.811647125</v>
      </c>
      <c r="BQ40" s="49">
        <v>598.64482140231405</v>
      </c>
      <c r="BR40" s="46">
        <v>2027582.5706785535</v>
      </c>
      <c r="BS40" s="49">
        <v>157.40878586123387</v>
      </c>
      <c r="BT40" s="46">
        <v>49971250.382325679</v>
      </c>
      <c r="BU40" s="50">
        <v>537.51022268227428</v>
      </c>
      <c r="BV40" s="48">
        <v>62785.418131595703</v>
      </c>
      <c r="BW40" s="49">
        <v>0.24511479006818626</v>
      </c>
      <c r="BX40" s="46">
        <v>364911.69826600322</v>
      </c>
      <c r="BY40" s="49">
        <v>2.580285372718746</v>
      </c>
      <c r="BZ40" s="46">
        <v>427697.11639759893</v>
      </c>
      <c r="CA40" s="50">
        <v>1.0757781432140225</v>
      </c>
      <c r="CB40" s="139">
        <f t="shared" si="47"/>
        <v>48006453.229778722</v>
      </c>
      <c r="CC40" s="140">
        <f t="shared" si="48"/>
        <v>2392494.2689445568</v>
      </c>
      <c r="CD40" s="141">
        <f t="shared" si="49"/>
        <v>50398947.498723276</v>
      </c>
      <c r="CE40" s="43"/>
      <c r="CF40" s="45">
        <v>44953247.166184828</v>
      </c>
      <c r="CG40" s="49">
        <v>353.73974792402288</v>
      </c>
      <c r="CH40" s="46">
        <v>61636.096183806032</v>
      </c>
      <c r="CI40" s="49">
        <v>3.0799568350892481</v>
      </c>
      <c r="CJ40" s="46">
        <v>45014883.262368634</v>
      </c>
      <c r="CK40" s="50">
        <v>306.03216532760882</v>
      </c>
      <c r="CL40" s="48">
        <v>953.93044578500349</v>
      </c>
      <c r="CM40" s="49">
        <v>1.4866741979088472E-3</v>
      </c>
      <c r="CN40" s="46">
        <v>82634.896748049141</v>
      </c>
      <c r="CO40" s="49">
        <v>0.55058364369794077</v>
      </c>
      <c r="CP40" s="46">
        <v>83588.82719383415</v>
      </c>
      <c r="CQ40" s="50">
        <v>0.10557610730016691</v>
      </c>
      <c r="CR40" s="139">
        <f t="shared" si="50"/>
        <v>44954201.096630611</v>
      </c>
      <c r="CS40" s="140">
        <f t="shared" si="51"/>
        <v>144270.99293185517</v>
      </c>
      <c r="CT40" s="141">
        <f t="shared" si="52"/>
        <v>45098472.089562468</v>
      </c>
      <c r="CU40" s="43"/>
      <c r="CV40" s="48">
        <f t="shared" si="53"/>
        <v>243380219.55085522</v>
      </c>
      <c r="CW40" s="49">
        <f t="shared" si="54"/>
        <v>363.16408106477382</v>
      </c>
      <c r="CX40" s="49">
        <f t="shared" si="55"/>
        <v>956160.43895121443</v>
      </c>
      <c r="CY40" s="49">
        <f t="shared" si="56"/>
        <v>8.184553297249856</v>
      </c>
      <c r="CZ40" s="46">
        <f t="shared" si="57"/>
        <v>244336379.98980644</v>
      </c>
      <c r="DA40" s="50">
        <f t="shared" si="58"/>
        <v>310.46909048490573</v>
      </c>
      <c r="DB40" s="48">
        <f t="shared" si="59"/>
        <v>373574.57973697881</v>
      </c>
      <c r="DC40" s="49">
        <f t="shared" si="60"/>
        <v>0.13641591710232978</v>
      </c>
      <c r="DD40" s="46">
        <f t="shared" si="61"/>
        <v>1110415.5972453298</v>
      </c>
      <c r="DE40" s="49">
        <f t="shared" si="62"/>
        <v>0.95183266122410426</v>
      </c>
      <c r="DF40" s="46">
        <f t="shared" si="63"/>
        <v>1483990.1769823085</v>
      </c>
      <c r="DG40" s="50">
        <f t="shared" si="64"/>
        <v>0.38001287468129757</v>
      </c>
      <c r="DH40" s="177"/>
      <c r="DI40" s="190" t="s">
        <v>38</v>
      </c>
      <c r="DJ40" s="48">
        <f t="shared" si="65"/>
        <v>244336379.98980644</v>
      </c>
      <c r="DK40" s="46">
        <f t="shared" si="66"/>
        <v>1483990.1769823085</v>
      </c>
      <c r="DL40" s="47">
        <f t="shared" si="67"/>
        <v>245820370.16678876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v>11589.51</v>
      </c>
      <c r="E41" s="49">
        <f t="shared" si="28"/>
        <v>0.11341582995713699</v>
      </c>
      <c r="F41" s="46">
        <v>207.1</v>
      </c>
      <c r="G41" s="49">
        <f t="shared" si="29"/>
        <v>1.3360428359460679E-2</v>
      </c>
      <c r="H41" s="46">
        <f t="shared" si="68"/>
        <v>11796.61</v>
      </c>
      <c r="I41" s="50">
        <f t="shared" si="30"/>
        <v>0.10023715448605199</v>
      </c>
      <c r="J41" s="48">
        <f>+'[40]Oct-Dec'!$F$41</f>
        <v>16255.19</v>
      </c>
      <c r="K41" s="49">
        <f t="shared" si="31"/>
        <v>5.8605349590975138E-2</v>
      </c>
      <c r="L41" s="46">
        <f>+'[40]Oct-Dec'!$G$41</f>
        <v>86496.19</v>
      </c>
      <c r="M41" s="49">
        <f t="shared" si="32"/>
        <v>0.37642062614780708</v>
      </c>
      <c r="N41" s="46">
        <f t="shared" si="33"/>
        <v>102751.38</v>
      </c>
      <c r="O41" s="50">
        <f t="shared" si="34"/>
        <v>0.2026043028435206</v>
      </c>
      <c r="P41" s="139">
        <f t="shared" si="35"/>
        <v>27844.7</v>
      </c>
      <c r="Q41" s="140">
        <f t="shared" si="36"/>
        <v>86703.290000000008</v>
      </c>
      <c r="R41" s="141">
        <f t="shared" si="37"/>
        <v>114547.99</v>
      </c>
      <c r="S41" s="41"/>
      <c r="T41" s="5">
        <v>1610907.5552037831</v>
      </c>
      <c r="U41" s="7">
        <v>8.6087704153597784</v>
      </c>
      <c r="V41" s="5">
        <v>108081.55192490591</v>
      </c>
      <c r="W41" s="7">
        <v>3.0231756293503933</v>
      </c>
      <c r="X41" s="5">
        <v>1718989.1071286891</v>
      </c>
      <c r="Y41" s="7">
        <v>7.7127946478011848</v>
      </c>
      <c r="Z41" s="48">
        <v>218157.29222947557</v>
      </c>
      <c r="AA41" s="49">
        <v>0.24447091966793361</v>
      </c>
      <c r="AB41" s="46">
        <v>128649.32404666665</v>
      </c>
      <c r="AC41" s="49">
        <v>0.42504534296752472</v>
      </c>
      <c r="AD41" s="46">
        <v>346806.61627614219</v>
      </c>
      <c r="AE41" s="50">
        <v>0.29020575620348338</v>
      </c>
      <c r="AF41" s="139">
        <f t="shared" si="38"/>
        <v>1829064.8474332588</v>
      </c>
      <c r="AG41" s="140">
        <f t="shared" si="39"/>
        <v>236730.87597157256</v>
      </c>
      <c r="AH41" s="141">
        <f t="shared" si="40"/>
        <v>2065795.7234048313</v>
      </c>
      <c r="AI41" s="43"/>
      <c r="AJ41" s="45">
        <v>664012.87937508011</v>
      </c>
      <c r="AK41" s="49">
        <v>10.474215306807794</v>
      </c>
      <c r="AL41" s="46">
        <v>38598.327124303498</v>
      </c>
      <c r="AM41" s="49">
        <v>3.013140290734075</v>
      </c>
      <c r="AN41" s="46">
        <v>702611.20649938355</v>
      </c>
      <c r="AO41" s="50">
        <v>9.2200145200365267</v>
      </c>
      <c r="AP41" s="48">
        <v>35313.296149464426</v>
      </c>
      <c r="AQ41" s="49">
        <v>0.28263072671547024</v>
      </c>
      <c r="AR41" s="46">
        <v>32537.875328030743</v>
      </c>
      <c r="AS41" s="49">
        <v>0.27412088836494614</v>
      </c>
      <c r="AT41" s="46">
        <v>67851.171477495169</v>
      </c>
      <c r="AU41" s="50">
        <v>0.27848488564255702</v>
      </c>
      <c r="AV41" s="139">
        <f t="shared" si="41"/>
        <v>699326.17552454455</v>
      </c>
      <c r="AW41" s="140">
        <f t="shared" si="42"/>
        <v>71136.202452334241</v>
      </c>
      <c r="AX41" s="141">
        <f t="shared" si="43"/>
        <v>770462.37797687878</v>
      </c>
      <c r="AY41" s="43"/>
      <c r="AZ41" s="45">
        <v>628789.0061304688</v>
      </c>
      <c r="BA41" s="49">
        <v>5.7010264033444136</v>
      </c>
      <c r="BB41" s="46">
        <v>21726.648518449118</v>
      </c>
      <c r="BC41" s="49">
        <v>1.093439784521848</v>
      </c>
      <c r="BD41" s="46">
        <v>650515.65464891796</v>
      </c>
      <c r="BE41" s="50">
        <v>4.9976618316041144</v>
      </c>
      <c r="BF41" s="48">
        <v>427241.97087829717</v>
      </c>
      <c r="BG41" s="49">
        <v>0.78246722344514963</v>
      </c>
      <c r="BH41" s="46">
        <v>76156.528085636033</v>
      </c>
      <c r="BI41" s="49">
        <v>0.34007255488312166</v>
      </c>
      <c r="BJ41" s="46">
        <v>503398.49896393321</v>
      </c>
      <c r="BK41" s="50">
        <v>0.65379739878244902</v>
      </c>
      <c r="BL41" s="139">
        <f t="shared" si="44"/>
        <v>1056030.977008766</v>
      </c>
      <c r="BM41" s="140">
        <f t="shared" si="45"/>
        <v>97883.176604085151</v>
      </c>
      <c r="BN41" s="141">
        <f t="shared" si="46"/>
        <v>1153914.1536128512</v>
      </c>
      <c r="BO41" s="43"/>
      <c r="BP41" s="45">
        <v>496767.01547685335</v>
      </c>
      <c r="BQ41" s="49">
        <v>6.2028421026740093</v>
      </c>
      <c r="BR41" s="46">
        <v>19732.407999732946</v>
      </c>
      <c r="BS41" s="49">
        <v>1.5319003182775364</v>
      </c>
      <c r="BT41" s="46">
        <v>516499.42347658629</v>
      </c>
      <c r="BU41" s="50">
        <v>5.5556688696818934</v>
      </c>
      <c r="BV41" s="48">
        <v>86276.188021064037</v>
      </c>
      <c r="BW41" s="49">
        <v>0.33682294940430313</v>
      </c>
      <c r="BX41" s="46">
        <v>56783.019593002398</v>
      </c>
      <c r="BY41" s="49">
        <v>0.40151191526839619</v>
      </c>
      <c r="BZ41" s="46">
        <v>143059.20761406643</v>
      </c>
      <c r="CA41" s="50">
        <v>0.35983401064986398</v>
      </c>
      <c r="CB41" s="139">
        <f t="shared" si="47"/>
        <v>583043.20349791739</v>
      </c>
      <c r="CC41" s="140">
        <f t="shared" si="48"/>
        <v>76515.427592735345</v>
      </c>
      <c r="CD41" s="141">
        <f t="shared" si="49"/>
        <v>659558.63109065278</v>
      </c>
      <c r="CE41" s="43"/>
      <c r="CF41" s="45">
        <v>1381066.4540382444</v>
      </c>
      <c r="CG41" s="49">
        <v>10.86769321717221</v>
      </c>
      <c r="CH41" s="46">
        <v>36017.565162031053</v>
      </c>
      <c r="CI41" s="49">
        <v>1.7997983790741081</v>
      </c>
      <c r="CJ41" s="46">
        <v>1417084.0192002754</v>
      </c>
      <c r="CK41" s="50">
        <v>9.6339979006354888</v>
      </c>
      <c r="CL41" s="48">
        <v>627791.6651867266</v>
      </c>
      <c r="CM41" s="49">
        <v>0.97839593486010623</v>
      </c>
      <c r="CN41" s="46">
        <v>171658.22112706312</v>
      </c>
      <c r="CO41" s="49">
        <v>1.1437324009372167</v>
      </c>
      <c r="CP41" s="46">
        <v>799449.88631378976</v>
      </c>
      <c r="CQ41" s="50">
        <v>1.0097379017275745</v>
      </c>
      <c r="CR41" s="139">
        <f t="shared" si="50"/>
        <v>2008858.1192249712</v>
      </c>
      <c r="CS41" s="140">
        <f t="shared" si="51"/>
        <v>207675.78628909419</v>
      </c>
      <c r="CT41" s="141">
        <f t="shared" si="52"/>
        <v>2216533.9055140652</v>
      </c>
      <c r="CU41" s="43"/>
      <c r="CV41" s="48">
        <f t="shared" si="53"/>
        <v>4793132.42022443</v>
      </c>
      <c r="CW41" s="49">
        <f t="shared" si="54"/>
        <v>7.1521569584616795</v>
      </c>
      <c r="CX41" s="49">
        <f t="shared" si="55"/>
        <v>224363.60072942253</v>
      </c>
      <c r="CY41" s="49">
        <f t="shared" si="56"/>
        <v>1.9205101710200945</v>
      </c>
      <c r="CZ41" s="46">
        <f t="shared" si="57"/>
        <v>5017496.0209538527</v>
      </c>
      <c r="DA41" s="50">
        <f t="shared" si="58"/>
        <v>6.3755443467000932</v>
      </c>
      <c r="DB41" s="48">
        <f t="shared" si="59"/>
        <v>1411035.6024650279</v>
      </c>
      <c r="DC41" s="49">
        <f t="shared" si="60"/>
        <v>0.51525913757255459</v>
      </c>
      <c r="DD41" s="46">
        <f t="shared" si="61"/>
        <v>552281.15818039898</v>
      </c>
      <c r="DE41" s="49">
        <f t="shared" si="62"/>
        <v>0.4734076555110191</v>
      </c>
      <c r="DF41" s="46">
        <f t="shared" si="63"/>
        <v>1963316.7606454268</v>
      </c>
      <c r="DG41" s="50">
        <f t="shared" si="64"/>
        <v>0.50275645869840291</v>
      </c>
      <c r="DH41" s="177"/>
      <c r="DI41" s="190" t="s">
        <v>39</v>
      </c>
      <c r="DJ41" s="48">
        <f t="shared" si="65"/>
        <v>5017496.0209538527</v>
      </c>
      <c r="DK41" s="46">
        <f t="shared" si="66"/>
        <v>1963316.7606454268</v>
      </c>
      <c r="DL41" s="47">
        <f t="shared" si="67"/>
        <v>6980812.7815992795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v>27922.7</v>
      </c>
      <c r="E42" s="49">
        <f t="shared" si="28"/>
        <v>0.27325367467167716</v>
      </c>
      <c r="F42" s="46">
        <v>2893.35</v>
      </c>
      <c r="G42" s="49">
        <f t="shared" si="29"/>
        <v>0.18665569963228179</v>
      </c>
      <c r="H42" s="46">
        <f t="shared" si="68"/>
        <v>30816.05</v>
      </c>
      <c r="I42" s="50">
        <f t="shared" si="30"/>
        <v>0.26184752776432402</v>
      </c>
      <c r="J42" s="48">
        <f>+'[40]Oct-Dec'!$F$42:$F$43</f>
        <v>1836814.95</v>
      </c>
      <c r="K42" s="49">
        <f t="shared" si="31"/>
        <v>6.6223269170449255</v>
      </c>
      <c r="L42" s="46">
        <f>+'[40]Oct-Dec'!$G$42</f>
        <v>2918265.7399999998</v>
      </c>
      <c r="M42" s="49">
        <f t="shared" si="32"/>
        <v>12.699928368133827</v>
      </c>
      <c r="N42" s="46">
        <f t="shared" si="33"/>
        <v>4755080.6899999995</v>
      </c>
      <c r="O42" s="50">
        <f t="shared" si="34"/>
        <v>9.3760279245119307</v>
      </c>
      <c r="P42" s="139">
        <f t="shared" si="35"/>
        <v>1864737.65</v>
      </c>
      <c r="Q42" s="140">
        <f t="shared" si="36"/>
        <v>2921159.09</v>
      </c>
      <c r="R42" s="141">
        <f t="shared" si="37"/>
        <v>4785896.74</v>
      </c>
      <c r="S42" s="41"/>
      <c r="T42" s="5">
        <v>1647147.4369354048</v>
      </c>
      <c r="U42" s="7">
        <v>8.8024381529649052</v>
      </c>
      <c r="V42" s="5">
        <v>1677388.0821442667</v>
      </c>
      <c r="W42" s="7">
        <v>46.918633944344684</v>
      </c>
      <c r="X42" s="5">
        <v>3324535.5190796712</v>
      </c>
      <c r="Y42" s="7">
        <v>14.916592345842608</v>
      </c>
      <c r="Z42" s="48">
        <v>3928211.9885044568</v>
      </c>
      <c r="AA42" s="49">
        <v>4.40202382265604</v>
      </c>
      <c r="AB42" s="46">
        <v>4979862.5884307921</v>
      </c>
      <c r="AC42" s="49">
        <v>16.45300056969522</v>
      </c>
      <c r="AD42" s="46">
        <v>8908074.5769352484</v>
      </c>
      <c r="AE42" s="50">
        <v>7.4542249126472644</v>
      </c>
      <c r="AF42" s="139">
        <f t="shared" si="38"/>
        <v>5575359.4254398616</v>
      </c>
      <c r="AG42" s="140">
        <f t="shared" si="39"/>
        <v>6657250.670575059</v>
      </c>
      <c r="AH42" s="141">
        <f t="shared" si="40"/>
        <v>12232610.096014921</v>
      </c>
      <c r="AI42" s="43"/>
      <c r="AJ42" s="45">
        <v>1124592.5591275841</v>
      </c>
      <c r="AK42" s="49">
        <v>17.739451993494505</v>
      </c>
      <c r="AL42" s="46">
        <v>754794.66142482357</v>
      </c>
      <c r="AM42" s="49">
        <v>58.922299877035407</v>
      </c>
      <c r="AN42" s="46">
        <v>1879387.2205524077</v>
      </c>
      <c r="AO42" s="50">
        <v>24.662256027195166</v>
      </c>
      <c r="AP42" s="48">
        <v>1627264.4914471661</v>
      </c>
      <c r="AQ42" s="49">
        <v>13.02384642400389</v>
      </c>
      <c r="AR42" s="46">
        <v>2952320.2200353201</v>
      </c>
      <c r="AS42" s="49">
        <v>24.872325967660387</v>
      </c>
      <c r="AT42" s="46">
        <v>4579584.7114824858</v>
      </c>
      <c r="AU42" s="50">
        <v>18.796213785204994</v>
      </c>
      <c r="AV42" s="139">
        <f t="shared" si="41"/>
        <v>2751857.0505747502</v>
      </c>
      <c r="AW42" s="140">
        <f t="shared" si="42"/>
        <v>3707114.8814601437</v>
      </c>
      <c r="AX42" s="141">
        <f t="shared" si="43"/>
        <v>6458971.9320348939</v>
      </c>
      <c r="AY42" s="43"/>
      <c r="AZ42" s="45">
        <v>1894600.4698545286</v>
      </c>
      <c r="BA42" s="49">
        <v>17.177729249592257</v>
      </c>
      <c r="BB42" s="46">
        <v>561824.49787216191</v>
      </c>
      <c r="BC42" s="49">
        <v>28.275012474693604</v>
      </c>
      <c r="BD42" s="46">
        <v>2456424.9677266907</v>
      </c>
      <c r="BE42" s="50">
        <v>18.871769212122327</v>
      </c>
      <c r="BF42" s="48">
        <v>6580254.6993101565</v>
      </c>
      <c r="BG42" s="49">
        <v>12.051329164937771</v>
      </c>
      <c r="BH42" s="46">
        <v>3921943.1234316994</v>
      </c>
      <c r="BI42" s="49">
        <v>17.513209328449776</v>
      </c>
      <c r="BJ42" s="46">
        <v>10502197.822741855</v>
      </c>
      <c r="BK42" s="50">
        <v>13.639908804136644</v>
      </c>
      <c r="BL42" s="139">
        <f t="shared" si="44"/>
        <v>8474855.1691646855</v>
      </c>
      <c r="BM42" s="140">
        <f t="shared" si="45"/>
        <v>4483767.621303861</v>
      </c>
      <c r="BN42" s="141">
        <f t="shared" si="46"/>
        <v>12958622.790468547</v>
      </c>
      <c r="BO42" s="43"/>
      <c r="BP42" s="45">
        <v>778016.70189555269</v>
      </c>
      <c r="BQ42" s="49">
        <v>9.7146440982375744</v>
      </c>
      <c r="BR42" s="46">
        <v>612786.24509290583</v>
      </c>
      <c r="BS42" s="49">
        <v>47.572878277533249</v>
      </c>
      <c r="BT42" s="46">
        <v>1390802.9469884585</v>
      </c>
      <c r="BU42" s="50">
        <v>14.960017930776811</v>
      </c>
      <c r="BV42" s="48">
        <v>1527213.5169738594</v>
      </c>
      <c r="BW42" s="49">
        <v>5.9622541625467385</v>
      </c>
      <c r="BX42" s="46">
        <v>2637676.5770324292</v>
      </c>
      <c r="BY42" s="49">
        <v>18.650973158767876</v>
      </c>
      <c r="BZ42" s="46">
        <v>4164890.0940062888</v>
      </c>
      <c r="CA42" s="50">
        <v>10.47586612170508</v>
      </c>
      <c r="CB42" s="139">
        <f t="shared" si="47"/>
        <v>2305230.2188694123</v>
      </c>
      <c r="CC42" s="140">
        <f t="shared" si="48"/>
        <v>3250462.8221253352</v>
      </c>
      <c r="CD42" s="141">
        <f t="shared" si="49"/>
        <v>5555693.0409947475</v>
      </c>
      <c r="CE42" s="43"/>
      <c r="CF42" s="45">
        <v>2228083.7140125544</v>
      </c>
      <c r="CG42" s="49">
        <v>17.532921891820543</v>
      </c>
      <c r="CH42" s="46">
        <v>717116.33450765337</v>
      </c>
      <c r="CI42" s="49">
        <v>35.834316135701251</v>
      </c>
      <c r="CJ42" s="46">
        <v>2945200.0485202079</v>
      </c>
      <c r="CK42" s="50">
        <v>20.02284317651679</v>
      </c>
      <c r="CL42" s="48">
        <v>5813445.0567517141</v>
      </c>
      <c r="CM42" s="49">
        <v>9.0600932227520037</v>
      </c>
      <c r="CN42" s="46">
        <v>4676874.6162481187</v>
      </c>
      <c r="CO42" s="49">
        <v>31.161298297297009</v>
      </c>
      <c r="CP42" s="46">
        <v>10490319.672999833</v>
      </c>
      <c r="CQ42" s="50">
        <v>13.249702772374558</v>
      </c>
      <c r="CR42" s="139">
        <f t="shared" si="50"/>
        <v>8041528.7707642689</v>
      </c>
      <c r="CS42" s="140">
        <f t="shared" si="51"/>
        <v>5393990.9507557722</v>
      </c>
      <c r="CT42" s="141">
        <f t="shared" si="52"/>
        <v>13435519.72152004</v>
      </c>
      <c r="CU42" s="43"/>
      <c r="CV42" s="48">
        <f t="shared" si="53"/>
        <v>7700363.5818256252</v>
      </c>
      <c r="CW42" s="49">
        <f t="shared" si="54"/>
        <v>11.490233138991869</v>
      </c>
      <c r="CX42" s="49">
        <f t="shared" si="55"/>
        <v>4326803.1710418118</v>
      </c>
      <c r="CY42" s="49">
        <f t="shared" si="56"/>
        <v>37.036620338470463</v>
      </c>
      <c r="CZ42" s="46">
        <f t="shared" si="57"/>
        <v>12027166.752867438</v>
      </c>
      <c r="DA42" s="50">
        <f t="shared" si="58"/>
        <v>15.282470514742148</v>
      </c>
      <c r="DB42" s="48">
        <f t="shared" si="59"/>
        <v>21313204.702987354</v>
      </c>
      <c r="DC42" s="49">
        <f t="shared" si="60"/>
        <v>7.7828110467118838</v>
      </c>
      <c r="DD42" s="46">
        <f t="shared" si="61"/>
        <v>22086942.865178362</v>
      </c>
      <c r="DE42" s="49">
        <f t="shared" si="62"/>
        <v>18.932617353196928</v>
      </c>
      <c r="DF42" s="46">
        <f t="shared" si="63"/>
        <v>43400147.56816572</v>
      </c>
      <c r="DG42" s="50">
        <f t="shared" si="64"/>
        <v>11.113695423853065</v>
      </c>
      <c r="DH42" s="177"/>
      <c r="DI42" s="190" t="s">
        <v>55</v>
      </c>
      <c r="DJ42" s="48">
        <f t="shared" si="65"/>
        <v>12027166.752867438</v>
      </c>
      <c r="DK42" s="46">
        <f t="shared" si="66"/>
        <v>43400147.56816572</v>
      </c>
      <c r="DL42" s="47">
        <f t="shared" si="67"/>
        <v>55427314.321033157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v>0</v>
      </c>
      <c r="E43" s="49">
        <f t="shared" si="28"/>
        <v>0</v>
      </c>
      <c r="F43" s="46">
        <v>0</v>
      </c>
      <c r="G43" s="49">
        <f t="shared" si="29"/>
        <v>0</v>
      </c>
      <c r="H43" s="46">
        <f t="shared" si="68"/>
        <v>0</v>
      </c>
      <c r="I43" s="50">
        <f t="shared" si="30"/>
        <v>0</v>
      </c>
      <c r="J43" s="48">
        <f>+'[40]Oct-Dec'!$F$43</f>
        <v>1203.6000000000001</v>
      </c>
      <c r="K43" s="49">
        <f t="shared" si="31"/>
        <v>4.339377070812318E-3</v>
      </c>
      <c r="L43" s="46">
        <f>+'[40]Oct-Dec'!$G$43</f>
        <v>253</v>
      </c>
      <c r="M43" s="49">
        <f t="shared" si="32"/>
        <v>1.1010244314275022E-3</v>
      </c>
      <c r="N43" s="46">
        <f t="shared" si="33"/>
        <v>1456.6000000000001</v>
      </c>
      <c r="O43" s="50">
        <f t="shared" si="34"/>
        <v>2.8721115718530702E-3</v>
      </c>
      <c r="P43" s="139">
        <f t="shared" si="35"/>
        <v>1203.6000000000001</v>
      </c>
      <c r="Q43" s="140">
        <f t="shared" si="36"/>
        <v>253</v>
      </c>
      <c r="R43" s="141">
        <f t="shared" si="37"/>
        <v>1456.6000000000001</v>
      </c>
      <c r="S43" s="41"/>
      <c r="T43" s="5">
        <v>25649.991431334114</v>
      </c>
      <c r="U43" s="7">
        <v>0.13707483503630807</v>
      </c>
      <c r="V43" s="5">
        <v>34642.697062150153</v>
      </c>
      <c r="W43" s="7">
        <v>0.9689993863710149</v>
      </c>
      <c r="X43" s="5">
        <v>60292.688493484267</v>
      </c>
      <c r="Y43" s="7">
        <v>0.27052243855741681</v>
      </c>
      <c r="Z43" s="48">
        <v>621565.91477336339</v>
      </c>
      <c r="AA43" s="49">
        <v>0.69653775615736091</v>
      </c>
      <c r="AB43" s="46">
        <v>469473.36348204257</v>
      </c>
      <c r="AC43" s="49">
        <v>1.5510961155377523</v>
      </c>
      <c r="AD43" s="46">
        <v>1091039.2782554058</v>
      </c>
      <c r="AE43" s="50">
        <v>0.91297531227518969</v>
      </c>
      <c r="AF43" s="139">
        <f t="shared" si="38"/>
        <v>647215.90620469744</v>
      </c>
      <c r="AG43" s="140">
        <f t="shared" si="39"/>
        <v>504116.06054419273</v>
      </c>
      <c r="AH43" s="141">
        <f t="shared" si="40"/>
        <v>1151331.9667488902</v>
      </c>
      <c r="AI43" s="43"/>
      <c r="AJ43" s="45">
        <v>27677.351408110007</v>
      </c>
      <c r="AK43" s="49">
        <v>0.43658571508967597</v>
      </c>
      <c r="AL43" s="46">
        <v>1596.3810844712789</v>
      </c>
      <c r="AM43" s="49">
        <v>0.12461991291735199</v>
      </c>
      <c r="AN43" s="46">
        <v>29273.732492581286</v>
      </c>
      <c r="AO43" s="50">
        <v>0.38414451141764039</v>
      </c>
      <c r="AP43" s="48">
        <v>209834.48611380087</v>
      </c>
      <c r="AQ43" s="49">
        <v>1.6794148314362389</v>
      </c>
      <c r="AR43" s="46">
        <v>68304.222378148406</v>
      </c>
      <c r="AS43" s="49">
        <v>0.57544058819491661</v>
      </c>
      <c r="AT43" s="46">
        <v>278138.70849194925</v>
      </c>
      <c r="AU43" s="50">
        <v>1.1415783212061419</v>
      </c>
      <c r="AV43" s="139">
        <f t="shared" si="41"/>
        <v>237511.83752191087</v>
      </c>
      <c r="AW43" s="140">
        <f t="shared" si="42"/>
        <v>69900.603462619678</v>
      </c>
      <c r="AX43" s="141">
        <f t="shared" si="43"/>
        <v>307412.44098453055</v>
      </c>
      <c r="AY43" s="43"/>
      <c r="AZ43" s="45">
        <v>40690.668745986703</v>
      </c>
      <c r="BA43" s="49">
        <v>0.36892912348801116</v>
      </c>
      <c r="BB43" s="46">
        <v>12864.168321563733</v>
      </c>
      <c r="BC43" s="49">
        <v>0.64741662413506462</v>
      </c>
      <c r="BD43" s="46">
        <v>53554.837067550434</v>
      </c>
      <c r="BE43" s="50">
        <v>0.41144123619088563</v>
      </c>
      <c r="BF43" s="48">
        <v>956216.03674213495</v>
      </c>
      <c r="BG43" s="49">
        <v>1.7512504816538159</v>
      </c>
      <c r="BH43" s="46">
        <v>346265.62165397021</v>
      </c>
      <c r="BI43" s="49">
        <v>1.5462290309721722</v>
      </c>
      <c r="BJ43" s="46">
        <v>1302481.6583961053</v>
      </c>
      <c r="BK43" s="50">
        <v>1.6916203007634221</v>
      </c>
      <c r="BL43" s="139">
        <f t="shared" si="44"/>
        <v>996906.7054881216</v>
      </c>
      <c r="BM43" s="140">
        <f t="shared" si="45"/>
        <v>359129.78997553396</v>
      </c>
      <c r="BN43" s="141">
        <f t="shared" si="46"/>
        <v>1356036.4954636556</v>
      </c>
      <c r="BO43" s="43"/>
      <c r="BP43" s="45">
        <v>22757.117565437249</v>
      </c>
      <c r="BQ43" s="49">
        <v>0.28415495105868926</v>
      </c>
      <c r="BR43" s="46">
        <v>8263.3088243230304</v>
      </c>
      <c r="BS43" s="49">
        <v>0.64151143733584581</v>
      </c>
      <c r="BT43" s="46">
        <v>31020.42638976028</v>
      </c>
      <c r="BU43" s="50">
        <v>0.3336677823526405</v>
      </c>
      <c r="BV43" s="48">
        <v>275054.85947280272</v>
      </c>
      <c r="BW43" s="49">
        <v>1.0738164392821417</v>
      </c>
      <c r="BX43" s="46">
        <v>113429.51897512458</v>
      </c>
      <c r="BY43" s="49">
        <v>0.80205849808817931</v>
      </c>
      <c r="BZ43" s="46">
        <v>388484.3784479273</v>
      </c>
      <c r="CA43" s="50">
        <v>0.9771471148424864</v>
      </c>
      <c r="CB43" s="139">
        <f t="shared" si="47"/>
        <v>297811.97703823994</v>
      </c>
      <c r="CC43" s="140">
        <f t="shared" si="48"/>
        <v>121692.82779944761</v>
      </c>
      <c r="CD43" s="141">
        <f t="shared" si="49"/>
        <v>419504.80483768752</v>
      </c>
      <c r="CE43" s="43"/>
      <c r="CF43" s="45">
        <v>18823.32406340912</v>
      </c>
      <c r="CG43" s="49">
        <v>0.14812184500636702</v>
      </c>
      <c r="CH43" s="46">
        <v>1959.8040620130971</v>
      </c>
      <c r="CI43" s="49">
        <v>9.7931444234114387E-2</v>
      </c>
      <c r="CJ43" s="46">
        <v>20783.128125422216</v>
      </c>
      <c r="CK43" s="50">
        <v>0.14129339546285466</v>
      </c>
      <c r="CL43" s="48">
        <v>505415.81593201699</v>
      </c>
      <c r="CM43" s="49">
        <v>0.78767656078200554</v>
      </c>
      <c r="CN43" s="46">
        <v>205155.83433224104</v>
      </c>
      <c r="CO43" s="49">
        <v>1.3669218603483406</v>
      </c>
      <c r="CP43" s="46">
        <v>710571.65026425803</v>
      </c>
      <c r="CQ43" s="50">
        <v>0.8974810547203097</v>
      </c>
      <c r="CR43" s="139">
        <f t="shared" si="50"/>
        <v>524239.13999542611</v>
      </c>
      <c r="CS43" s="140">
        <f t="shared" si="51"/>
        <v>207115.63839425414</v>
      </c>
      <c r="CT43" s="141">
        <f t="shared" si="52"/>
        <v>731354.7783896802</v>
      </c>
      <c r="CU43" s="43"/>
      <c r="CV43" s="48">
        <f t="shared" si="53"/>
        <v>135598.45321427719</v>
      </c>
      <c r="CW43" s="49">
        <f t="shared" si="54"/>
        <v>0.20233562015124193</v>
      </c>
      <c r="CX43" s="49">
        <f t="shared" si="55"/>
        <v>59326.359354521293</v>
      </c>
      <c r="CY43" s="49">
        <f t="shared" si="56"/>
        <v>0.50782246398049469</v>
      </c>
      <c r="CZ43" s="46">
        <f t="shared" si="57"/>
        <v>194924.81256879849</v>
      </c>
      <c r="DA43" s="50">
        <f t="shared" si="58"/>
        <v>0.24768366165407035</v>
      </c>
      <c r="DB43" s="48">
        <f t="shared" si="59"/>
        <v>2569290.713034119</v>
      </c>
      <c r="DC43" s="49">
        <f t="shared" si="60"/>
        <v>0.93821198746396983</v>
      </c>
      <c r="DD43" s="46">
        <f t="shared" si="61"/>
        <v>1202881.5608215267</v>
      </c>
      <c r="DE43" s="49">
        <f t="shared" si="62"/>
        <v>1.0310931871044315</v>
      </c>
      <c r="DF43" s="46">
        <f t="shared" si="63"/>
        <v>3772172.2738556457</v>
      </c>
      <c r="DG43" s="50">
        <f t="shared" si="64"/>
        <v>0.96595924408067024</v>
      </c>
      <c r="DH43" s="177"/>
      <c r="DI43" s="190" t="s">
        <v>56</v>
      </c>
      <c r="DJ43" s="48">
        <f t="shared" si="65"/>
        <v>194924.81256879849</v>
      </c>
      <c r="DK43" s="46">
        <f t="shared" si="66"/>
        <v>3772172.2738556457</v>
      </c>
      <c r="DL43" s="47">
        <f t="shared" si="67"/>
        <v>3967097.0864244443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v>555387.69000000006</v>
      </c>
      <c r="E44" s="49">
        <f t="shared" si="28"/>
        <v>5.4350663495977924</v>
      </c>
      <c r="F44" s="46">
        <v>5681.09</v>
      </c>
      <c r="G44" s="49">
        <f t="shared" si="29"/>
        <v>0.3664982904328753</v>
      </c>
      <c r="H44" s="46">
        <f t="shared" si="68"/>
        <v>561068.78</v>
      </c>
      <c r="I44" s="50">
        <f t="shared" si="30"/>
        <v>4.7674660752674471</v>
      </c>
      <c r="J44" s="48">
        <f>+'[40]Oct-Dec'!$F$44</f>
        <v>2897778.68</v>
      </c>
      <c r="K44" s="49">
        <f t="shared" si="31"/>
        <v>10.447452941409757</v>
      </c>
      <c r="L44" s="46">
        <f>+'[40]Oct-Dec'!$G$44</f>
        <v>16196464.09</v>
      </c>
      <c r="M44" s="49">
        <f t="shared" si="32"/>
        <v>70.484990774024524</v>
      </c>
      <c r="N44" s="46">
        <f t="shared" si="33"/>
        <v>19094242.77</v>
      </c>
      <c r="O44" s="50">
        <f t="shared" si="34"/>
        <v>37.649866549147887</v>
      </c>
      <c r="P44" s="139">
        <f t="shared" si="35"/>
        <v>3453166.37</v>
      </c>
      <c r="Q44" s="140">
        <f t="shared" si="36"/>
        <v>16202145.18</v>
      </c>
      <c r="R44" s="141">
        <f t="shared" si="37"/>
        <v>19655311.550000001</v>
      </c>
      <c r="S44" s="41"/>
      <c r="T44" s="5">
        <v>14261452.724784344</v>
      </c>
      <c r="U44" s="7">
        <v>76.213915504074009</v>
      </c>
      <c r="V44" s="5">
        <v>9621216.5333281495</v>
      </c>
      <c r="W44" s="7">
        <v>269.11741023546614</v>
      </c>
      <c r="X44" s="5">
        <v>23882669.258112494</v>
      </c>
      <c r="Y44" s="7">
        <v>107.15723727700502</v>
      </c>
      <c r="Z44" s="48">
        <v>9602697.940551525</v>
      </c>
      <c r="AA44" s="49">
        <v>10.760953130783395</v>
      </c>
      <c r="AB44" s="46">
        <v>20549406.665239405</v>
      </c>
      <c r="AC44" s="49">
        <v>67.893319055741543</v>
      </c>
      <c r="AD44" s="46">
        <v>30152104.605790928</v>
      </c>
      <c r="AE44" s="50">
        <v>25.231105485261903</v>
      </c>
      <c r="AF44" s="139">
        <f t="shared" si="38"/>
        <v>23864150.665335871</v>
      </c>
      <c r="AG44" s="140">
        <f t="shared" si="39"/>
        <v>30170623.198567554</v>
      </c>
      <c r="AH44" s="141">
        <f t="shared" si="40"/>
        <v>54034773.863903426</v>
      </c>
      <c r="AI44" s="43"/>
      <c r="AJ44" s="45">
        <v>3160845.2120802579</v>
      </c>
      <c r="AK44" s="49">
        <v>49.859534854172381</v>
      </c>
      <c r="AL44" s="46">
        <v>2232520.5836213492</v>
      </c>
      <c r="AM44" s="49">
        <v>174.27951472453935</v>
      </c>
      <c r="AN44" s="46">
        <v>5393365.7957016071</v>
      </c>
      <c r="AO44" s="50">
        <v>70.774434691970441</v>
      </c>
      <c r="AP44" s="48">
        <v>2108331.1046711379</v>
      </c>
      <c r="AQ44" s="49">
        <v>16.874073429678162</v>
      </c>
      <c r="AR44" s="46">
        <v>5994959.3613130469</v>
      </c>
      <c r="AS44" s="49">
        <v>50.505559114340031</v>
      </c>
      <c r="AT44" s="46">
        <v>8103290.4659841843</v>
      </c>
      <c r="AU44" s="50">
        <v>33.258731862816994</v>
      </c>
      <c r="AV44" s="139">
        <f t="shared" si="41"/>
        <v>5269176.3167513963</v>
      </c>
      <c r="AW44" s="140">
        <f t="shared" si="42"/>
        <v>8227479.9449343961</v>
      </c>
      <c r="AX44" s="141">
        <f t="shared" si="43"/>
        <v>13496656.261685792</v>
      </c>
      <c r="AY44" s="43"/>
      <c r="AZ44" s="45">
        <v>11832282.617018148</v>
      </c>
      <c r="BA44" s="49">
        <v>107.27947682573982</v>
      </c>
      <c r="BB44" s="46">
        <v>3043565.138469913</v>
      </c>
      <c r="BC44" s="49">
        <v>153.17388719023216</v>
      </c>
      <c r="BD44" s="46">
        <v>14875847.75548806</v>
      </c>
      <c r="BE44" s="50">
        <v>114.28542266285655</v>
      </c>
      <c r="BF44" s="48">
        <v>14999341.704583691</v>
      </c>
      <c r="BG44" s="49">
        <v>27.470365874784012</v>
      </c>
      <c r="BH44" s="46">
        <v>14099579.760936722</v>
      </c>
      <c r="BI44" s="49">
        <v>62.960854868388786</v>
      </c>
      <c r="BJ44" s="46">
        <v>29098921.465520412</v>
      </c>
      <c r="BK44" s="50">
        <v>37.792721274870303</v>
      </c>
      <c r="BL44" s="139">
        <f t="shared" si="44"/>
        <v>26831624.321601838</v>
      </c>
      <c r="BM44" s="140">
        <f t="shared" si="45"/>
        <v>17143144.899406634</v>
      </c>
      <c r="BN44" s="141">
        <f t="shared" si="46"/>
        <v>43974769.221008472</v>
      </c>
      <c r="BO44" s="43"/>
      <c r="BP44" s="45">
        <v>3283625.0354957967</v>
      </c>
      <c r="BQ44" s="49">
        <v>41.000724655634457</v>
      </c>
      <c r="BR44" s="46">
        <v>2264011.1279232055</v>
      </c>
      <c r="BS44" s="49">
        <v>175.76361524130158</v>
      </c>
      <c r="BT44" s="46">
        <v>5547636.1634190027</v>
      </c>
      <c r="BU44" s="50">
        <v>59.672534242094081</v>
      </c>
      <c r="BV44" s="48">
        <v>3010392.7696901481</v>
      </c>
      <c r="BW44" s="49">
        <v>11.752598194357725</v>
      </c>
      <c r="BX44" s="46">
        <v>7721336.4839151427</v>
      </c>
      <c r="BY44" s="49">
        <v>54.597459281129254</v>
      </c>
      <c r="BZ44" s="46">
        <v>10731729.253605291</v>
      </c>
      <c r="CA44" s="50">
        <v>26.993307476935612</v>
      </c>
      <c r="CB44" s="139">
        <f t="shared" si="47"/>
        <v>6294017.8051859448</v>
      </c>
      <c r="CC44" s="140">
        <f t="shared" si="48"/>
        <v>9985347.6118383482</v>
      </c>
      <c r="CD44" s="141">
        <f t="shared" si="49"/>
        <v>16279365.417024292</v>
      </c>
      <c r="CE44" s="43"/>
      <c r="CF44" s="45">
        <v>14890099.716036869</v>
      </c>
      <c r="CG44" s="49">
        <v>117.17107110510599</v>
      </c>
      <c r="CH44" s="46">
        <v>2364730.8597825486</v>
      </c>
      <c r="CI44" s="49">
        <v>118.16564360296564</v>
      </c>
      <c r="CJ44" s="46">
        <v>17254830.575819418</v>
      </c>
      <c r="CK44" s="50">
        <v>117.30638359543291</v>
      </c>
      <c r="CL44" s="48">
        <v>11415785.759921333</v>
      </c>
      <c r="CM44" s="49">
        <v>17.791186153162503</v>
      </c>
      <c r="CN44" s="46">
        <v>12234609.380359294</v>
      </c>
      <c r="CO44" s="49">
        <v>81.517325935525591</v>
      </c>
      <c r="CP44" s="46">
        <v>23650395.140280627</v>
      </c>
      <c r="CQ44" s="50">
        <v>29.87141629863418</v>
      </c>
      <c r="CR44" s="139">
        <f t="shared" si="50"/>
        <v>26305885.475958202</v>
      </c>
      <c r="CS44" s="140">
        <f t="shared" si="51"/>
        <v>14599340.240141843</v>
      </c>
      <c r="CT44" s="141">
        <f t="shared" si="52"/>
        <v>40905225.716100045</v>
      </c>
      <c r="CU44" s="43"/>
      <c r="CV44" s="48">
        <f t="shared" si="53"/>
        <v>47983692.995415412</v>
      </c>
      <c r="CW44" s="49">
        <f t="shared" si="54"/>
        <v>71.599712601676913</v>
      </c>
      <c r="CX44" s="49">
        <f t="shared" si="55"/>
        <v>19531725.333125167</v>
      </c>
      <c r="CY44" s="49">
        <f t="shared" si="56"/>
        <v>167.18789071795564</v>
      </c>
      <c r="CZ44" s="46">
        <f t="shared" si="57"/>
        <v>67515418.328540578</v>
      </c>
      <c r="DA44" s="50">
        <f t="shared" si="58"/>
        <v>85.789314399453843</v>
      </c>
      <c r="DB44" s="48">
        <f t="shared" si="59"/>
        <v>44034327.959417835</v>
      </c>
      <c r="DC44" s="49">
        <f t="shared" si="60"/>
        <v>16.079742997497473</v>
      </c>
      <c r="DD44" s="46">
        <f t="shared" si="61"/>
        <v>76796355.741763607</v>
      </c>
      <c r="DE44" s="49">
        <f t="shared" si="62"/>
        <v>65.828758024772341</v>
      </c>
      <c r="DF44" s="46">
        <f t="shared" si="63"/>
        <v>120830683.70118144</v>
      </c>
      <c r="DG44" s="50">
        <f t="shared" si="64"/>
        <v>30.941724665836499</v>
      </c>
      <c r="DH44" s="177"/>
      <c r="DI44" s="190" t="s">
        <v>60</v>
      </c>
      <c r="DJ44" s="48">
        <f t="shared" si="65"/>
        <v>67515418.328540578</v>
      </c>
      <c r="DK44" s="46">
        <f t="shared" si="66"/>
        <v>120830683.70118144</v>
      </c>
      <c r="DL44" s="47">
        <f t="shared" si="67"/>
        <v>188346102.02972203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v>6030.91</v>
      </c>
      <c r="E45" s="49">
        <f t="shared" si="28"/>
        <v>5.9018945843853365E-2</v>
      </c>
      <c r="F45" s="46">
        <v>507.29</v>
      </c>
      <c r="G45" s="49">
        <f t="shared" si="29"/>
        <v>3.2726275724146832E-2</v>
      </c>
      <c r="H45" s="46">
        <f t="shared" si="68"/>
        <v>6538.2</v>
      </c>
      <c r="I45" s="50">
        <f t="shared" si="30"/>
        <v>5.5555838792729864E-2</v>
      </c>
      <c r="J45" s="48">
        <f>+'[40]Oct-Dec'!$F$45</f>
        <v>184921.75</v>
      </c>
      <c r="K45" s="49">
        <f t="shared" si="31"/>
        <v>0.66670422220379499</v>
      </c>
      <c r="L45" s="46">
        <f>+'[40]Oct-Dec'!$G$45</f>
        <v>232663.62</v>
      </c>
      <c r="M45" s="49">
        <f t="shared" si="32"/>
        <v>1.012523043179306</v>
      </c>
      <c r="N45" s="46">
        <f t="shared" si="33"/>
        <v>417585.37</v>
      </c>
      <c r="O45" s="50">
        <f t="shared" si="34"/>
        <v>0.82339130400490579</v>
      </c>
      <c r="P45" s="139">
        <f t="shared" si="35"/>
        <v>190952.66</v>
      </c>
      <c r="Q45" s="140">
        <f t="shared" si="36"/>
        <v>233170.91</v>
      </c>
      <c r="R45" s="141">
        <f t="shared" si="37"/>
        <v>424123.57</v>
      </c>
      <c r="S45" s="41"/>
      <c r="T45" s="5">
        <v>370117.70894027431</v>
      </c>
      <c r="U45" s="7">
        <v>1.9779275183315572</v>
      </c>
      <c r="V45" s="5">
        <v>221885.15579328881</v>
      </c>
      <c r="W45" s="7">
        <v>6.2064041787163662</v>
      </c>
      <c r="X45" s="5">
        <v>592002.86473356315</v>
      </c>
      <c r="Y45" s="7">
        <v>2.6562102736222686</v>
      </c>
      <c r="Z45" s="48">
        <v>434258.43730788556</v>
      </c>
      <c r="AA45" s="49">
        <v>0.48663768447651529</v>
      </c>
      <c r="AB45" s="46">
        <v>212825.98103690881</v>
      </c>
      <c r="AC45" s="49">
        <v>0.7031571504364752</v>
      </c>
      <c r="AD45" s="46">
        <v>647084.41834479431</v>
      </c>
      <c r="AE45" s="50">
        <v>0.54147647172831825</v>
      </c>
      <c r="AF45" s="139">
        <f t="shared" si="38"/>
        <v>804376.14624815993</v>
      </c>
      <c r="AG45" s="140">
        <f t="shared" si="39"/>
        <v>434711.13683019765</v>
      </c>
      <c r="AH45" s="141">
        <f t="shared" si="40"/>
        <v>1239087.2830783576</v>
      </c>
      <c r="AI45" s="43"/>
      <c r="AJ45" s="45">
        <v>33068.650902445574</v>
      </c>
      <c r="AK45" s="49">
        <v>0.52162869157576419</v>
      </c>
      <c r="AL45" s="46">
        <v>48266.396545115946</v>
      </c>
      <c r="AM45" s="49">
        <v>3.7678685827569045</v>
      </c>
      <c r="AN45" s="46">
        <v>81335.047447561519</v>
      </c>
      <c r="AO45" s="50">
        <v>1.0673190400572341</v>
      </c>
      <c r="AP45" s="48">
        <v>79891.085451378167</v>
      </c>
      <c r="AQ45" s="49">
        <v>0.63941002402159486</v>
      </c>
      <c r="AR45" s="46">
        <v>100842.29214535034</v>
      </c>
      <c r="AS45" s="49">
        <v>0.84956311464587175</v>
      </c>
      <c r="AT45" s="46">
        <v>180733.3775967285</v>
      </c>
      <c r="AU45" s="50">
        <v>0.74179285185240973</v>
      </c>
      <c r="AV45" s="139">
        <f t="shared" si="41"/>
        <v>112959.73635382374</v>
      </c>
      <c r="AW45" s="140">
        <f t="shared" si="42"/>
        <v>149108.68869046628</v>
      </c>
      <c r="AX45" s="141">
        <f t="shared" si="43"/>
        <v>262068.42504429002</v>
      </c>
      <c r="AY45" s="43"/>
      <c r="AZ45" s="45">
        <v>406066.95941007312</v>
      </c>
      <c r="BA45" s="49">
        <v>3.6816776924408683</v>
      </c>
      <c r="BB45" s="46">
        <v>456273.19774209277</v>
      </c>
      <c r="BC45" s="49">
        <v>22.962918859692639</v>
      </c>
      <c r="BD45" s="46">
        <v>862340.15715216589</v>
      </c>
      <c r="BE45" s="50">
        <v>6.6250280964949289</v>
      </c>
      <c r="BF45" s="48">
        <v>1029011.286220233</v>
      </c>
      <c r="BG45" s="49">
        <v>1.8845704750571555</v>
      </c>
      <c r="BH45" s="46">
        <v>1573297.3328920549</v>
      </c>
      <c r="BI45" s="49">
        <v>7.025467901921278</v>
      </c>
      <c r="BJ45" s="46">
        <v>2602308.6191122876</v>
      </c>
      <c r="BK45" s="50">
        <v>3.3797927675717183</v>
      </c>
      <c r="BL45" s="139">
        <f t="shared" si="44"/>
        <v>1435078.2456303062</v>
      </c>
      <c r="BM45" s="140">
        <f t="shared" si="45"/>
        <v>2029570.5306341476</v>
      </c>
      <c r="BN45" s="141">
        <f t="shared" si="46"/>
        <v>3464648.7762644538</v>
      </c>
      <c r="BO45" s="43"/>
      <c r="BP45" s="45">
        <v>34943.39859527105</v>
      </c>
      <c r="BQ45" s="49">
        <v>0.43631798663042753</v>
      </c>
      <c r="BR45" s="46">
        <v>37910.28473131574</v>
      </c>
      <c r="BS45" s="49">
        <v>2.9431165849946233</v>
      </c>
      <c r="BT45" s="46">
        <v>72853.68332658679</v>
      </c>
      <c r="BU45" s="50">
        <v>0.78364257945300309</v>
      </c>
      <c r="BV45" s="48">
        <v>113242.98931791374</v>
      </c>
      <c r="BW45" s="49">
        <v>0.44210156401563844</v>
      </c>
      <c r="BX45" s="46">
        <v>38527.531684876885</v>
      </c>
      <c r="BY45" s="49">
        <v>0.27242762269840753</v>
      </c>
      <c r="BZ45" s="46">
        <v>151770.52100279063</v>
      </c>
      <c r="CA45" s="50">
        <v>0.38174540584750011</v>
      </c>
      <c r="CB45" s="139">
        <f t="shared" si="47"/>
        <v>148186.38791318479</v>
      </c>
      <c r="CC45" s="140">
        <f t="shared" si="48"/>
        <v>76437.816416192625</v>
      </c>
      <c r="CD45" s="141">
        <f t="shared" si="49"/>
        <v>224624.20432937742</v>
      </c>
      <c r="CE45" s="43"/>
      <c r="CF45" s="45">
        <v>514512.53303895792</v>
      </c>
      <c r="CG45" s="49">
        <v>4.0487294069795237</v>
      </c>
      <c r="CH45" s="46">
        <v>44599.961200780046</v>
      </c>
      <c r="CI45" s="49">
        <v>2.22866086352089</v>
      </c>
      <c r="CJ45" s="46">
        <v>559112.49423973798</v>
      </c>
      <c r="CK45" s="50">
        <v>3.801107430993786</v>
      </c>
      <c r="CL45" s="48">
        <v>427793.41950707056</v>
      </c>
      <c r="CM45" s="49">
        <v>0.66670420430180533</v>
      </c>
      <c r="CN45" s="46">
        <v>113168.37046262478</v>
      </c>
      <c r="CO45" s="49">
        <v>0.7540234962796315</v>
      </c>
      <c r="CP45" s="46">
        <v>540961.78996969538</v>
      </c>
      <c r="CQ45" s="50">
        <v>0.6832568645890007</v>
      </c>
      <c r="CR45" s="139">
        <f t="shared" si="50"/>
        <v>942305.95254602842</v>
      </c>
      <c r="CS45" s="140">
        <f t="shared" si="51"/>
        <v>157768.33166340482</v>
      </c>
      <c r="CT45" s="141">
        <f t="shared" si="52"/>
        <v>1100074.2842094332</v>
      </c>
      <c r="CU45" s="43"/>
      <c r="CV45" s="48">
        <f t="shared" si="53"/>
        <v>1364740.160887022</v>
      </c>
      <c r="CW45" s="49">
        <f t="shared" si="54"/>
        <v>2.0364210671490675</v>
      </c>
      <c r="CX45" s="49">
        <f t="shared" si="55"/>
        <v>809442.28601259319</v>
      </c>
      <c r="CY45" s="49">
        <f t="shared" si="56"/>
        <v>6.9286735374499742</v>
      </c>
      <c r="CZ45" s="46">
        <f t="shared" si="57"/>
        <v>2174182.4468996152</v>
      </c>
      <c r="DA45" s="50">
        <f t="shared" si="58"/>
        <v>2.7626522373186164</v>
      </c>
      <c r="DB45" s="48">
        <f t="shared" si="59"/>
        <v>2269118.9678044813</v>
      </c>
      <c r="DC45" s="49">
        <f t="shared" si="60"/>
        <v>0.82860012912355985</v>
      </c>
      <c r="DD45" s="46">
        <f t="shared" si="61"/>
        <v>2271325.1282218159</v>
      </c>
      <c r="DE45" s="49">
        <f t="shared" si="62"/>
        <v>1.9469480135759534</v>
      </c>
      <c r="DF45" s="46">
        <f t="shared" si="63"/>
        <v>4540444.0960262977</v>
      </c>
      <c r="DG45" s="50">
        <f t="shared" si="64"/>
        <v>1.1626944975938669</v>
      </c>
      <c r="DH45" s="177"/>
      <c r="DI45" s="190" t="s">
        <v>61</v>
      </c>
      <c r="DJ45" s="48">
        <f t="shared" si="65"/>
        <v>2174182.4468996152</v>
      </c>
      <c r="DK45" s="46">
        <f t="shared" si="66"/>
        <v>4540444.0960262977</v>
      </c>
      <c r="DL45" s="47">
        <f t="shared" si="67"/>
        <v>6714626.5429259129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v>0</v>
      </c>
      <c r="E46" s="49">
        <f t="shared" si="28"/>
        <v>0</v>
      </c>
      <c r="F46" s="46">
        <v>0</v>
      </c>
      <c r="G46" s="49">
        <f t="shared" si="29"/>
        <v>0</v>
      </c>
      <c r="H46" s="46">
        <f t="shared" si="68"/>
        <v>0</v>
      </c>
      <c r="I46" s="50">
        <f t="shared" si="30"/>
        <v>0</v>
      </c>
      <c r="J46" s="48">
        <f>+'[40]Oct-Dec'!$F$46</f>
        <v>0</v>
      </c>
      <c r="K46" s="49">
        <f t="shared" si="31"/>
        <v>0</v>
      </c>
      <c r="L46" s="46">
        <f>+'[40]Oct-Dec'!$G$46</f>
        <v>0</v>
      </c>
      <c r="M46" s="49">
        <f t="shared" si="32"/>
        <v>0</v>
      </c>
      <c r="N46" s="46">
        <f t="shared" si="33"/>
        <v>0</v>
      </c>
      <c r="O46" s="50">
        <f t="shared" si="34"/>
        <v>0</v>
      </c>
      <c r="P46" s="139">
        <f t="shared" si="35"/>
        <v>0</v>
      </c>
      <c r="Q46" s="140">
        <f t="shared" si="36"/>
        <v>0</v>
      </c>
      <c r="R46" s="141">
        <f t="shared" si="37"/>
        <v>0</v>
      </c>
      <c r="S46" s="41"/>
      <c r="T46" s="5">
        <v>41208332.340385474</v>
      </c>
      <c r="U46" s="7">
        <v>220.21938575696049</v>
      </c>
      <c r="V46" s="5">
        <v>2284325.2698478047</v>
      </c>
      <c r="W46" s="7">
        <v>63.895423060831995</v>
      </c>
      <c r="X46" s="5">
        <v>43492657.610233277</v>
      </c>
      <c r="Y46" s="7">
        <v>195.14372455516894</v>
      </c>
      <c r="Z46" s="48">
        <v>0</v>
      </c>
      <c r="AA46" s="49">
        <v>0</v>
      </c>
      <c r="AB46" s="46">
        <v>0</v>
      </c>
      <c r="AC46" s="49">
        <v>0</v>
      </c>
      <c r="AD46" s="46">
        <v>0</v>
      </c>
      <c r="AE46" s="50">
        <v>0</v>
      </c>
      <c r="AF46" s="139">
        <f t="shared" si="38"/>
        <v>41208332.340385474</v>
      </c>
      <c r="AG46" s="140">
        <f t="shared" si="39"/>
        <v>2284325.2698478047</v>
      </c>
      <c r="AH46" s="141">
        <f t="shared" si="40"/>
        <v>43492657.610233277</v>
      </c>
      <c r="AI46" s="43"/>
      <c r="AJ46" s="45">
        <v>7330744.4135996476</v>
      </c>
      <c r="AK46" s="49">
        <v>115.63600305386304</v>
      </c>
      <c r="AL46" s="46">
        <v>265561.84850314492</v>
      </c>
      <c r="AM46" s="49">
        <v>20.730823458481257</v>
      </c>
      <c r="AN46" s="46">
        <v>7596306.262102792</v>
      </c>
      <c r="AO46" s="50">
        <v>99.682517710160653</v>
      </c>
      <c r="AP46" s="48">
        <v>0</v>
      </c>
      <c r="AQ46" s="49">
        <v>0</v>
      </c>
      <c r="AR46" s="46">
        <v>0</v>
      </c>
      <c r="AS46" s="49">
        <v>0</v>
      </c>
      <c r="AT46" s="46">
        <v>0</v>
      </c>
      <c r="AU46" s="50">
        <v>0</v>
      </c>
      <c r="AV46" s="139">
        <f t="shared" si="41"/>
        <v>7330744.4135996476</v>
      </c>
      <c r="AW46" s="140">
        <f t="shared" si="42"/>
        <v>265561.84850314492</v>
      </c>
      <c r="AX46" s="141">
        <f t="shared" si="43"/>
        <v>7596306.262102792</v>
      </c>
      <c r="AY46" s="43"/>
      <c r="AZ46" s="45">
        <v>17087246.275157869</v>
      </c>
      <c r="BA46" s="49">
        <v>154.92453148093159</v>
      </c>
      <c r="BB46" s="46">
        <v>0</v>
      </c>
      <c r="BC46" s="49">
        <v>0</v>
      </c>
      <c r="BD46" s="46">
        <v>17087246.275157869</v>
      </c>
      <c r="BE46" s="50">
        <v>131.27474781934995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f t="shared" si="44"/>
        <v>17087246.275157869</v>
      </c>
      <c r="BM46" s="140">
        <f t="shared" si="45"/>
        <v>0</v>
      </c>
      <c r="BN46" s="141">
        <f t="shared" si="46"/>
        <v>17087246.275157869</v>
      </c>
      <c r="BO46" s="43"/>
      <c r="BP46" s="45">
        <v>12294380.190593231</v>
      </c>
      <c r="BQ46" s="49">
        <v>153.51280720458041</v>
      </c>
      <c r="BR46" s="46">
        <v>0</v>
      </c>
      <c r="BS46" s="49">
        <v>0</v>
      </c>
      <c r="BT46" s="46">
        <v>12294380.190593231</v>
      </c>
      <c r="BU46" s="50">
        <v>132.24313947372463</v>
      </c>
      <c r="BV46" s="48">
        <v>0</v>
      </c>
      <c r="BW46" s="49">
        <v>0</v>
      </c>
      <c r="BX46" s="46">
        <v>0</v>
      </c>
      <c r="BY46" s="49">
        <v>0</v>
      </c>
      <c r="BZ46" s="46">
        <v>0</v>
      </c>
      <c r="CA46" s="50">
        <v>0</v>
      </c>
      <c r="CB46" s="139">
        <f t="shared" si="47"/>
        <v>12294380.190593231</v>
      </c>
      <c r="CC46" s="140">
        <f t="shared" si="48"/>
        <v>0</v>
      </c>
      <c r="CD46" s="141">
        <f t="shared" si="49"/>
        <v>12294380.190593231</v>
      </c>
      <c r="CE46" s="43"/>
      <c r="CF46" s="45">
        <v>14498671.240917884</v>
      </c>
      <c r="CG46" s="49">
        <v>114.09089739469535</v>
      </c>
      <c r="CH46" s="46">
        <v>13056.735791754996</v>
      </c>
      <c r="CI46" s="49">
        <v>0.65244532239431319</v>
      </c>
      <c r="CJ46" s="46">
        <v>14511727.97670964</v>
      </c>
      <c r="CK46" s="50">
        <v>98.657493111179662</v>
      </c>
      <c r="CL46" s="48">
        <v>0</v>
      </c>
      <c r="CM46" s="49">
        <v>0</v>
      </c>
      <c r="CN46" s="46">
        <v>0</v>
      </c>
      <c r="CO46" s="49">
        <v>0</v>
      </c>
      <c r="CP46" s="46">
        <v>0</v>
      </c>
      <c r="CQ46" s="50">
        <v>0</v>
      </c>
      <c r="CR46" s="139">
        <f t="shared" si="50"/>
        <v>14498671.240917884</v>
      </c>
      <c r="CS46" s="140">
        <f t="shared" si="51"/>
        <v>13056.735791754996</v>
      </c>
      <c r="CT46" s="141">
        <f t="shared" si="52"/>
        <v>14511727.97670964</v>
      </c>
      <c r="CU46" s="43"/>
      <c r="CV46" s="48">
        <f t="shared" si="53"/>
        <v>92419374.46065411</v>
      </c>
      <c r="CW46" s="49">
        <f t="shared" si="54"/>
        <v>137.9051973102994</v>
      </c>
      <c r="CX46" s="49">
        <f t="shared" si="55"/>
        <v>2562943.8541427045</v>
      </c>
      <c r="CY46" s="49">
        <f t="shared" si="56"/>
        <v>21.938316748493083</v>
      </c>
      <c r="CZ46" s="46">
        <f t="shared" si="57"/>
        <v>94982318.31479682</v>
      </c>
      <c r="DA46" s="50">
        <f t="shared" si="58"/>
        <v>120.6904758946377</v>
      </c>
      <c r="DB46" s="48">
        <f t="shared" si="59"/>
        <v>0</v>
      </c>
      <c r="DC46" s="49">
        <f t="shared" si="60"/>
        <v>0</v>
      </c>
      <c r="DD46" s="46">
        <f t="shared" si="61"/>
        <v>0</v>
      </c>
      <c r="DE46" s="49">
        <f t="shared" si="62"/>
        <v>0</v>
      </c>
      <c r="DF46" s="46">
        <f t="shared" si="63"/>
        <v>0</v>
      </c>
      <c r="DG46" s="50">
        <f t="shared" si="64"/>
        <v>0</v>
      </c>
      <c r="DH46" s="177"/>
      <c r="DI46" s="190" t="s">
        <v>47</v>
      </c>
      <c r="DJ46" s="48">
        <f t="shared" si="65"/>
        <v>94982318.31479682</v>
      </c>
      <c r="DK46" s="46">
        <f t="shared" si="66"/>
        <v>0</v>
      </c>
      <c r="DL46" s="47">
        <f t="shared" si="67"/>
        <v>94982318.31479682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v>0</v>
      </c>
      <c r="E47" s="49">
        <f t="shared" si="28"/>
        <v>0</v>
      </c>
      <c r="F47" s="46">
        <v>0</v>
      </c>
      <c r="G47" s="49">
        <f t="shared" si="29"/>
        <v>0</v>
      </c>
      <c r="H47" s="46">
        <f t="shared" si="68"/>
        <v>0</v>
      </c>
      <c r="I47" s="50">
        <f t="shared" si="30"/>
        <v>0</v>
      </c>
      <c r="J47" s="48">
        <f>+'[40]Oct-Dec'!$F$47</f>
        <v>0</v>
      </c>
      <c r="K47" s="49">
        <f t="shared" si="31"/>
        <v>0</v>
      </c>
      <c r="L47" s="46">
        <f>+'[40]Oct-Dec'!$G$47</f>
        <v>0</v>
      </c>
      <c r="M47" s="49">
        <f t="shared" si="32"/>
        <v>0</v>
      </c>
      <c r="N47" s="46">
        <f t="shared" si="33"/>
        <v>0</v>
      </c>
      <c r="O47" s="50">
        <f t="shared" si="34"/>
        <v>0</v>
      </c>
      <c r="P47" s="139">
        <f t="shared" si="35"/>
        <v>0</v>
      </c>
      <c r="Q47" s="140">
        <f t="shared" si="36"/>
        <v>0</v>
      </c>
      <c r="R47" s="141">
        <f t="shared" si="37"/>
        <v>0</v>
      </c>
      <c r="S47" s="41"/>
      <c r="T47" s="5">
        <v>5300838.3739133338</v>
      </c>
      <c r="U47" s="7">
        <v>28.327944966510621</v>
      </c>
      <c r="V47" s="5">
        <v>0</v>
      </c>
      <c r="W47" s="7">
        <v>0</v>
      </c>
      <c r="X47" s="5">
        <v>5300838.3739133338</v>
      </c>
      <c r="Y47" s="7">
        <v>23.783907454462518</v>
      </c>
      <c r="Z47" s="48">
        <v>0</v>
      </c>
      <c r="AA47" s="49">
        <v>0</v>
      </c>
      <c r="AB47" s="46">
        <v>0</v>
      </c>
      <c r="AC47" s="49">
        <v>0</v>
      </c>
      <c r="AD47" s="46">
        <v>0</v>
      </c>
      <c r="AE47" s="50">
        <v>0</v>
      </c>
      <c r="AF47" s="139">
        <f t="shared" si="38"/>
        <v>5300838.3739133338</v>
      </c>
      <c r="AG47" s="140">
        <f t="shared" si="39"/>
        <v>0</v>
      </c>
      <c r="AH47" s="141">
        <f t="shared" si="40"/>
        <v>5300838.3739133338</v>
      </c>
      <c r="AI47" s="43"/>
      <c r="AJ47" s="45">
        <v>843342.89607425267</v>
      </c>
      <c r="AK47" s="49">
        <v>13.30298755539479</v>
      </c>
      <c r="AL47" s="46">
        <v>50595.407112967543</v>
      </c>
      <c r="AM47" s="49">
        <v>3.9496804928155771</v>
      </c>
      <c r="AN47" s="46">
        <v>893938.30318722024</v>
      </c>
      <c r="AO47" s="50">
        <v>11.730704063870091</v>
      </c>
      <c r="AP47" s="48">
        <v>0</v>
      </c>
      <c r="AQ47" s="49">
        <v>0</v>
      </c>
      <c r="AR47" s="46">
        <v>0</v>
      </c>
      <c r="AS47" s="49">
        <v>0</v>
      </c>
      <c r="AT47" s="46">
        <v>0</v>
      </c>
      <c r="AU47" s="50">
        <v>0</v>
      </c>
      <c r="AV47" s="139">
        <f t="shared" si="41"/>
        <v>843342.89607425267</v>
      </c>
      <c r="AW47" s="140">
        <f t="shared" si="42"/>
        <v>50595.407112967543</v>
      </c>
      <c r="AX47" s="141">
        <f t="shared" si="43"/>
        <v>893938.30318722024</v>
      </c>
      <c r="AY47" s="43"/>
      <c r="AZ47" s="45">
        <v>1887471.9776476158</v>
      </c>
      <c r="BA47" s="49">
        <v>17.113097517975735</v>
      </c>
      <c r="BB47" s="46">
        <v>0</v>
      </c>
      <c r="BC47" s="49">
        <v>0</v>
      </c>
      <c r="BD47" s="46">
        <v>1887471.9776476158</v>
      </c>
      <c r="BE47" s="50">
        <v>14.50072199415826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f t="shared" si="44"/>
        <v>1887471.9776476158</v>
      </c>
      <c r="BM47" s="140">
        <f t="shared" si="45"/>
        <v>0</v>
      </c>
      <c r="BN47" s="141">
        <f t="shared" si="46"/>
        <v>1887471.9776476158</v>
      </c>
      <c r="BO47" s="43"/>
      <c r="BP47" s="45">
        <v>1603766.1687831625</v>
      </c>
      <c r="BQ47" s="49">
        <v>20.025299596478362</v>
      </c>
      <c r="BR47" s="46">
        <v>0</v>
      </c>
      <c r="BS47" s="49">
        <v>0</v>
      </c>
      <c r="BT47" s="46">
        <v>1603766.1687831625</v>
      </c>
      <c r="BU47" s="50">
        <v>17.250733249969478</v>
      </c>
      <c r="BV47" s="48">
        <v>0</v>
      </c>
      <c r="BW47" s="49">
        <v>0</v>
      </c>
      <c r="BX47" s="46">
        <v>0</v>
      </c>
      <c r="BY47" s="49">
        <v>0</v>
      </c>
      <c r="BZ47" s="46">
        <v>0</v>
      </c>
      <c r="CA47" s="50">
        <v>0</v>
      </c>
      <c r="CB47" s="139">
        <f t="shared" si="47"/>
        <v>1603766.1687831625</v>
      </c>
      <c r="CC47" s="140">
        <f t="shared" si="48"/>
        <v>0</v>
      </c>
      <c r="CD47" s="141">
        <f t="shared" si="49"/>
        <v>1603766.1687831625</v>
      </c>
      <c r="CE47" s="43"/>
      <c r="CF47" s="45">
        <v>1594611.6139553164</v>
      </c>
      <c r="CG47" s="49">
        <v>12.548092649947407</v>
      </c>
      <c r="CH47" s="46">
        <v>752.74517429443426</v>
      </c>
      <c r="CI47" s="49">
        <v>3.7614689900781241E-2</v>
      </c>
      <c r="CJ47" s="46">
        <v>1595364.3591296107</v>
      </c>
      <c r="CK47" s="50">
        <v>10.846030777537941</v>
      </c>
      <c r="CL47" s="48">
        <v>0</v>
      </c>
      <c r="CM47" s="49">
        <v>0</v>
      </c>
      <c r="CN47" s="46">
        <v>0</v>
      </c>
      <c r="CO47" s="49">
        <v>0</v>
      </c>
      <c r="CP47" s="46">
        <v>0</v>
      </c>
      <c r="CQ47" s="50">
        <v>0</v>
      </c>
      <c r="CR47" s="139">
        <f t="shared" si="50"/>
        <v>1594611.6139553164</v>
      </c>
      <c r="CS47" s="140">
        <f t="shared" si="51"/>
        <v>752.74517429443426</v>
      </c>
      <c r="CT47" s="141">
        <f t="shared" si="52"/>
        <v>1595364.3591296107</v>
      </c>
      <c r="CU47" s="43"/>
      <c r="CV47" s="48">
        <f t="shared" si="53"/>
        <v>11230031.030373681</v>
      </c>
      <c r="CW47" s="49">
        <f t="shared" si="54"/>
        <v>16.757088587564397</v>
      </c>
      <c r="CX47" s="49">
        <f t="shared" si="55"/>
        <v>51348.152287261975</v>
      </c>
      <c r="CY47" s="49">
        <f t="shared" si="56"/>
        <v>0.43953051390765652</v>
      </c>
      <c r="CZ47" s="46">
        <f t="shared" si="57"/>
        <v>11281379.182660943</v>
      </c>
      <c r="DA47" s="50">
        <f t="shared" si="58"/>
        <v>14.334826170389423</v>
      </c>
      <c r="DB47" s="48">
        <f t="shared" si="59"/>
        <v>0</v>
      </c>
      <c r="DC47" s="49">
        <f t="shared" si="60"/>
        <v>0</v>
      </c>
      <c r="DD47" s="46">
        <f t="shared" si="61"/>
        <v>0</v>
      </c>
      <c r="DE47" s="49">
        <f t="shared" si="62"/>
        <v>0</v>
      </c>
      <c r="DF47" s="46">
        <f t="shared" si="63"/>
        <v>0</v>
      </c>
      <c r="DG47" s="50">
        <f t="shared" si="64"/>
        <v>0</v>
      </c>
      <c r="DH47" s="177"/>
      <c r="DI47" s="190" t="s">
        <v>40</v>
      </c>
      <c r="DJ47" s="48">
        <f t="shared" si="65"/>
        <v>11281379.182660943</v>
      </c>
      <c r="DK47" s="46">
        <f t="shared" si="66"/>
        <v>0</v>
      </c>
      <c r="DL47" s="47">
        <f t="shared" si="67"/>
        <v>11281379.182660943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v>17458666.57</v>
      </c>
      <c r="E48" s="49">
        <f t="shared" si="28"/>
        <v>170.85184438181355</v>
      </c>
      <c r="F48" s="46">
        <v>5792589.5999999996</v>
      </c>
      <c r="G48" s="49">
        <f t="shared" si="29"/>
        <v>373.69134894522932</v>
      </c>
      <c r="H48" s="46">
        <f t="shared" si="68"/>
        <v>23251256.170000002</v>
      </c>
      <c r="I48" s="50">
        <f t="shared" si="30"/>
        <v>197.56860290431399</v>
      </c>
      <c r="J48" s="48">
        <f>+'[40]Oct-Dec'!$F$48</f>
        <v>11467263.469999999</v>
      </c>
      <c r="K48" s="49">
        <f t="shared" si="31"/>
        <v>41.343286944733869</v>
      </c>
      <c r="L48" s="46">
        <f>+'[40]Oct-Dec'!$G$48</f>
        <v>33378176.649999999</v>
      </c>
      <c r="M48" s="49">
        <f t="shared" si="32"/>
        <v>145.25765995317383</v>
      </c>
      <c r="N48" s="46">
        <f t="shared" si="33"/>
        <v>44845440.119999997</v>
      </c>
      <c r="O48" s="50">
        <f t="shared" si="34"/>
        <v>88.425859888436023</v>
      </c>
      <c r="P48" s="139">
        <f t="shared" si="35"/>
        <v>28925930.039999999</v>
      </c>
      <c r="Q48" s="140">
        <f t="shared" si="36"/>
        <v>39170766.25</v>
      </c>
      <c r="R48" s="141">
        <f t="shared" si="37"/>
        <v>68096696.289999992</v>
      </c>
      <c r="S48" s="41"/>
      <c r="T48" s="5">
        <v>40237984.340000011</v>
      </c>
      <c r="U48" s="7">
        <v>215.03379758876474</v>
      </c>
      <c r="V48" s="5">
        <v>16003879.65</v>
      </c>
      <c r="W48" s="7">
        <v>447.64844759587146</v>
      </c>
      <c r="X48" s="5">
        <v>56241863.99000001</v>
      </c>
      <c r="Y48" s="7">
        <v>252.34711829500844</v>
      </c>
      <c r="Z48" s="48">
        <v>31913684.470000014</v>
      </c>
      <c r="AA48" s="49">
        <v>35.763039193603532</v>
      </c>
      <c r="AB48" s="46">
        <v>37150991.910000011</v>
      </c>
      <c r="AC48" s="49">
        <v>122.74340510519642</v>
      </c>
      <c r="AD48" s="46">
        <v>69064676.380000025</v>
      </c>
      <c r="AE48" s="50">
        <v>57.792918863600057</v>
      </c>
      <c r="AF48" s="139">
        <f t="shared" si="38"/>
        <v>72151668.810000032</v>
      </c>
      <c r="AG48" s="140">
        <f t="shared" si="39"/>
        <v>53154871.56000001</v>
      </c>
      <c r="AH48" s="141">
        <f t="shared" si="40"/>
        <v>125306540.37000003</v>
      </c>
      <c r="AI48" s="43"/>
      <c r="AJ48" s="45">
        <v>9390795.466421999</v>
      </c>
      <c r="AK48" s="49">
        <v>148.13148460323367</v>
      </c>
      <c r="AL48" s="46">
        <v>4186171.7879548129</v>
      </c>
      <c r="AM48" s="49">
        <v>326.7893667412032</v>
      </c>
      <c r="AN48" s="46">
        <v>13576967.254376812</v>
      </c>
      <c r="AO48" s="50">
        <v>178.16373275213979</v>
      </c>
      <c r="AP48" s="48">
        <v>4519107.5727550872</v>
      </c>
      <c r="AQ48" s="49">
        <v>36.168774842971608</v>
      </c>
      <c r="AR48" s="46">
        <v>14479235.507244915</v>
      </c>
      <c r="AS48" s="49">
        <v>121.98279267091479</v>
      </c>
      <c r="AT48" s="46">
        <v>18998343.080000002</v>
      </c>
      <c r="AU48" s="50">
        <v>77.975829817274388</v>
      </c>
      <c r="AV48" s="139">
        <f t="shared" si="41"/>
        <v>13909903.039177086</v>
      </c>
      <c r="AW48" s="140">
        <f t="shared" si="42"/>
        <v>18665407.29519973</v>
      </c>
      <c r="AX48" s="141">
        <f t="shared" si="43"/>
        <v>32575310.334376816</v>
      </c>
      <c r="AY48" s="43"/>
      <c r="AZ48" s="45">
        <v>30233456.428524476</v>
      </c>
      <c r="BA48" s="49">
        <v>274.1169640100502</v>
      </c>
      <c r="BB48" s="46">
        <v>6483014.181475535</v>
      </c>
      <c r="BC48" s="49">
        <v>326.27147365251813</v>
      </c>
      <c r="BD48" s="46">
        <v>36716470.610000014</v>
      </c>
      <c r="BE48" s="50">
        <v>282.07853638486841</v>
      </c>
      <c r="BF48" s="48">
        <v>26757481.792281404</v>
      </c>
      <c r="BG48" s="49">
        <v>49.004671618169702</v>
      </c>
      <c r="BH48" s="46">
        <v>26996345.457718577</v>
      </c>
      <c r="BI48" s="49">
        <v>120.55061336291797</v>
      </c>
      <c r="BJ48" s="46">
        <v>53753827.249999985</v>
      </c>
      <c r="BK48" s="50">
        <v>69.813701278376413</v>
      </c>
      <c r="BL48" s="139">
        <f t="shared" si="44"/>
        <v>56990938.220805883</v>
      </c>
      <c r="BM48" s="140">
        <f t="shared" si="45"/>
        <v>33479359.639194112</v>
      </c>
      <c r="BN48" s="141">
        <f t="shared" si="46"/>
        <v>90470297.859999999</v>
      </c>
      <c r="BO48" s="43"/>
      <c r="BP48" s="45">
        <v>9726031.2299999967</v>
      </c>
      <c r="BQ48" s="49">
        <v>121.44332076366946</v>
      </c>
      <c r="BR48" s="46">
        <v>4683143.6699999971</v>
      </c>
      <c r="BS48" s="49">
        <v>363.56988354941365</v>
      </c>
      <c r="BT48" s="46">
        <v>14409174.899999995</v>
      </c>
      <c r="BU48" s="50">
        <v>154.99069464762064</v>
      </c>
      <c r="BV48" s="48">
        <v>6194411.0900000054</v>
      </c>
      <c r="BW48" s="49">
        <v>24.18303196992354</v>
      </c>
      <c r="BX48" s="46">
        <v>16839107.819999993</v>
      </c>
      <c r="BY48" s="49">
        <v>119.06908932776135</v>
      </c>
      <c r="BZ48" s="46">
        <v>23033518.909999996</v>
      </c>
      <c r="CA48" s="50">
        <v>57.935756998767502</v>
      </c>
      <c r="CB48" s="139">
        <f t="shared" si="47"/>
        <v>15920442.320000002</v>
      </c>
      <c r="CC48" s="140">
        <f t="shared" si="48"/>
        <v>21522251.489999991</v>
      </c>
      <c r="CD48" s="141">
        <f t="shared" si="49"/>
        <v>37442693.809999995</v>
      </c>
      <c r="CE48" s="43"/>
      <c r="CF48" s="45">
        <v>33766474.18820072</v>
      </c>
      <c r="CG48" s="49">
        <v>265.71037290054073</v>
      </c>
      <c r="CH48" s="46">
        <v>6814541.8017992759</v>
      </c>
      <c r="CI48" s="49">
        <v>340.52277642410934</v>
      </c>
      <c r="CJ48" s="46">
        <v>40581015.989999995</v>
      </c>
      <c r="CK48" s="50">
        <v>275.88866824844314</v>
      </c>
      <c r="CL48" s="48">
        <v>25607589.54514214</v>
      </c>
      <c r="CM48" s="49">
        <v>39.908719567153234</v>
      </c>
      <c r="CN48" s="46">
        <v>25045614.46485788</v>
      </c>
      <c r="CO48" s="49">
        <v>166.87508804857134</v>
      </c>
      <c r="CP48" s="46">
        <v>50653204.01000002</v>
      </c>
      <c r="CQ48" s="50">
        <v>63.977068242099705</v>
      </c>
      <c r="CR48" s="139">
        <f t="shared" si="50"/>
        <v>59374063.733342856</v>
      </c>
      <c r="CS48" s="140">
        <f t="shared" si="51"/>
        <v>31860156.266657155</v>
      </c>
      <c r="CT48" s="141">
        <f t="shared" si="52"/>
        <v>91234220.000000015</v>
      </c>
      <c r="CU48" s="43"/>
      <c r="CV48" s="48">
        <f t="shared" si="53"/>
        <v>140813408.22314718</v>
      </c>
      <c r="CW48" s="49">
        <f t="shared" si="54"/>
        <v>210.11720711457636</v>
      </c>
      <c r="CX48" s="63">
        <f t="shared" si="55"/>
        <v>43963340.691229619</v>
      </c>
      <c r="CY48" s="63">
        <f t="shared" si="56"/>
        <v>376.31791732274445</v>
      </c>
      <c r="CZ48" s="46">
        <f t="shared" si="57"/>
        <v>184776748.9143768</v>
      </c>
      <c r="DA48" s="64">
        <f t="shared" si="58"/>
        <v>234.78889709587122</v>
      </c>
      <c r="DB48" s="65">
        <f t="shared" si="59"/>
        <v>106459537.94017865</v>
      </c>
      <c r="DC48" s="63">
        <f t="shared" si="60"/>
        <v>38.875170555300464</v>
      </c>
      <c r="DD48" s="66">
        <f t="shared" si="61"/>
        <v>153889471.80982137</v>
      </c>
      <c r="DE48" s="63">
        <f t="shared" si="62"/>
        <v>131.91189483513003</v>
      </c>
      <c r="DF48" s="66">
        <f t="shared" si="63"/>
        <v>260349009.75</v>
      </c>
      <c r="DG48" s="64">
        <f t="shared" si="64"/>
        <v>66.668888480591434</v>
      </c>
      <c r="DH48" s="179"/>
      <c r="DI48" s="190" t="s">
        <v>53</v>
      </c>
      <c r="DJ48" s="65">
        <f t="shared" si="65"/>
        <v>184776748.9143768</v>
      </c>
      <c r="DK48" s="66">
        <f t="shared" si="66"/>
        <v>260349009.75</v>
      </c>
      <c r="DL48" s="67">
        <f t="shared" si="67"/>
        <v>445125758.6643768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v>2.69</v>
      </c>
      <c r="E49" s="49">
        <f t="shared" si="28"/>
        <v>2.6324545436752588E-5</v>
      </c>
      <c r="F49" s="46">
        <v>0</v>
      </c>
      <c r="G49" s="49">
        <f t="shared" si="29"/>
        <v>0</v>
      </c>
      <c r="H49" s="46">
        <f t="shared" si="68"/>
        <v>2.69</v>
      </c>
      <c r="I49" s="50">
        <f t="shared" si="30"/>
        <v>2.2857239967031192E-5</v>
      </c>
      <c r="J49" s="48">
        <f>+'[40]Oct-Dec'!$F$49</f>
        <v>0</v>
      </c>
      <c r="K49" s="49">
        <f t="shared" si="31"/>
        <v>0</v>
      </c>
      <c r="L49" s="46">
        <f>+'[40]Oct-Dec'!$G$49</f>
        <v>183.14</v>
      </c>
      <c r="M49" s="49">
        <f t="shared" si="32"/>
        <v>7.9700242834637443E-4</v>
      </c>
      <c r="N49" s="46">
        <f t="shared" si="33"/>
        <v>183.14</v>
      </c>
      <c r="O49" s="50">
        <f t="shared" si="34"/>
        <v>3.6111390448247371E-4</v>
      </c>
      <c r="P49" s="139">
        <f t="shared" si="35"/>
        <v>2.69</v>
      </c>
      <c r="Q49" s="140">
        <f t="shared" si="36"/>
        <v>183.14</v>
      </c>
      <c r="R49" s="141">
        <f t="shared" si="37"/>
        <v>185.82999999999998</v>
      </c>
      <c r="S49" s="41"/>
      <c r="T49" s="5">
        <v>25410.560507738715</v>
      </c>
      <c r="U49" s="7">
        <v>0.13579530422467836</v>
      </c>
      <c r="V49" s="5">
        <v>18716.242439589976</v>
      </c>
      <c r="W49" s="7">
        <v>0.52351661323011878</v>
      </c>
      <c r="X49" s="5">
        <v>44126.802947328688</v>
      </c>
      <c r="Y49" s="7">
        <v>0.19798902051521564</v>
      </c>
      <c r="Z49" s="48">
        <v>56649.097481188765</v>
      </c>
      <c r="AA49" s="49">
        <v>6.3481980446553551E-2</v>
      </c>
      <c r="AB49" s="46">
        <v>46281.437060045675</v>
      </c>
      <c r="AC49" s="49">
        <v>0.1529095425412515</v>
      </c>
      <c r="AD49" s="46">
        <v>102930.53454123443</v>
      </c>
      <c r="AE49" s="50">
        <v>8.6131671689859343E-2</v>
      </c>
      <c r="AF49" s="139">
        <f t="shared" si="38"/>
        <v>82059.657988927473</v>
      </c>
      <c r="AG49" s="140">
        <f t="shared" si="39"/>
        <v>64997.679499635648</v>
      </c>
      <c r="AH49" s="141">
        <f t="shared" si="40"/>
        <v>147057.33748856312</v>
      </c>
      <c r="AI49" s="43"/>
      <c r="AJ49" s="45">
        <v>3434.2325385283893</v>
      </c>
      <c r="AK49" s="49">
        <v>5.4171977893026094E-2</v>
      </c>
      <c r="AL49" s="46">
        <v>1151.1339991153836</v>
      </c>
      <c r="AM49" s="49">
        <v>8.9862138884885534E-2</v>
      </c>
      <c r="AN49" s="46">
        <v>4585.366537643773</v>
      </c>
      <c r="AO49" s="50">
        <v>6.0171465620940529E-2</v>
      </c>
      <c r="AP49" s="48">
        <v>15760.406961166569</v>
      </c>
      <c r="AQ49" s="49">
        <v>0.12613875674229916</v>
      </c>
      <c r="AR49" s="46">
        <v>13055.798899432779</v>
      </c>
      <c r="AS49" s="49">
        <v>0.10999080783690493</v>
      </c>
      <c r="AT49" s="46">
        <v>28816.205860599348</v>
      </c>
      <c r="AU49" s="50">
        <v>0.11827176479042927</v>
      </c>
      <c r="AV49" s="139">
        <f t="shared" si="41"/>
        <v>19194.63949969496</v>
      </c>
      <c r="AW49" s="140">
        <f t="shared" si="42"/>
        <v>14206.932898548162</v>
      </c>
      <c r="AX49" s="141">
        <f t="shared" si="43"/>
        <v>33401.572398243123</v>
      </c>
      <c r="AY49" s="43"/>
      <c r="AZ49" s="45">
        <v>9065.6552401048011</v>
      </c>
      <c r="BA49" s="49">
        <v>8.2195361852002838E-2</v>
      </c>
      <c r="BB49" s="46">
        <v>2419.9167937290385</v>
      </c>
      <c r="BC49" s="49">
        <v>0.12178745816452131</v>
      </c>
      <c r="BD49" s="46">
        <v>11485.57203383384</v>
      </c>
      <c r="BE49" s="50">
        <v>8.823923691522878E-2</v>
      </c>
      <c r="BF49" s="48">
        <v>69039.486073879045</v>
      </c>
      <c r="BG49" s="49">
        <v>0.12644154520974371</v>
      </c>
      <c r="BH49" s="46">
        <v>35101.345682831256</v>
      </c>
      <c r="BI49" s="49">
        <v>0.15674302133066265</v>
      </c>
      <c r="BJ49" s="46">
        <v>104140.83175671031</v>
      </c>
      <c r="BK49" s="50">
        <v>0.13525468401219062</v>
      </c>
      <c r="BL49" s="139">
        <f t="shared" si="44"/>
        <v>78105.141313983841</v>
      </c>
      <c r="BM49" s="140">
        <f t="shared" si="45"/>
        <v>37521.262476560296</v>
      </c>
      <c r="BN49" s="141">
        <f t="shared" si="46"/>
        <v>115626.40379054414</v>
      </c>
      <c r="BO49" s="43"/>
      <c r="BP49" s="45">
        <v>59245.538844971525</v>
      </c>
      <c r="BQ49" s="49">
        <v>0.73976474140586523</v>
      </c>
      <c r="BR49" s="46">
        <v>6067.6539915299272</v>
      </c>
      <c r="BS49" s="49">
        <v>0.47105457585047178</v>
      </c>
      <c r="BT49" s="46">
        <v>65313.192836501454</v>
      </c>
      <c r="BU49" s="50">
        <v>0.70253412826457984</v>
      </c>
      <c r="BV49" s="48">
        <v>13928.135449010204</v>
      </c>
      <c r="BW49" s="49">
        <v>5.4375555634109334E-2</v>
      </c>
      <c r="BX49" s="46">
        <v>6848.2746056449078</v>
      </c>
      <c r="BY49" s="49">
        <v>4.8424051290418872E-2</v>
      </c>
      <c r="BZ49" s="46">
        <v>20776.410054655113</v>
      </c>
      <c r="CA49" s="50">
        <v>5.2258495496780723E-2</v>
      </c>
      <c r="CB49" s="139">
        <f t="shared" si="47"/>
        <v>73173.674293981734</v>
      </c>
      <c r="CC49" s="140">
        <f t="shared" si="48"/>
        <v>12915.928597174836</v>
      </c>
      <c r="CD49" s="141">
        <f t="shared" si="49"/>
        <v>86089.602891156566</v>
      </c>
      <c r="CE49" s="43"/>
      <c r="CF49" s="45">
        <v>1415.0815845208942</v>
      </c>
      <c r="CG49" s="49">
        <v>1.1135360281089818E-2</v>
      </c>
      <c r="CH49" s="46">
        <v>335.27229978399106</v>
      </c>
      <c r="CI49" s="49">
        <v>1.675356285148866E-2</v>
      </c>
      <c r="CJ49" s="46">
        <v>1750.3538843048852</v>
      </c>
      <c r="CK49" s="50">
        <v>1.1899721836027012E-2</v>
      </c>
      <c r="CL49" s="48">
        <v>26920.549982332865</v>
      </c>
      <c r="CM49" s="49">
        <v>4.1954932069827144E-2</v>
      </c>
      <c r="CN49" s="46">
        <v>10393.216110514986</v>
      </c>
      <c r="CO49" s="49">
        <v>6.9248404984575421E-2</v>
      </c>
      <c r="CP49" s="46">
        <v>37313.766092847851</v>
      </c>
      <c r="CQ49" s="50">
        <v>4.7128812606219025E-2</v>
      </c>
      <c r="CR49" s="139">
        <f t="shared" si="50"/>
        <v>28335.631566853757</v>
      </c>
      <c r="CS49" s="140">
        <f t="shared" si="51"/>
        <v>10728.488410298978</v>
      </c>
      <c r="CT49" s="141">
        <f t="shared" si="52"/>
        <v>39064.119977152732</v>
      </c>
      <c r="CU49" s="43"/>
      <c r="CV49" s="48">
        <f t="shared" si="53"/>
        <v>98573.758715864329</v>
      </c>
      <c r="CW49" s="49">
        <f t="shared" si="54"/>
        <v>0.14708857016897953</v>
      </c>
      <c r="CX49" s="49">
        <f t="shared" si="55"/>
        <v>28690.219523748321</v>
      </c>
      <c r="CY49" s="49">
        <f t="shared" si="56"/>
        <v>0.24558287630000702</v>
      </c>
      <c r="CZ49" s="46">
        <f t="shared" si="57"/>
        <v>127263.97823961265</v>
      </c>
      <c r="DA49" s="50">
        <f t="shared" si="58"/>
        <v>0.16170957258674198</v>
      </c>
      <c r="DB49" s="48">
        <f t="shared" si="59"/>
        <v>182297.67594757743</v>
      </c>
      <c r="DC49" s="49">
        <f t="shared" si="60"/>
        <v>6.6568514023414099E-2</v>
      </c>
      <c r="DD49" s="46">
        <f t="shared" si="61"/>
        <v>111863.21235846961</v>
      </c>
      <c r="DE49" s="49">
        <f t="shared" si="62"/>
        <v>9.5887575225328134E-2</v>
      </c>
      <c r="DF49" s="46">
        <f t="shared" si="63"/>
        <v>294160.88830604707</v>
      </c>
      <c r="DG49" s="50">
        <f t="shared" si="64"/>
        <v>7.5327267334949266E-2</v>
      </c>
      <c r="DH49" s="177"/>
      <c r="DI49" s="190" t="s">
        <v>41</v>
      </c>
      <c r="DJ49" s="48">
        <f t="shared" si="65"/>
        <v>127263.97823961265</v>
      </c>
      <c r="DK49" s="46">
        <f t="shared" si="66"/>
        <v>294160.88830604707</v>
      </c>
      <c r="DL49" s="47">
        <f t="shared" si="67"/>
        <v>421424.86654565972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v>44.7</v>
      </c>
      <c r="E50" s="49">
        <f t="shared" si="28"/>
        <v>4.3743761376313785E-4</v>
      </c>
      <c r="F50" s="46">
        <v>0</v>
      </c>
      <c r="G50" s="49">
        <f t="shared" si="29"/>
        <v>0</v>
      </c>
      <c r="H50" s="46">
        <f t="shared" si="68"/>
        <v>44.7</v>
      </c>
      <c r="I50" s="50">
        <f t="shared" si="30"/>
        <v>3.7982105075326928E-4</v>
      </c>
      <c r="J50" s="48">
        <f>+'[40]Oct-Dec'!$F$50</f>
        <v>0</v>
      </c>
      <c r="K50" s="49">
        <f t="shared" si="31"/>
        <v>0</v>
      </c>
      <c r="L50" s="46">
        <f>+'[40]Oct-Dec'!$G$50</f>
        <v>1083.6199999999999</v>
      </c>
      <c r="M50" s="49">
        <f t="shared" si="32"/>
        <v>4.7157790291836744E-3</v>
      </c>
      <c r="N50" s="46">
        <f t="shared" si="33"/>
        <v>1083.6199999999999</v>
      </c>
      <c r="O50" s="50">
        <f t="shared" si="34"/>
        <v>2.1366727595025564E-3</v>
      </c>
      <c r="P50" s="139">
        <f t="shared" si="35"/>
        <v>44.7</v>
      </c>
      <c r="Q50" s="140">
        <f t="shared" si="36"/>
        <v>1083.6199999999999</v>
      </c>
      <c r="R50" s="141">
        <f t="shared" si="37"/>
        <v>1128.32</v>
      </c>
      <c r="S50" s="41"/>
      <c r="T50" s="5">
        <v>-10.83690113604257</v>
      </c>
      <c r="U50" s="7">
        <v>-5.7912940809530416E-5</v>
      </c>
      <c r="V50" s="5">
        <v>908.78452895992223</v>
      </c>
      <c r="W50" s="7">
        <v>2.5419835220271383E-2</v>
      </c>
      <c r="X50" s="5">
        <v>897.94762782387966</v>
      </c>
      <c r="Y50" s="7">
        <v>4.0289293452557698E-3</v>
      </c>
      <c r="Z50" s="48">
        <v>577.16332459156786</v>
      </c>
      <c r="AA50" s="49">
        <v>6.4677942836346991E-4</v>
      </c>
      <c r="AB50" s="46">
        <v>751.63364427920851</v>
      </c>
      <c r="AC50" s="49">
        <v>2.4833273123354934E-3</v>
      </c>
      <c r="AD50" s="46">
        <v>1328.7969688707763</v>
      </c>
      <c r="AE50" s="50">
        <v>1.1119295627422215E-3</v>
      </c>
      <c r="AF50" s="139">
        <f t="shared" si="38"/>
        <v>566.32642345552529</v>
      </c>
      <c r="AG50" s="140">
        <f t="shared" si="39"/>
        <v>1660.4181732391307</v>
      </c>
      <c r="AH50" s="141">
        <f t="shared" si="40"/>
        <v>2226.7445966946561</v>
      </c>
      <c r="AI50" s="43"/>
      <c r="AJ50" s="45">
        <v>555.94326966518975</v>
      </c>
      <c r="AK50" s="49">
        <v>8.7695128900574133E-3</v>
      </c>
      <c r="AL50" s="46">
        <v>1684.4229030380225</v>
      </c>
      <c r="AM50" s="49">
        <v>0.13149281054160988</v>
      </c>
      <c r="AN50" s="46">
        <v>2240.3661727032122</v>
      </c>
      <c r="AO50" s="50">
        <v>2.9399201793887702E-2</v>
      </c>
      <c r="AP50" s="48">
        <v>456.14068781326785</v>
      </c>
      <c r="AQ50" s="49">
        <v>3.6507318245089268E-3</v>
      </c>
      <c r="AR50" s="46">
        <v>1142.4166711742205</v>
      </c>
      <c r="AS50" s="49">
        <v>9.6244843779157412E-3</v>
      </c>
      <c r="AT50" s="46">
        <v>1598.5573589874884</v>
      </c>
      <c r="AU50" s="50">
        <v>6.5610372469155345E-3</v>
      </c>
      <c r="AV50" s="139">
        <f t="shared" si="41"/>
        <v>1012.0839574784576</v>
      </c>
      <c r="AW50" s="140">
        <f t="shared" si="42"/>
        <v>2826.839574212243</v>
      </c>
      <c r="AX50" s="141">
        <f t="shared" si="43"/>
        <v>3838.9235316907007</v>
      </c>
      <c r="AY50" s="43"/>
      <c r="AZ50" s="45">
        <v>797.9820874019365</v>
      </c>
      <c r="BA50" s="49">
        <v>7.2350453098258879E-3</v>
      </c>
      <c r="BB50" s="46">
        <v>100.33527332325821</v>
      </c>
      <c r="BC50" s="49">
        <v>5.0495859750004134E-3</v>
      </c>
      <c r="BD50" s="46">
        <v>898.3173607251947</v>
      </c>
      <c r="BE50" s="50">
        <v>6.9014271282781311E-3</v>
      </c>
      <c r="BF50" s="48">
        <v>158.60069716915939</v>
      </c>
      <c r="BG50" s="49">
        <v>2.9046735950426521E-4</v>
      </c>
      <c r="BH50" s="46">
        <v>401.80146992775622</v>
      </c>
      <c r="BI50" s="49">
        <v>1.7942211372933895E-3</v>
      </c>
      <c r="BJ50" s="46">
        <v>560.4021670969156</v>
      </c>
      <c r="BK50" s="50">
        <v>7.2783188641621535E-4</v>
      </c>
      <c r="BL50" s="139">
        <f t="shared" si="44"/>
        <v>956.58278457109589</v>
      </c>
      <c r="BM50" s="140">
        <f t="shared" si="45"/>
        <v>502.13674325101442</v>
      </c>
      <c r="BN50" s="141">
        <f t="shared" si="46"/>
        <v>1458.7195278221102</v>
      </c>
      <c r="BO50" s="43"/>
      <c r="BP50" s="45">
        <v>79.190000000000055</v>
      </c>
      <c r="BQ50" s="49">
        <v>9.887996803476227E-4</v>
      </c>
      <c r="BR50" s="46">
        <v>0</v>
      </c>
      <c r="BS50" s="49">
        <v>0</v>
      </c>
      <c r="BT50" s="46">
        <v>79.190000000000055</v>
      </c>
      <c r="BU50" s="50">
        <v>8.5179846829016497E-4</v>
      </c>
      <c r="BV50" s="48">
        <v>-97.409999999999854</v>
      </c>
      <c r="BW50" s="49">
        <v>-3.8028944317130338E-4</v>
      </c>
      <c r="BX50" s="46">
        <v>414.99</v>
      </c>
      <c r="BY50" s="49">
        <v>2.9343883243885364E-3</v>
      </c>
      <c r="BZ50" s="46">
        <v>317.58000000000015</v>
      </c>
      <c r="CA50" s="50">
        <v>7.9880272656387594E-4</v>
      </c>
      <c r="CB50" s="139">
        <f t="shared" si="47"/>
        <v>-18.2199999999998</v>
      </c>
      <c r="CC50" s="140">
        <f t="shared" si="48"/>
        <v>414.99</v>
      </c>
      <c r="CD50" s="141">
        <f t="shared" si="49"/>
        <v>396.77000000000021</v>
      </c>
      <c r="CE50" s="43"/>
      <c r="CF50" s="45">
        <v>618.12653811703115</v>
      </c>
      <c r="CG50" s="49">
        <v>4.8640741117172738E-3</v>
      </c>
      <c r="CH50" s="46">
        <v>0</v>
      </c>
      <c r="CI50" s="49">
        <v>0</v>
      </c>
      <c r="CJ50" s="46">
        <v>618.12653811703115</v>
      </c>
      <c r="CK50" s="50">
        <v>4.2023124175144203E-3</v>
      </c>
      <c r="CL50" s="48">
        <v>0</v>
      </c>
      <c r="CM50" s="49">
        <v>0</v>
      </c>
      <c r="CN50" s="46">
        <v>0</v>
      </c>
      <c r="CO50" s="49">
        <v>0</v>
      </c>
      <c r="CP50" s="46">
        <v>0</v>
      </c>
      <c r="CQ50" s="50">
        <v>0</v>
      </c>
      <c r="CR50" s="139">
        <f t="shared" si="50"/>
        <v>618.12653811703115</v>
      </c>
      <c r="CS50" s="140">
        <f t="shared" si="51"/>
        <v>0</v>
      </c>
      <c r="CT50" s="141">
        <f t="shared" si="52"/>
        <v>618.12653811703115</v>
      </c>
      <c r="CU50" s="43"/>
      <c r="CV50" s="48">
        <f t="shared" si="53"/>
        <v>2085.1049940481148</v>
      </c>
      <c r="CW50" s="49">
        <f t="shared" si="54"/>
        <v>3.1113261401624595E-3</v>
      </c>
      <c r="CX50" s="49">
        <f t="shared" si="55"/>
        <v>2693.5427053212029</v>
      </c>
      <c r="CY50" s="49">
        <f t="shared" si="56"/>
        <v>2.305621832074644E-2</v>
      </c>
      <c r="CZ50" s="46">
        <f t="shared" si="57"/>
        <v>4778.6476993693177</v>
      </c>
      <c r="DA50" s="50">
        <f t="shared" si="58"/>
        <v>6.0720487265665275E-3</v>
      </c>
      <c r="DB50" s="48">
        <f t="shared" si="59"/>
        <v>1094.4947095739954</v>
      </c>
      <c r="DC50" s="49">
        <f t="shared" si="60"/>
        <v>3.9966985889485922E-4</v>
      </c>
      <c r="DD50" s="46">
        <f t="shared" si="61"/>
        <v>3794.4617853811851</v>
      </c>
      <c r="DE50" s="49">
        <f t="shared" si="62"/>
        <v>3.2525593733123597E-3</v>
      </c>
      <c r="DF50" s="46">
        <f t="shared" si="63"/>
        <v>4888.9564949551805</v>
      </c>
      <c r="DG50" s="50">
        <f t="shared" si="64"/>
        <v>1.2519398313118803E-3</v>
      </c>
      <c r="DH50" s="177"/>
      <c r="DI50" s="190" t="s">
        <v>42</v>
      </c>
      <c r="DJ50" s="48">
        <f t="shared" si="65"/>
        <v>4778.6476993693177</v>
      </c>
      <c r="DK50" s="46">
        <f t="shared" si="66"/>
        <v>4888.9564949551805</v>
      </c>
      <c r="DL50" s="47">
        <f t="shared" si="67"/>
        <v>9667.6041943244982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v>0</v>
      </c>
      <c r="E51" s="49">
        <f t="shared" si="28"/>
        <v>0</v>
      </c>
      <c r="F51" s="46">
        <v>0</v>
      </c>
      <c r="G51" s="49">
        <f t="shared" si="29"/>
        <v>0</v>
      </c>
      <c r="H51" s="46">
        <f t="shared" si="68"/>
        <v>0</v>
      </c>
      <c r="I51" s="50">
        <f t="shared" si="30"/>
        <v>0</v>
      </c>
      <c r="J51" s="48">
        <f>+'[40]Oct-Dec'!$F$51</f>
        <v>966830.45000000007</v>
      </c>
      <c r="K51" s="49">
        <f t="shared" si="31"/>
        <v>3.4857443387281113</v>
      </c>
      <c r="L51" s="46">
        <f>+'[40]Oct-Dec'!$G$51</f>
        <v>245884.85</v>
      </c>
      <c r="M51" s="49">
        <f t="shared" si="32"/>
        <v>1.0700601864343346</v>
      </c>
      <c r="N51" s="46">
        <f t="shared" si="33"/>
        <v>1212715.3</v>
      </c>
      <c r="O51" s="50">
        <f t="shared" si="34"/>
        <v>2.3912217811981789</v>
      </c>
      <c r="P51" s="139">
        <f t="shared" si="35"/>
        <v>966830.45000000007</v>
      </c>
      <c r="Q51" s="140">
        <f t="shared" si="36"/>
        <v>245884.85</v>
      </c>
      <c r="R51" s="141">
        <f t="shared" si="37"/>
        <v>1212715.3</v>
      </c>
      <c r="S51" s="41"/>
      <c r="T51" s="5">
        <v>38824.493466902262</v>
      </c>
      <c r="U51" s="7">
        <v>0.20748003178054264</v>
      </c>
      <c r="V51" s="5">
        <v>27486.264579633069</v>
      </c>
      <c r="W51" s="7">
        <v>0.76882505607208385</v>
      </c>
      <c r="X51" s="5">
        <v>66310.758046535339</v>
      </c>
      <c r="Y51" s="7">
        <v>0.29752443318692245</v>
      </c>
      <c r="Z51" s="48">
        <v>1804165.1600806229</v>
      </c>
      <c r="AA51" s="49">
        <v>2.0217793840868064</v>
      </c>
      <c r="AB51" s="46">
        <v>730448.79212700692</v>
      </c>
      <c r="AC51" s="49">
        <v>2.4133345407801414</v>
      </c>
      <c r="AD51" s="46">
        <v>2534613.9522076296</v>
      </c>
      <c r="AE51" s="50">
        <v>2.1209501900005017</v>
      </c>
      <c r="AF51" s="139">
        <f t="shared" si="38"/>
        <v>1842989.6535475252</v>
      </c>
      <c r="AG51" s="140">
        <f t="shared" si="39"/>
        <v>757935.05670663994</v>
      </c>
      <c r="AH51" s="141">
        <f t="shared" si="40"/>
        <v>2600924.7102541653</v>
      </c>
      <c r="AI51" s="43"/>
      <c r="AJ51" s="45">
        <v>14371.538752093715</v>
      </c>
      <c r="AK51" s="49">
        <v>0.22669830037216995</v>
      </c>
      <c r="AL51" s="46">
        <v>7538.4812060366821</v>
      </c>
      <c r="AM51" s="49">
        <v>0.58848409102550214</v>
      </c>
      <c r="AN51" s="46">
        <v>21910.019958130397</v>
      </c>
      <c r="AO51" s="50">
        <v>0.28751420455521814</v>
      </c>
      <c r="AP51" s="48">
        <v>663740.32396126795</v>
      </c>
      <c r="AQ51" s="49">
        <v>5.3122599860840207</v>
      </c>
      <c r="AR51" s="46">
        <v>136431.22672018543</v>
      </c>
      <c r="AS51" s="49">
        <v>1.1493881727747111</v>
      </c>
      <c r="AT51" s="46">
        <v>800171.55068145343</v>
      </c>
      <c r="AU51" s="50">
        <v>3.2841832783957474</v>
      </c>
      <c r="AV51" s="139">
        <f t="shared" si="41"/>
        <v>678111.86271336162</v>
      </c>
      <c r="AW51" s="140">
        <f t="shared" si="42"/>
        <v>143969.70792622212</v>
      </c>
      <c r="AX51" s="141">
        <f t="shared" si="43"/>
        <v>822081.57063958375</v>
      </c>
      <c r="AY51" s="43"/>
      <c r="AZ51" s="45">
        <v>54218.887671692501</v>
      </c>
      <c r="BA51" s="49">
        <v>0.49158510591412496</v>
      </c>
      <c r="BB51" s="46">
        <v>18506.338249230394</v>
      </c>
      <c r="BC51" s="49">
        <v>0.93137082280978323</v>
      </c>
      <c r="BD51" s="46">
        <v>72725.225920922894</v>
      </c>
      <c r="BE51" s="50">
        <v>0.55871996804740864</v>
      </c>
      <c r="BF51" s="48">
        <v>2541342.6883564959</v>
      </c>
      <c r="BG51" s="49">
        <v>4.6543118249667064</v>
      </c>
      <c r="BH51" s="46">
        <v>452244.08546242543</v>
      </c>
      <c r="BI51" s="49">
        <v>2.0194697085067803</v>
      </c>
      <c r="BJ51" s="46">
        <v>2993586.7738189213</v>
      </c>
      <c r="BK51" s="50">
        <v>3.8879719541884867</v>
      </c>
      <c r="BL51" s="139">
        <f t="shared" si="44"/>
        <v>2595561.5760281882</v>
      </c>
      <c r="BM51" s="140">
        <f t="shared" si="45"/>
        <v>470750.42371165584</v>
      </c>
      <c r="BN51" s="141">
        <f t="shared" si="46"/>
        <v>3066311.9997398439</v>
      </c>
      <c r="BO51" s="43"/>
      <c r="BP51" s="45">
        <v>18879.506739099299</v>
      </c>
      <c r="BQ51" s="49">
        <v>0.23573746974039855</v>
      </c>
      <c r="BR51" s="46">
        <v>12035.942321359102</v>
      </c>
      <c r="BS51" s="49">
        <v>0.93439502533647245</v>
      </c>
      <c r="BT51" s="46">
        <v>30915.449060458399</v>
      </c>
      <c r="BU51" s="50">
        <v>0.33253860533149471</v>
      </c>
      <c r="BV51" s="48">
        <v>696474.10433307593</v>
      </c>
      <c r="BW51" s="49">
        <v>2.7190406459301726</v>
      </c>
      <c r="BX51" s="46">
        <v>168278.96381293697</v>
      </c>
      <c r="BY51" s="49">
        <v>1.1898981340583707</v>
      </c>
      <c r="BZ51" s="46">
        <v>864753.06814601296</v>
      </c>
      <c r="CA51" s="50">
        <v>2.1750963808788715</v>
      </c>
      <c r="CB51" s="139">
        <f t="shared" si="47"/>
        <v>715353.6110721752</v>
      </c>
      <c r="CC51" s="140">
        <f t="shared" si="48"/>
        <v>180314.90613429606</v>
      </c>
      <c r="CD51" s="141">
        <f t="shared" si="49"/>
        <v>895668.5172064713</v>
      </c>
      <c r="CE51" s="43"/>
      <c r="CF51" s="45">
        <v>54653.8287289574</v>
      </c>
      <c r="CG51" s="49">
        <v>0.43007419522314605</v>
      </c>
      <c r="CH51" s="46">
        <v>8772.4942177159646</v>
      </c>
      <c r="CI51" s="49">
        <v>0.43836169386947654</v>
      </c>
      <c r="CJ51" s="46">
        <v>63426.322946673361</v>
      </c>
      <c r="CK51" s="50">
        <v>0.43120171693003945</v>
      </c>
      <c r="CL51" s="48">
        <v>1655285.9445753829</v>
      </c>
      <c r="CM51" s="49">
        <v>2.5797173314206456</v>
      </c>
      <c r="CN51" s="46">
        <v>488398.13672874816</v>
      </c>
      <c r="CO51" s="49">
        <v>3.2541218816461774</v>
      </c>
      <c r="CP51" s="46">
        <v>2143684.0813041311</v>
      </c>
      <c r="CQ51" s="50">
        <v>2.7075606655014663</v>
      </c>
      <c r="CR51" s="139">
        <f t="shared" si="50"/>
        <v>1709939.7733043402</v>
      </c>
      <c r="CS51" s="140">
        <f t="shared" si="51"/>
        <v>497170.63094646414</v>
      </c>
      <c r="CT51" s="141">
        <f t="shared" si="52"/>
        <v>2207110.4042508043</v>
      </c>
      <c r="CU51" s="43"/>
      <c r="CV51" s="48">
        <f t="shared" si="53"/>
        <v>180948.25535874517</v>
      </c>
      <c r="CW51" s="49">
        <f t="shared" si="54"/>
        <v>0.27000512613105582</v>
      </c>
      <c r="CX51" s="49">
        <f t="shared" si="55"/>
        <v>74339.520573975213</v>
      </c>
      <c r="CY51" s="49">
        <f t="shared" si="56"/>
        <v>0.63633229680269821</v>
      </c>
      <c r="CZ51" s="46">
        <f t="shared" si="57"/>
        <v>255287.7759327204</v>
      </c>
      <c r="DA51" s="50">
        <f t="shared" si="58"/>
        <v>0.32438461930659995</v>
      </c>
      <c r="DB51" s="48">
        <f t="shared" si="59"/>
        <v>8327838.6713068467</v>
      </c>
      <c r="DC51" s="49">
        <f t="shared" si="60"/>
        <v>3.0410253037731452</v>
      </c>
      <c r="DD51" s="46">
        <f t="shared" si="61"/>
        <v>2221686.0548513029</v>
      </c>
      <c r="DE51" s="49">
        <f t="shared" si="62"/>
        <v>1.9043980967482674</v>
      </c>
      <c r="DF51" s="46">
        <f t="shared" si="63"/>
        <v>10549524.72615815</v>
      </c>
      <c r="DG51" s="50">
        <f t="shared" si="64"/>
        <v>2.7014701848370657</v>
      </c>
      <c r="DH51" s="177"/>
      <c r="DI51" s="190" t="s">
        <v>62</v>
      </c>
      <c r="DJ51" s="48">
        <f t="shared" si="65"/>
        <v>255287.7759327204</v>
      </c>
      <c r="DK51" s="46">
        <f t="shared" si="66"/>
        <v>10549524.72615815</v>
      </c>
      <c r="DL51" s="47">
        <f t="shared" si="67"/>
        <v>10804812.502090869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v>22.35</v>
      </c>
      <c r="E52" s="49">
        <f t="shared" si="28"/>
        <v>2.1871880688156893E-4</v>
      </c>
      <c r="F52" s="46">
        <v>0</v>
      </c>
      <c r="G52" s="49">
        <f t="shared" si="29"/>
        <v>0</v>
      </c>
      <c r="H52" s="46">
        <f t="shared" si="68"/>
        <v>22.35</v>
      </c>
      <c r="I52" s="50">
        <f t="shared" si="30"/>
        <v>1.8991052537663464E-4</v>
      </c>
      <c r="J52" s="48">
        <f>+'[40]Oct-Dec'!$F$52</f>
        <v>680</v>
      </c>
      <c r="K52" s="49">
        <f t="shared" si="31"/>
        <v>2.4516254637357722E-3</v>
      </c>
      <c r="L52" s="46">
        <f>+'[40]Oct-Dec'!$G$52</f>
        <v>11663.67</v>
      </c>
      <c r="M52" s="49">
        <f t="shared" si="32"/>
        <v>5.0758836482640367E-2</v>
      </c>
      <c r="N52" s="46">
        <f t="shared" si="33"/>
        <v>12343.67</v>
      </c>
      <c r="O52" s="50">
        <f t="shared" si="34"/>
        <v>2.4339144203031432E-2</v>
      </c>
      <c r="P52" s="139">
        <f t="shared" si="35"/>
        <v>702.35</v>
      </c>
      <c r="Q52" s="140">
        <f t="shared" si="36"/>
        <v>11663.67</v>
      </c>
      <c r="R52" s="141">
        <f t="shared" si="37"/>
        <v>12366.02</v>
      </c>
      <c r="S52" s="41"/>
      <c r="T52" s="5">
        <v>8813.3566965061309</v>
      </c>
      <c r="U52" s="7">
        <v>4.7099018279355566E-2</v>
      </c>
      <c r="V52" s="5">
        <v>31228.075283319366</v>
      </c>
      <c r="W52" s="7">
        <v>0.87348816210230107</v>
      </c>
      <c r="X52" s="5">
        <v>40041.431979825495</v>
      </c>
      <c r="Y52" s="7">
        <v>0.17965869648828039</v>
      </c>
      <c r="Z52" s="48">
        <v>12230.590174832585</v>
      </c>
      <c r="AA52" s="49">
        <v>1.3705815641394031E-2</v>
      </c>
      <c r="AB52" s="46">
        <v>49502.236354070425</v>
      </c>
      <c r="AC52" s="49">
        <v>0.1635507623898822</v>
      </c>
      <c r="AD52" s="46">
        <v>61732.82652890301</v>
      </c>
      <c r="AE52" s="50">
        <v>5.1657669619353218E-2</v>
      </c>
      <c r="AF52" s="139">
        <f t="shared" si="38"/>
        <v>21043.946871338718</v>
      </c>
      <c r="AG52" s="140">
        <f t="shared" si="39"/>
        <v>80730.311637389794</v>
      </c>
      <c r="AH52" s="141">
        <f t="shared" si="40"/>
        <v>101774.25850872851</v>
      </c>
      <c r="AI52" s="43"/>
      <c r="AJ52" s="45">
        <v>241.43327003475099</v>
      </c>
      <c r="AK52" s="49">
        <v>3.808396088567726E-3</v>
      </c>
      <c r="AL52" s="46">
        <v>7896.6818667925181</v>
      </c>
      <c r="AM52" s="49">
        <v>0.61644667188075863</v>
      </c>
      <c r="AN52" s="46">
        <v>8138.1151368272695</v>
      </c>
      <c r="AO52" s="50">
        <v>0.10679240386887041</v>
      </c>
      <c r="AP52" s="48">
        <v>36.427397543443021</v>
      </c>
      <c r="AQ52" s="49">
        <v>2.9154746123048557E-4</v>
      </c>
      <c r="AR52" s="46">
        <v>8452.7292762292291</v>
      </c>
      <c r="AS52" s="49">
        <v>7.1211461564370623E-2</v>
      </c>
      <c r="AT52" s="46">
        <v>8489.1566737726716</v>
      </c>
      <c r="AU52" s="50">
        <v>3.4842461434604059E-2</v>
      </c>
      <c r="AV52" s="139">
        <f t="shared" si="41"/>
        <v>277.86066757819401</v>
      </c>
      <c r="AW52" s="140">
        <f t="shared" si="42"/>
        <v>16349.411143021747</v>
      </c>
      <c r="AX52" s="141">
        <f t="shared" si="43"/>
        <v>16627.271810599941</v>
      </c>
      <c r="AY52" s="43"/>
      <c r="AZ52" s="45">
        <v>3455.6053415228207</v>
      </c>
      <c r="BA52" s="49">
        <v>3.1330855182719101E-2</v>
      </c>
      <c r="BB52" s="46">
        <v>5478.3864787694274</v>
      </c>
      <c r="BC52" s="49">
        <v>0.27571144835276434</v>
      </c>
      <c r="BD52" s="46">
        <v>8933.991820292249</v>
      </c>
      <c r="BE52" s="50">
        <v>6.8636426510342713E-2</v>
      </c>
      <c r="BF52" s="48">
        <v>7472.9043498317642</v>
      </c>
      <c r="BG52" s="49">
        <v>1.3686161744979138E-2</v>
      </c>
      <c r="BH52" s="46">
        <v>10135.176129065016</v>
      </c>
      <c r="BI52" s="49">
        <v>4.5258040604553927E-2</v>
      </c>
      <c r="BJ52" s="46">
        <v>17608.08047889678</v>
      </c>
      <c r="BK52" s="50">
        <v>2.2868795275211056E-2</v>
      </c>
      <c r="BL52" s="139">
        <f t="shared" si="44"/>
        <v>10928.509691354586</v>
      </c>
      <c r="BM52" s="140">
        <f t="shared" si="45"/>
        <v>15613.562607834443</v>
      </c>
      <c r="BN52" s="141">
        <f t="shared" si="46"/>
        <v>26542.072299189029</v>
      </c>
      <c r="BO52" s="43"/>
      <c r="BP52" s="45">
        <v>130.0591424291556</v>
      </c>
      <c r="BQ52" s="49">
        <v>1.6239732094991148E-3</v>
      </c>
      <c r="BR52" s="46">
        <v>0</v>
      </c>
      <c r="BS52" s="49">
        <v>0</v>
      </c>
      <c r="BT52" s="46">
        <v>130.0591424291556</v>
      </c>
      <c r="BU52" s="50">
        <v>1.3989667673732424E-3</v>
      </c>
      <c r="BV52" s="48">
        <v>191.84999999999991</v>
      </c>
      <c r="BW52" s="49">
        <v>7.4898398185416931E-4</v>
      </c>
      <c r="BX52" s="46">
        <v>-743.22999999999956</v>
      </c>
      <c r="BY52" s="49">
        <v>-5.2553686458355403E-3</v>
      </c>
      <c r="BZ52" s="46">
        <v>-551.37999999999965</v>
      </c>
      <c r="CA52" s="50">
        <v>-1.3868752672485339E-3</v>
      </c>
      <c r="CB52" s="139">
        <f t="shared" si="47"/>
        <v>321.90914242915551</v>
      </c>
      <c r="CC52" s="140">
        <f t="shared" si="48"/>
        <v>-743.22999999999956</v>
      </c>
      <c r="CD52" s="141">
        <f t="shared" si="49"/>
        <v>-421.32085757084405</v>
      </c>
      <c r="CE52" s="43"/>
      <c r="CF52" s="45">
        <v>389.43741040035349</v>
      </c>
      <c r="CG52" s="49">
        <v>3.0645059049445506E-3</v>
      </c>
      <c r="CH52" s="46">
        <v>4500.400696749397</v>
      </c>
      <c r="CI52" s="49">
        <v>0.22488510377520474</v>
      </c>
      <c r="CJ52" s="46">
        <v>4889.8381071497506</v>
      </c>
      <c r="CK52" s="50">
        <v>3.3243399417709672E-2</v>
      </c>
      <c r="CL52" s="48">
        <v>4764.6604636872789</v>
      </c>
      <c r="CM52" s="49">
        <v>7.425591461577858E-3</v>
      </c>
      <c r="CN52" s="46">
        <v>2817.1941688252482</v>
      </c>
      <c r="CO52" s="49">
        <v>1.8770532686761245E-2</v>
      </c>
      <c r="CP52" s="46">
        <v>7581.8546325125271</v>
      </c>
      <c r="CQ52" s="50">
        <v>9.5761924779757587E-3</v>
      </c>
      <c r="CR52" s="139">
        <f t="shared" si="50"/>
        <v>5154.0978740876326</v>
      </c>
      <c r="CS52" s="140">
        <f t="shared" si="51"/>
        <v>7317.5948655746452</v>
      </c>
      <c r="CT52" s="141">
        <f t="shared" si="52"/>
        <v>12471.692739662278</v>
      </c>
      <c r="CU52" s="43"/>
      <c r="CV52" s="48">
        <f t="shared" si="53"/>
        <v>13052.241860893211</v>
      </c>
      <c r="CW52" s="49">
        <f t="shared" si="54"/>
        <v>1.9476132571472158E-2</v>
      </c>
      <c r="CX52" s="49">
        <f t="shared" si="55"/>
        <v>49103.544325630704</v>
      </c>
      <c r="CY52" s="49">
        <f t="shared" si="56"/>
        <v>0.42031709245136489</v>
      </c>
      <c r="CZ52" s="46">
        <f t="shared" si="57"/>
        <v>62155.786186523917</v>
      </c>
      <c r="DA52" s="50">
        <f t="shared" si="58"/>
        <v>7.8979030492755217E-2</v>
      </c>
      <c r="DB52" s="48">
        <f t="shared" si="59"/>
        <v>25376.43238589507</v>
      </c>
      <c r="DC52" s="49">
        <f t="shared" si="60"/>
        <v>9.266554750980217E-3</v>
      </c>
      <c r="DD52" s="46">
        <f t="shared" si="61"/>
        <v>81827.77592818992</v>
      </c>
      <c r="DE52" s="49">
        <f t="shared" si="62"/>
        <v>7.014162077423601E-2</v>
      </c>
      <c r="DF52" s="46">
        <f t="shared" si="63"/>
        <v>107204.20831408499</v>
      </c>
      <c r="DG52" s="50">
        <f t="shared" si="64"/>
        <v>2.7452324153661677E-2</v>
      </c>
      <c r="DH52" s="177"/>
      <c r="DI52" s="190" t="s">
        <v>43</v>
      </c>
      <c r="DJ52" s="48">
        <f t="shared" si="65"/>
        <v>62155.786186523917</v>
      </c>
      <c r="DK52" s="46">
        <f t="shared" si="66"/>
        <v>107204.20831408499</v>
      </c>
      <c r="DL52" s="47">
        <f t="shared" si="67"/>
        <v>169359.99450060891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v>23669.67</v>
      </c>
      <c r="E53" s="49">
        <f t="shared" si="28"/>
        <v>0.2316331982854794</v>
      </c>
      <c r="F53" s="46">
        <v>200.60000000000002</v>
      </c>
      <c r="G53" s="49">
        <f t="shared" si="29"/>
        <v>1.2941100574156508E-2</v>
      </c>
      <c r="H53" s="46">
        <f t="shared" si="68"/>
        <v>23870.269999999997</v>
      </c>
      <c r="I53" s="50">
        <f t="shared" si="30"/>
        <v>0.20282843474640358</v>
      </c>
      <c r="J53" s="48">
        <f>+'[40]Oct-Dec'!$F$53</f>
        <v>727698.59000000008</v>
      </c>
      <c r="K53" s="49">
        <f t="shared" si="31"/>
        <v>2.6235946958362031</v>
      </c>
      <c r="L53" s="46">
        <f>+'[40]Oct-Dec'!$G$53</f>
        <v>3066132.0500000003</v>
      </c>
      <c r="M53" s="49">
        <f t="shared" si="32"/>
        <v>13.343424098944237</v>
      </c>
      <c r="N53" s="46">
        <f t="shared" si="33"/>
        <v>3793830.6400000006</v>
      </c>
      <c r="O53" s="50">
        <f t="shared" si="34"/>
        <v>7.480643198403639</v>
      </c>
      <c r="P53" s="139">
        <f t="shared" si="35"/>
        <v>751368.26000000013</v>
      </c>
      <c r="Q53" s="140">
        <f t="shared" si="36"/>
        <v>3066332.6500000004</v>
      </c>
      <c r="R53" s="141">
        <f t="shared" si="37"/>
        <v>3817700.9100000006</v>
      </c>
      <c r="S53" s="41"/>
      <c r="T53" s="5">
        <v>1333465.8848098298</v>
      </c>
      <c r="U53" s="7">
        <v>7.1261082747794502</v>
      </c>
      <c r="V53" s="5">
        <v>1896837.6846795706</v>
      </c>
      <c r="W53" s="7">
        <v>53.056912664808557</v>
      </c>
      <c r="X53" s="5">
        <v>3230303.5694894004</v>
      </c>
      <c r="Y53" s="7">
        <v>14.493790552953001</v>
      </c>
      <c r="Z53" s="48">
        <v>1807854.5299318288</v>
      </c>
      <c r="AA53" s="49">
        <v>2.0259137571866095</v>
      </c>
      <c r="AB53" s="46">
        <v>4307820.9050423093</v>
      </c>
      <c r="AC53" s="49">
        <v>14.232637657405737</v>
      </c>
      <c r="AD53" s="46">
        <v>6115675.4349741377</v>
      </c>
      <c r="AE53" s="50">
        <v>5.1175615775696803</v>
      </c>
      <c r="AF53" s="139">
        <f t="shared" si="38"/>
        <v>3141320.4147416586</v>
      </c>
      <c r="AG53" s="140">
        <f t="shared" si="39"/>
        <v>6204658.5897218799</v>
      </c>
      <c r="AH53" s="141">
        <f t="shared" si="40"/>
        <v>9345979.0044635385</v>
      </c>
      <c r="AI53" s="43"/>
      <c r="AJ53" s="45">
        <v>421164.18422423303</v>
      </c>
      <c r="AK53" s="49">
        <v>6.6434921401409106</v>
      </c>
      <c r="AL53" s="46">
        <v>318837.18207256333</v>
      </c>
      <c r="AM53" s="49">
        <v>24.889709763666147</v>
      </c>
      <c r="AN53" s="46">
        <v>740001.36629679636</v>
      </c>
      <c r="AO53" s="50">
        <v>9.7106668367796907</v>
      </c>
      <c r="AP53" s="48">
        <v>520763.60975786124</v>
      </c>
      <c r="AQ53" s="49">
        <v>4.1679427728829586</v>
      </c>
      <c r="AR53" s="46">
        <v>1207763.7576392782</v>
      </c>
      <c r="AS53" s="49">
        <v>10.175012069514302</v>
      </c>
      <c r="AT53" s="46">
        <v>1728527.3673971393</v>
      </c>
      <c r="AU53" s="50">
        <v>7.0944795168242978</v>
      </c>
      <c r="AV53" s="139">
        <f t="shared" si="41"/>
        <v>941927.79398209427</v>
      </c>
      <c r="AW53" s="140">
        <f t="shared" si="42"/>
        <v>1526600.9397118415</v>
      </c>
      <c r="AX53" s="141">
        <f t="shared" si="43"/>
        <v>2468528.7336939359</v>
      </c>
      <c r="AY53" s="43"/>
      <c r="AZ53" s="45">
        <v>1518605.3764140368</v>
      </c>
      <c r="BA53" s="49">
        <v>13.768703432770929</v>
      </c>
      <c r="BB53" s="46">
        <v>613973.54530722462</v>
      </c>
      <c r="BC53" s="49">
        <v>30.899524172482366</v>
      </c>
      <c r="BD53" s="46">
        <v>2132578.9217212615</v>
      </c>
      <c r="BE53" s="50">
        <v>16.38378446975555</v>
      </c>
      <c r="BF53" s="48">
        <v>2927379.3302477272</v>
      </c>
      <c r="BG53" s="49">
        <v>5.3613140389761664</v>
      </c>
      <c r="BH53" s="46">
        <v>3172744.5176410731</v>
      </c>
      <c r="BI53" s="49">
        <v>14.167706449174666</v>
      </c>
      <c r="BJ53" s="46">
        <v>6100123.8478888003</v>
      </c>
      <c r="BK53" s="50">
        <v>7.9226400400654065</v>
      </c>
      <c r="BL53" s="139">
        <f t="shared" si="44"/>
        <v>4445984.7066617645</v>
      </c>
      <c r="BM53" s="140">
        <f t="shared" si="45"/>
        <v>3786718.0629482977</v>
      </c>
      <c r="BN53" s="141">
        <f t="shared" si="46"/>
        <v>8232702.7696100622</v>
      </c>
      <c r="BO53" s="43"/>
      <c r="BP53" s="45">
        <v>671131.77478390839</v>
      </c>
      <c r="BQ53" s="49">
        <v>8.380033897934851</v>
      </c>
      <c r="BR53" s="46">
        <v>496667.4404383311</v>
      </c>
      <c r="BS53" s="49">
        <v>38.558143035349048</v>
      </c>
      <c r="BT53" s="46">
        <v>1167799.2152222395</v>
      </c>
      <c r="BU53" s="50">
        <v>12.561302977607774</v>
      </c>
      <c r="BV53" s="48">
        <v>1190908.9421811095</v>
      </c>
      <c r="BW53" s="49">
        <v>4.6493183296353635</v>
      </c>
      <c r="BX53" s="46">
        <v>1841916.6881772191</v>
      </c>
      <c r="BY53" s="49">
        <v>13.024166423970776</v>
      </c>
      <c r="BZ53" s="46">
        <v>3032825.6303583286</v>
      </c>
      <c r="CA53" s="50">
        <v>7.6284066462719231</v>
      </c>
      <c r="CB53" s="139">
        <f t="shared" si="47"/>
        <v>1862040.7169650178</v>
      </c>
      <c r="CC53" s="140">
        <f t="shared" si="48"/>
        <v>2338584.1286155502</v>
      </c>
      <c r="CD53" s="141">
        <f t="shared" si="49"/>
        <v>4200624.8455805685</v>
      </c>
      <c r="CE53" s="43"/>
      <c r="CF53" s="45">
        <v>2311080.3218890559</v>
      </c>
      <c r="CG53" s="49">
        <v>18.186027084427572</v>
      </c>
      <c r="CH53" s="46">
        <v>650142.03013369883</v>
      </c>
      <c r="CI53" s="49">
        <v>32.487608941320147</v>
      </c>
      <c r="CJ53" s="46">
        <v>2961222.352022755</v>
      </c>
      <c r="CK53" s="50">
        <v>20.131770266382638</v>
      </c>
      <c r="CL53" s="48">
        <v>3675020.1903279</v>
      </c>
      <c r="CM53" s="49">
        <v>5.7274172534230283</v>
      </c>
      <c r="CN53" s="46">
        <v>3583573.0534386872</v>
      </c>
      <c r="CO53" s="49">
        <v>23.876797658933459</v>
      </c>
      <c r="CP53" s="46">
        <v>7258593.2437665872</v>
      </c>
      <c r="CQ53" s="50">
        <v>9.1679001234831983</v>
      </c>
      <c r="CR53" s="139">
        <f t="shared" si="50"/>
        <v>5986100.5122169554</v>
      </c>
      <c r="CS53" s="140">
        <f t="shared" si="51"/>
        <v>4233715.0835723858</v>
      </c>
      <c r="CT53" s="141">
        <f t="shared" si="52"/>
        <v>10219815.595789341</v>
      </c>
      <c r="CU53" s="43"/>
      <c r="CV53" s="48">
        <f t="shared" si="53"/>
        <v>6279117.2121210638</v>
      </c>
      <c r="CW53" s="49">
        <f t="shared" si="54"/>
        <v>9.3694953371568594</v>
      </c>
      <c r="CX53" s="49">
        <f t="shared" si="55"/>
        <v>3976658.4826313891</v>
      </c>
      <c r="CY53" s="49">
        <f t="shared" si="56"/>
        <v>34.039447743474334</v>
      </c>
      <c r="CZ53" s="46">
        <f t="shared" si="57"/>
        <v>10255775.694752453</v>
      </c>
      <c r="DA53" s="50">
        <f t="shared" si="58"/>
        <v>13.031630215278769</v>
      </c>
      <c r="DB53" s="48">
        <f t="shared" si="59"/>
        <v>10849625.192446427</v>
      </c>
      <c r="DC53" s="49">
        <f t="shared" si="60"/>
        <v>3.9618904795025984</v>
      </c>
      <c r="DD53" s="46">
        <f t="shared" si="61"/>
        <v>17179950.971938565</v>
      </c>
      <c r="DE53" s="49">
        <f t="shared" si="62"/>
        <v>14.726412789847631</v>
      </c>
      <c r="DF53" s="46">
        <f t="shared" si="63"/>
        <v>28029576.164384991</v>
      </c>
      <c r="DG53" s="50">
        <f t="shared" si="64"/>
        <v>7.1776754183011704</v>
      </c>
      <c r="DH53" s="177"/>
      <c r="DI53" s="190" t="s">
        <v>44</v>
      </c>
      <c r="DJ53" s="48">
        <f t="shared" si="65"/>
        <v>10255775.694752453</v>
      </c>
      <c r="DK53" s="46">
        <f t="shared" si="66"/>
        <v>28029576.164384991</v>
      </c>
      <c r="DL53" s="47">
        <f t="shared" si="67"/>
        <v>38285351.859137446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v>34718.04</v>
      </c>
      <c r="E54" s="49">
        <f t="shared" si="28"/>
        <v>0.33975339087546241</v>
      </c>
      <c r="F54" s="46">
        <v>888.91</v>
      </c>
      <c r="G54" s="49">
        <f t="shared" si="29"/>
        <v>5.7345332559189728E-2</v>
      </c>
      <c r="H54" s="46">
        <f t="shared" si="68"/>
        <v>35606.950000000004</v>
      </c>
      <c r="I54" s="50">
        <f t="shared" si="30"/>
        <v>0.30255635711675888</v>
      </c>
      <c r="J54" s="48">
        <f>+'[40]Oct-Dec'!$F$54</f>
        <v>2370466.98</v>
      </c>
      <c r="K54" s="49">
        <f t="shared" si="31"/>
        <v>8.5463194251659349</v>
      </c>
      <c r="L54" s="46">
        <f>+'[40]Oct-Dec'!$G$54</f>
        <v>9729618.3099999987</v>
      </c>
      <c r="M54" s="49">
        <f t="shared" si="32"/>
        <v>42.342084852863096</v>
      </c>
      <c r="N54" s="46">
        <f t="shared" si="33"/>
        <v>12100085.289999999</v>
      </c>
      <c r="O54" s="50">
        <f t="shared" si="34"/>
        <v>23.85884593012365</v>
      </c>
      <c r="P54" s="139">
        <f t="shared" si="35"/>
        <v>2405185.02</v>
      </c>
      <c r="Q54" s="140">
        <f t="shared" si="36"/>
        <v>9730507.2199999988</v>
      </c>
      <c r="R54" s="141">
        <f t="shared" si="37"/>
        <v>12135692.239999998</v>
      </c>
      <c r="S54" s="41"/>
      <c r="T54" s="5">
        <v>6418412.7637470793</v>
      </c>
      <c r="U54" s="7">
        <v>34.300318311638698</v>
      </c>
      <c r="V54" s="5">
        <v>5646099.2001894303</v>
      </c>
      <c r="W54" s="7">
        <v>157.92842718216079</v>
      </c>
      <c r="X54" s="5">
        <v>12064511.96393651</v>
      </c>
      <c r="Y54" s="7">
        <v>54.131293164044912</v>
      </c>
      <c r="Z54" s="48">
        <v>13913059.285256753</v>
      </c>
      <c r="AA54" s="49">
        <v>15.591220280105958</v>
      </c>
      <c r="AB54" s="46">
        <v>13431266.751927417</v>
      </c>
      <c r="AC54" s="49">
        <v>44.375650049979569</v>
      </c>
      <c r="AD54" s="46">
        <v>27344326.037184171</v>
      </c>
      <c r="AE54" s="50">
        <v>22.881572735558958</v>
      </c>
      <c r="AF54" s="139">
        <f t="shared" si="38"/>
        <v>20331472.049003832</v>
      </c>
      <c r="AG54" s="140">
        <f t="shared" si="39"/>
        <v>19077365.952116847</v>
      </c>
      <c r="AH54" s="141">
        <f t="shared" si="40"/>
        <v>39408838.001120679</v>
      </c>
      <c r="AI54" s="43"/>
      <c r="AJ54" s="45">
        <v>2706074.3118282994</v>
      </c>
      <c r="AK54" s="49">
        <v>42.685926521465404</v>
      </c>
      <c r="AL54" s="46">
        <v>1127529.4662807975</v>
      </c>
      <c r="AM54" s="49">
        <v>88.019474338860064</v>
      </c>
      <c r="AN54" s="46">
        <v>3833603.7781090969</v>
      </c>
      <c r="AO54" s="50">
        <v>50.306459918759884</v>
      </c>
      <c r="AP54" s="48">
        <v>3119181.4157769242</v>
      </c>
      <c r="AQ54" s="49">
        <v>24.964435677913677</v>
      </c>
      <c r="AR54" s="46">
        <v>3405791.3370403051</v>
      </c>
      <c r="AS54" s="49">
        <v>28.692670848451169</v>
      </c>
      <c r="AT54" s="46">
        <v>6524972.7528172294</v>
      </c>
      <c r="AU54" s="50">
        <v>26.780765185341028</v>
      </c>
      <c r="AV54" s="139">
        <f t="shared" si="41"/>
        <v>5825255.7276052237</v>
      </c>
      <c r="AW54" s="140">
        <f t="shared" si="42"/>
        <v>4533320.8033211026</v>
      </c>
      <c r="AX54" s="141">
        <f t="shared" si="43"/>
        <v>10358576.530926326</v>
      </c>
      <c r="AY54" s="43"/>
      <c r="AZ54" s="45">
        <v>5595742.8265077444</v>
      </c>
      <c r="BA54" s="49">
        <v>50.734789077445228</v>
      </c>
      <c r="BB54" s="46">
        <v>1688551.1950175993</v>
      </c>
      <c r="BC54" s="49">
        <v>84.979929291273237</v>
      </c>
      <c r="BD54" s="46">
        <v>7284294.0215253439</v>
      </c>
      <c r="BE54" s="50">
        <v>55.96243217422132</v>
      </c>
      <c r="BF54" s="48">
        <v>18325142.647587441</v>
      </c>
      <c r="BG54" s="49">
        <v>33.561364435280531</v>
      </c>
      <c r="BH54" s="46">
        <v>8924980.6620958932</v>
      </c>
      <c r="BI54" s="49">
        <v>39.853983004956163</v>
      </c>
      <c r="BJ54" s="46">
        <v>27250123.309683334</v>
      </c>
      <c r="BK54" s="50">
        <v>35.39156309174534</v>
      </c>
      <c r="BL54" s="139">
        <f t="shared" si="44"/>
        <v>23920885.474095184</v>
      </c>
      <c r="BM54" s="140">
        <f t="shared" si="45"/>
        <v>10613531.857113492</v>
      </c>
      <c r="BN54" s="141">
        <f t="shared" si="46"/>
        <v>34534417.331208676</v>
      </c>
      <c r="BO54" s="43"/>
      <c r="BP54" s="45">
        <v>1975097.1775596114</v>
      </c>
      <c r="BQ54" s="49">
        <v>24.661894908781843</v>
      </c>
      <c r="BR54" s="46">
        <v>1418448.2794378046</v>
      </c>
      <c r="BS54" s="49">
        <v>110.11942236144745</v>
      </c>
      <c r="BT54" s="46">
        <v>3393545.456997416</v>
      </c>
      <c r="BU54" s="50">
        <v>36.502296026562</v>
      </c>
      <c r="BV54" s="48">
        <v>4656765.4974491624</v>
      </c>
      <c r="BW54" s="49">
        <v>18.180050898309027</v>
      </c>
      <c r="BX54" s="46">
        <v>4728034.0938421236</v>
      </c>
      <c r="BY54" s="49">
        <v>33.431861110584016</v>
      </c>
      <c r="BZ54" s="46">
        <v>9384799.5912912861</v>
      </c>
      <c r="CA54" s="50">
        <v>23.605401794127541</v>
      </c>
      <c r="CB54" s="139">
        <f t="shared" si="47"/>
        <v>6631862.6750087738</v>
      </c>
      <c r="CC54" s="140">
        <f t="shared" si="48"/>
        <v>6146482.3732799282</v>
      </c>
      <c r="CD54" s="141">
        <f t="shared" si="49"/>
        <v>12778345.048288703</v>
      </c>
      <c r="CE54" s="43"/>
      <c r="CF54" s="45">
        <v>5166330.5449564485</v>
      </c>
      <c r="CG54" s="49">
        <v>40.654159151372745</v>
      </c>
      <c r="CH54" s="46">
        <v>1601982.1981631652</v>
      </c>
      <c r="CI54" s="49">
        <v>80.051079260601895</v>
      </c>
      <c r="CJ54" s="46">
        <v>6768312.7431196142</v>
      </c>
      <c r="CK54" s="50">
        <v>46.014145861906933</v>
      </c>
      <c r="CL54" s="48">
        <v>13178528.244999962</v>
      </c>
      <c r="CM54" s="49">
        <v>20.538371528892458</v>
      </c>
      <c r="CN54" s="46">
        <v>7640614.2856151471</v>
      </c>
      <c r="CO54" s="49">
        <v>50.90824117915826</v>
      </c>
      <c r="CP54" s="46">
        <v>20819142.53061511</v>
      </c>
      <c r="CQ54" s="50">
        <v>26.295428462140489</v>
      </c>
      <c r="CR54" s="139">
        <f t="shared" si="50"/>
        <v>18344858.789956409</v>
      </c>
      <c r="CS54" s="140">
        <f t="shared" si="51"/>
        <v>9242596.4837783128</v>
      </c>
      <c r="CT54" s="141">
        <f t="shared" si="52"/>
        <v>27587455.273734722</v>
      </c>
      <c r="CU54" s="43"/>
      <c r="CV54" s="48">
        <f t="shared" si="53"/>
        <v>21896375.664599184</v>
      </c>
      <c r="CW54" s="49">
        <f t="shared" si="54"/>
        <v>32.673062591356747</v>
      </c>
      <c r="CX54" s="49">
        <f t="shared" si="55"/>
        <v>11483499.249088796</v>
      </c>
      <c r="CY54" s="49">
        <f t="shared" si="56"/>
        <v>98.296591047197055</v>
      </c>
      <c r="CZ54" s="46">
        <f t="shared" si="57"/>
        <v>33379874.913687982</v>
      </c>
      <c r="DA54" s="50">
        <f t="shared" si="58"/>
        <v>42.414557363029544</v>
      </c>
      <c r="DB54" s="48">
        <f t="shared" si="59"/>
        <v>55563144.071070239</v>
      </c>
      <c r="DC54" s="49">
        <f t="shared" si="60"/>
        <v>20.289649421222752</v>
      </c>
      <c r="DD54" s="46">
        <f t="shared" si="61"/>
        <v>47860305.44052089</v>
      </c>
      <c r="DE54" s="49">
        <f t="shared" si="62"/>
        <v>41.025181929594936</v>
      </c>
      <c r="DF54" s="46">
        <f t="shared" si="63"/>
        <v>103423449.51159114</v>
      </c>
      <c r="DG54" s="50">
        <f t="shared" si="64"/>
        <v>26.484166113738588</v>
      </c>
      <c r="DH54" s="177"/>
      <c r="DI54" s="190" t="s">
        <v>45</v>
      </c>
      <c r="DJ54" s="48">
        <f t="shared" si="65"/>
        <v>33379874.913687982</v>
      </c>
      <c r="DK54" s="46">
        <f t="shared" si="66"/>
        <v>103423449.51159114</v>
      </c>
      <c r="DL54" s="47">
        <f t="shared" si="67"/>
        <v>136803324.42527911</v>
      </c>
      <c r="DM54"/>
    </row>
    <row r="55" spans="1:119" s="62" customFormat="1" ht="15.6" x14ac:dyDescent="0.3">
      <c r="A55" s="35">
        <v>43</v>
      </c>
      <c r="B55" s="35" t="s">
        <v>199</v>
      </c>
      <c r="C55" s="44"/>
      <c r="D55" s="45">
        <v>33.4</v>
      </c>
      <c r="E55" s="49">
        <f t="shared" si="28"/>
        <v>3.2685495077603582E-4</v>
      </c>
      <c r="F55" s="46">
        <v>0</v>
      </c>
      <c r="G55" s="49">
        <f t="shared" si="29"/>
        <v>0</v>
      </c>
      <c r="H55" s="46">
        <f t="shared" si="68"/>
        <v>33.4</v>
      </c>
      <c r="I55" s="50">
        <f t="shared" si="30"/>
        <v>2.8380364866127948E-4</v>
      </c>
      <c r="J55" s="48">
        <f>+'[40]Oct-Dec'!$F$55</f>
        <v>370108.38999999996</v>
      </c>
      <c r="K55" s="49">
        <f t="shared" si="31"/>
        <v>1.3343634606856618</v>
      </c>
      <c r="L55" s="46">
        <f>+'[40]Oct-Dec'!$G$55</f>
        <v>0</v>
      </c>
      <c r="M55" s="49">
        <f t="shared" si="32"/>
        <v>0</v>
      </c>
      <c r="N55" s="46">
        <f t="shared" si="33"/>
        <v>370108.38999999996</v>
      </c>
      <c r="O55" s="50">
        <f t="shared" si="34"/>
        <v>0.72977659601737532</v>
      </c>
      <c r="P55" s="139">
        <f t="shared" si="35"/>
        <v>370141.79</v>
      </c>
      <c r="Q55" s="140">
        <f t="shared" si="36"/>
        <v>0</v>
      </c>
      <c r="R55" s="141">
        <f t="shared" si="37"/>
        <v>370141.79</v>
      </c>
      <c r="S55" s="41"/>
      <c r="T55" s="5">
        <v>22021298.644012276</v>
      </c>
      <c r="U55" s="7">
        <v>117.68291958280219</v>
      </c>
      <c r="V55" s="5">
        <v>338384.77803657332</v>
      </c>
      <c r="W55" s="7">
        <f>+V55/V111</f>
        <v>9.4650437200798105</v>
      </c>
      <c r="X55" s="5">
        <f>+T55+V55</f>
        <v>22359683.422048848</v>
      </c>
      <c r="Y55" s="7"/>
      <c r="Z55" s="48">
        <v>1303358.9894361924</v>
      </c>
      <c r="AA55" s="49">
        <v>1.4605671327721195</v>
      </c>
      <c r="AB55" s="46">
        <v>6653.6370552767985</v>
      </c>
      <c r="AC55" s="49">
        <v>2.198299497567267E-2</v>
      </c>
      <c r="AD55" s="46">
        <v>1310012.6264914693</v>
      </c>
      <c r="AE55" s="50">
        <v>1.0962109344660202</v>
      </c>
      <c r="AF55" s="139">
        <f t="shared" si="38"/>
        <v>23324657.633448467</v>
      </c>
      <c r="AG55" s="140">
        <f t="shared" si="39"/>
        <v>345038.4150918501</v>
      </c>
      <c r="AH55" s="141">
        <f t="shared" si="40"/>
        <v>23669696.048540317</v>
      </c>
      <c r="AI55" s="43"/>
      <c r="AJ55" s="45">
        <v>0</v>
      </c>
      <c r="AK55" s="49">
        <v>0</v>
      </c>
      <c r="AL55" s="46">
        <v>0</v>
      </c>
      <c r="AM55" s="49">
        <v>0</v>
      </c>
      <c r="AN55" s="46">
        <v>0</v>
      </c>
      <c r="AO55" s="50">
        <v>0</v>
      </c>
      <c r="AP55" s="48">
        <v>0</v>
      </c>
      <c r="AQ55" s="49">
        <v>0</v>
      </c>
      <c r="AR55" s="46">
        <v>0</v>
      </c>
      <c r="AS55" s="49">
        <v>0</v>
      </c>
      <c r="AT55" s="46">
        <v>0</v>
      </c>
      <c r="AU55" s="50">
        <v>0</v>
      </c>
      <c r="AV55" s="139">
        <f t="shared" si="41"/>
        <v>0</v>
      </c>
      <c r="AW55" s="140">
        <f t="shared" si="42"/>
        <v>0</v>
      </c>
      <c r="AX55" s="141">
        <f t="shared" si="43"/>
        <v>0</v>
      </c>
      <c r="AY55" s="43"/>
      <c r="AZ55" s="45">
        <v>3651.3128048299668</v>
      </c>
      <c r="BA55" s="49">
        <v>3.3105271409414536E-2</v>
      </c>
      <c r="BB55" s="46">
        <v>289.690168099549</v>
      </c>
      <c r="BC55" s="49">
        <v>1.457927368392295E-2</v>
      </c>
      <c r="BD55" s="46">
        <v>3941.0029729295156</v>
      </c>
      <c r="BE55" s="50">
        <v>3.0277211617110073E-2</v>
      </c>
      <c r="BF55" s="48">
        <v>315883.19406817469</v>
      </c>
      <c r="BG55" s="49">
        <v>0.57852051681017458</v>
      </c>
      <c r="BH55" s="46">
        <v>6185.8974975676792</v>
      </c>
      <c r="BI55" s="49">
        <v>2.7622766151805731E-2</v>
      </c>
      <c r="BJ55" s="46">
        <v>322069.09156574239</v>
      </c>
      <c r="BK55" s="50">
        <v>0.4182927337433226</v>
      </c>
      <c r="BL55" s="139">
        <f t="shared" si="44"/>
        <v>319534.50687300466</v>
      </c>
      <c r="BM55" s="140">
        <f t="shared" si="45"/>
        <v>6475.5876656672281</v>
      </c>
      <c r="BN55" s="141">
        <f t="shared" si="46"/>
        <v>326010.0945386719</v>
      </c>
      <c r="BO55" s="43"/>
      <c r="BP55" s="45">
        <v>1440967.5144231026</v>
      </c>
      <c r="BQ55" s="49">
        <v>17.99252705711417</v>
      </c>
      <c r="BR55" s="46">
        <v>531.79083092639939</v>
      </c>
      <c r="BS55" s="49">
        <v>4.1284902641596101E-2</v>
      </c>
      <c r="BT55" s="46">
        <v>1441499.3052540291</v>
      </c>
      <c r="BU55" s="50">
        <v>15.505327696132316</v>
      </c>
      <c r="BV55" s="48">
        <v>618679.79092964064</v>
      </c>
      <c r="BW55" s="49">
        <v>2.4153310049683996</v>
      </c>
      <c r="BX55" s="46">
        <v>1727.7145573556008</v>
      </c>
      <c r="BY55" s="49">
        <v>1.2216644798622578E-2</v>
      </c>
      <c r="BZ55" s="46">
        <v>620407.50548699626</v>
      </c>
      <c r="CA55" s="50">
        <v>1.5604987938903747</v>
      </c>
      <c r="CB55" s="139">
        <f t="shared" si="47"/>
        <v>2059647.3053527432</v>
      </c>
      <c r="CC55" s="140">
        <f t="shared" si="48"/>
        <v>2259.5053882820002</v>
      </c>
      <c r="CD55" s="141">
        <f t="shared" si="49"/>
        <v>2061906.8107410253</v>
      </c>
      <c r="CE55" s="43"/>
      <c r="CF55" s="45">
        <v>2123865.028363815</v>
      </c>
      <c r="CG55" s="49">
        <f>+CF55/CF111</f>
        <v>16.712818920080384</v>
      </c>
      <c r="CH55" s="46">
        <v>161.82358348118441</v>
      </c>
      <c r="CI55" s="49">
        <f>+CH55/CH111</f>
        <v>8.0863273776326412E-3</v>
      </c>
      <c r="CJ55" s="46">
        <v>2124026.8519472964</v>
      </c>
      <c r="CK55" s="50">
        <v>0</v>
      </c>
      <c r="CL55" s="48">
        <v>1074977.3697597142</v>
      </c>
      <c r="CM55" s="49">
        <v>1.6753224787186152</v>
      </c>
      <c r="CN55" s="46">
        <v>46559.301493630315</v>
      </c>
      <c r="CO55" s="49">
        <v>0.31021748526598292</v>
      </c>
      <c r="CP55" s="46">
        <v>1121536.6712533445</v>
      </c>
      <c r="CQ55" s="50">
        <v>1.4165466835745884</v>
      </c>
      <c r="CR55" s="139">
        <f t="shared" si="50"/>
        <v>3198842.3981235293</v>
      </c>
      <c r="CS55" s="140">
        <f t="shared" si="51"/>
        <v>46721.125077111501</v>
      </c>
      <c r="CT55" s="141">
        <f t="shared" si="52"/>
        <v>3245563.5232006409</v>
      </c>
      <c r="CU55" s="43"/>
      <c r="CV55" s="48">
        <f t="shared" si="53"/>
        <v>25589815.899604023</v>
      </c>
      <c r="CW55" s="49">
        <f t="shared" si="54"/>
        <v>38.184294487640408</v>
      </c>
      <c r="CX55" s="49">
        <f t="shared" si="55"/>
        <v>339368.08261908044</v>
      </c>
      <c r="CY55" s="49">
        <f t="shared" si="56"/>
        <v>2.9049268788279945</v>
      </c>
      <c r="CZ55" s="46">
        <f t="shared" si="57"/>
        <v>25929183.982223105</v>
      </c>
      <c r="DA55" s="50">
        <f t="shared" si="58"/>
        <v>32.947243338517346</v>
      </c>
      <c r="DB55" s="48">
        <f t="shared" si="59"/>
        <v>3683007.7341937218</v>
      </c>
      <c r="DC55" s="49">
        <f t="shared" si="60"/>
        <v>1.3449011389071166</v>
      </c>
      <c r="DD55" s="46">
        <f t="shared" si="61"/>
        <v>61126.550603830394</v>
      </c>
      <c r="DE55" s="49">
        <f t="shared" si="62"/>
        <v>5.2396821043427091E-2</v>
      </c>
      <c r="DF55" s="46">
        <f t="shared" si="63"/>
        <v>3744134.284797552</v>
      </c>
      <c r="DG55" s="50">
        <f t="shared" si="64"/>
        <v>0.95877941433010172</v>
      </c>
      <c r="DH55" s="177"/>
      <c r="DI55" s="190" t="s">
        <v>199</v>
      </c>
      <c r="DJ55" s="48">
        <f t="shared" si="65"/>
        <v>25929183.982223105</v>
      </c>
      <c r="DK55" s="46">
        <f t="shared" si="66"/>
        <v>3744134.284797552</v>
      </c>
      <c r="DL55" s="47">
        <f t="shared" si="67"/>
        <v>29673318.267020658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v>136104.71</v>
      </c>
      <c r="E56" s="49">
        <f t="shared" si="28"/>
        <v>1.3319310864501985</v>
      </c>
      <c r="F56" s="46">
        <v>799.77</v>
      </c>
      <c r="G56" s="49">
        <f t="shared" si="29"/>
        <v>5.1594735823495254E-2</v>
      </c>
      <c r="H56" s="46">
        <f t="shared" si="68"/>
        <v>136904.47999999998</v>
      </c>
      <c r="I56" s="50">
        <f t="shared" si="30"/>
        <v>1.1632931419782981</v>
      </c>
      <c r="J56" s="48">
        <f>+'[40]Oct-Dec'!$F$56</f>
        <v>1114396.75</v>
      </c>
      <c r="K56" s="49">
        <f t="shared" si="31"/>
        <v>4.0177697779476294</v>
      </c>
      <c r="L56" s="46">
        <f>+'[40]Oct-Dec'!$G$56</f>
        <v>5465205.3899999997</v>
      </c>
      <c r="M56" s="49">
        <f t="shared" si="32"/>
        <v>23.78389192553071</v>
      </c>
      <c r="N56" s="46">
        <f t="shared" si="33"/>
        <v>6579602.1399999997</v>
      </c>
      <c r="O56" s="50">
        <f t="shared" si="34"/>
        <v>12.973603902569835</v>
      </c>
      <c r="P56" s="139">
        <f t="shared" si="35"/>
        <v>1250501.46</v>
      </c>
      <c r="Q56" s="140">
        <f t="shared" si="36"/>
        <v>5466005.1599999992</v>
      </c>
      <c r="R56" s="141">
        <f t="shared" si="37"/>
        <v>6716506.6199999992</v>
      </c>
      <c r="S56" s="41"/>
      <c r="T56" s="5">
        <v>8792558.2009050716</v>
      </c>
      <c r="U56" s="7">
        <v>46.987870080294734</v>
      </c>
      <c r="V56" s="5">
        <v>5618668.2569608102</v>
      </c>
      <c r="W56" s="7">
        <v>157.16114953318257</v>
      </c>
      <c r="X56" s="5">
        <v>14411226.457865883</v>
      </c>
      <c r="Y56" s="7">
        <v>64.660578610727455</v>
      </c>
      <c r="Z56" s="48">
        <v>7917330.4639972439</v>
      </c>
      <c r="AA56" s="49">
        <v>8.8723005317300032</v>
      </c>
      <c r="AB56" s="46">
        <v>8163267.2718071174</v>
      </c>
      <c r="AC56" s="49">
        <v>26.970672119677793</v>
      </c>
      <c r="AD56" s="46">
        <v>16080597.73580436</v>
      </c>
      <c r="AE56" s="50">
        <v>13.456150508983706</v>
      </c>
      <c r="AF56" s="139">
        <f t="shared" si="38"/>
        <v>16709888.664902315</v>
      </c>
      <c r="AG56" s="140">
        <f t="shared" si="39"/>
        <v>13781935.528767928</v>
      </c>
      <c r="AH56" s="141">
        <f t="shared" si="40"/>
        <v>30491824.193670243</v>
      </c>
      <c r="AI56" s="43"/>
      <c r="AJ56" s="45">
        <v>1117075.58687938</v>
      </c>
      <c r="AK56" s="49">
        <v>17.620878411221391</v>
      </c>
      <c r="AL56" s="46">
        <v>350843.47660208447</v>
      </c>
      <c r="AM56" s="49">
        <v>27.388249539585047</v>
      </c>
      <c r="AN56" s="46">
        <v>1467919.0634814645</v>
      </c>
      <c r="AO56" s="50">
        <v>19.262765743474372</v>
      </c>
      <c r="AP56" s="48">
        <v>603485.86147970695</v>
      </c>
      <c r="AQ56" s="49">
        <v>4.8300120971604059</v>
      </c>
      <c r="AR56" s="46">
        <v>903551.46510625817</v>
      </c>
      <c r="AS56" s="49">
        <v>7.61212364978861</v>
      </c>
      <c r="AT56" s="46">
        <v>1507037.3265859652</v>
      </c>
      <c r="AU56" s="50">
        <v>6.1854070963617627</v>
      </c>
      <c r="AV56" s="139">
        <f t="shared" si="41"/>
        <v>1720561.4483590871</v>
      </c>
      <c r="AW56" s="140">
        <f t="shared" si="42"/>
        <v>1254394.9417083426</v>
      </c>
      <c r="AX56" s="141">
        <f t="shared" si="43"/>
        <v>2974956.3900674297</v>
      </c>
      <c r="AY56" s="43"/>
      <c r="AZ56" s="45">
        <v>3550704.796091293</v>
      </c>
      <c r="BA56" s="49">
        <v>32.193091157191624</v>
      </c>
      <c r="BB56" s="46">
        <v>1113455.9025025424</v>
      </c>
      <c r="BC56" s="49">
        <v>56.037035858205456</v>
      </c>
      <c r="BD56" s="46">
        <v>4664160.6985938353</v>
      </c>
      <c r="BE56" s="50">
        <v>35.8329545695725</v>
      </c>
      <c r="BF56" s="48">
        <v>6624281.1276738243</v>
      </c>
      <c r="BG56" s="49">
        <v>12.131960843256049</v>
      </c>
      <c r="BH56" s="46">
        <v>5684033.6420207582</v>
      </c>
      <c r="BI56" s="49">
        <v>25.381722240672843</v>
      </c>
      <c r="BJ56" s="46">
        <v>12308314.769694582</v>
      </c>
      <c r="BK56" s="50">
        <v>15.985634038210483</v>
      </c>
      <c r="BL56" s="139">
        <f t="shared" si="44"/>
        <v>10174985.923765117</v>
      </c>
      <c r="BM56" s="140">
        <f t="shared" si="45"/>
        <v>6797489.5445233006</v>
      </c>
      <c r="BN56" s="141">
        <f t="shared" si="46"/>
        <v>16972475.468288418</v>
      </c>
      <c r="BO56" s="43"/>
      <c r="BP56" s="45">
        <v>1411531.6507650288</v>
      </c>
      <c r="BQ56" s="49">
        <v>17.624978470476218</v>
      </c>
      <c r="BR56" s="46">
        <v>640643.65043948195</v>
      </c>
      <c r="BS56" s="49">
        <v>49.735552398065522</v>
      </c>
      <c r="BT56" s="46">
        <v>2052175.3012045107</v>
      </c>
      <c r="BU56" s="50">
        <v>22.073996441834939</v>
      </c>
      <c r="BV56" s="48">
        <v>2154902.0355442977</v>
      </c>
      <c r="BW56" s="49">
        <v>8.412755314504162</v>
      </c>
      <c r="BX56" s="46">
        <v>2628637.451184174</v>
      </c>
      <c r="BY56" s="49">
        <v>18.587057629835133</v>
      </c>
      <c r="BZ56" s="46">
        <v>4783539.4867284717</v>
      </c>
      <c r="CA56" s="50">
        <v>12.031942769143727</v>
      </c>
      <c r="CB56" s="139">
        <f t="shared" si="47"/>
        <v>3566433.6863093264</v>
      </c>
      <c r="CC56" s="140">
        <f t="shared" si="48"/>
        <v>3269281.1016236562</v>
      </c>
      <c r="CD56" s="141">
        <f t="shared" si="49"/>
        <v>6835714.7879329827</v>
      </c>
      <c r="CE56" s="43"/>
      <c r="CF56" s="45">
        <v>6610224.6897610817</v>
      </c>
      <c r="CG56" s="49">
        <v>52.016247165258747</v>
      </c>
      <c r="CH56" s="46">
        <v>1232098.3992746717</v>
      </c>
      <c r="CI56" s="49">
        <v>61.567979176227844</v>
      </c>
      <c r="CJ56" s="46">
        <v>7842323.0890357532</v>
      </c>
      <c r="CK56" s="50">
        <v>53.315768967963947</v>
      </c>
      <c r="CL56" s="48">
        <v>6743141.3969279835</v>
      </c>
      <c r="CM56" s="49">
        <v>10.508999237794798</v>
      </c>
      <c r="CN56" s="46">
        <v>4400107.6939950008</v>
      </c>
      <c r="CO56" s="49">
        <v>29.317242740795283</v>
      </c>
      <c r="CP56" s="46">
        <v>11143249.090922985</v>
      </c>
      <c r="CQ56" s="50">
        <v>14.074379330238443</v>
      </c>
      <c r="CR56" s="139">
        <f t="shared" si="50"/>
        <v>13353366.086689066</v>
      </c>
      <c r="CS56" s="140">
        <f t="shared" si="51"/>
        <v>5632206.0932696722</v>
      </c>
      <c r="CT56" s="141">
        <f t="shared" si="52"/>
        <v>18985572.179958738</v>
      </c>
      <c r="CU56" s="43"/>
      <c r="CV56" s="48">
        <f t="shared" si="53"/>
        <v>21618199.634401858</v>
      </c>
      <c r="CW56" s="49">
        <f t="shared" si="54"/>
        <v>32.257977328604937</v>
      </c>
      <c r="CX56" s="49">
        <f t="shared" si="55"/>
        <v>8956509.4557795897</v>
      </c>
      <c r="CY56" s="49">
        <f t="shared" si="56"/>
        <v>76.666034288718933</v>
      </c>
      <c r="CZ56" s="46">
        <f t="shared" si="57"/>
        <v>30574709.090181448</v>
      </c>
      <c r="DA56" s="50">
        <f t="shared" si="58"/>
        <v>38.850138172077507</v>
      </c>
      <c r="DB56" s="48">
        <f t="shared" si="59"/>
        <v>25157537.635623056</v>
      </c>
      <c r="DC56" s="49">
        <f t="shared" si="60"/>
        <v>9.1866223098374977</v>
      </c>
      <c r="DD56" s="46">
        <f t="shared" si="61"/>
        <v>27244802.914113306</v>
      </c>
      <c r="DE56" s="49">
        <f t="shared" si="62"/>
        <v>23.353862577758171</v>
      </c>
      <c r="DF56" s="46">
        <f t="shared" si="63"/>
        <v>52402340.549736366</v>
      </c>
      <c r="DG56" s="50">
        <f t="shared" si="64"/>
        <v>13.418932538238119</v>
      </c>
      <c r="DH56" s="177"/>
      <c r="DI56" s="190" t="s">
        <v>46</v>
      </c>
      <c r="DJ56" s="48">
        <f t="shared" si="65"/>
        <v>30574709.090181448</v>
      </c>
      <c r="DK56" s="46">
        <f t="shared" si="66"/>
        <v>52402340.549736366</v>
      </c>
      <c r="DL56" s="47">
        <f t="shared" si="67"/>
        <v>82977049.639917821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v>728.06</v>
      </c>
      <c r="E57" s="49">
        <f t="shared" si="28"/>
        <v>7.1248507623353488E-3</v>
      </c>
      <c r="F57" s="46">
        <v>170.36999999999998</v>
      </c>
      <c r="G57" s="49">
        <f t="shared" si="29"/>
        <v>1.0990903812657247E-2</v>
      </c>
      <c r="H57" s="46">
        <f t="shared" si="68"/>
        <v>898.43</v>
      </c>
      <c r="I57" s="50">
        <f t="shared" si="30"/>
        <v>7.6340632355315369E-3</v>
      </c>
      <c r="J57" s="48">
        <f>+'[40]Oct-Dec'!$F$57</f>
        <v>79857.570000000007</v>
      </c>
      <c r="K57" s="49">
        <f t="shared" si="31"/>
        <v>0.28791301777067929</v>
      </c>
      <c r="L57" s="46">
        <f>+'[40]Oct-Dec'!$G$57</f>
        <v>340735.55000000005</v>
      </c>
      <c r="M57" s="49">
        <f t="shared" si="32"/>
        <v>1.4828385976517284</v>
      </c>
      <c r="N57" s="46">
        <f t="shared" si="33"/>
        <v>420593.12000000005</v>
      </c>
      <c r="O57" s="50">
        <f t="shared" si="34"/>
        <v>0.82932196003967251</v>
      </c>
      <c r="P57" s="139">
        <f t="shared" si="35"/>
        <v>80585.63</v>
      </c>
      <c r="Q57" s="140">
        <f t="shared" si="36"/>
        <v>340905.92000000004</v>
      </c>
      <c r="R57" s="141">
        <f t="shared" si="37"/>
        <v>421491.55000000005</v>
      </c>
      <c r="S57" s="41"/>
      <c r="T57" s="5">
        <v>434426.80616512464</v>
      </c>
      <c r="U57" s="7">
        <v>2.3215985451632322</v>
      </c>
      <c r="V57" s="5">
        <v>328152.75044792984</v>
      </c>
      <c r="W57" s="7">
        <v>9.1788411638256235</v>
      </c>
      <c r="X57" s="5">
        <v>762579.55661305448</v>
      </c>
      <c r="Y57" s="7">
        <v>3.4215571805409062</v>
      </c>
      <c r="Z57" s="48">
        <v>297547.27667164034</v>
      </c>
      <c r="AA57" s="49">
        <v>0.33343674020343733</v>
      </c>
      <c r="AB57" s="46">
        <v>493693.7932933541</v>
      </c>
      <c r="AC57" s="49">
        <v>1.631118151970959</v>
      </c>
      <c r="AD57" s="46">
        <v>791241.06996499444</v>
      </c>
      <c r="AE57" s="50">
        <v>0.6621059180301484</v>
      </c>
      <c r="AF57" s="139">
        <f t="shared" si="38"/>
        <v>731974.08283676498</v>
      </c>
      <c r="AG57" s="140">
        <f t="shared" si="39"/>
        <v>821846.54374128394</v>
      </c>
      <c r="AH57" s="141">
        <f t="shared" si="40"/>
        <v>1553820.6265780488</v>
      </c>
      <c r="AI57" s="43"/>
      <c r="AJ57" s="45">
        <v>217347.71044402086</v>
      </c>
      <c r="AK57" s="49">
        <v>3.4284677095042331</v>
      </c>
      <c r="AL57" s="46">
        <v>105573.89639627797</v>
      </c>
      <c r="AM57" s="49">
        <v>8.2415219669225586</v>
      </c>
      <c r="AN57" s="46">
        <v>322921.60684029886</v>
      </c>
      <c r="AO57" s="50">
        <v>4.2375383090387624</v>
      </c>
      <c r="AP57" s="48">
        <v>96826.844163402464</v>
      </c>
      <c r="AQ57" s="49">
        <v>0.77495573383010496</v>
      </c>
      <c r="AR57" s="46">
        <v>213881.82155627222</v>
      </c>
      <c r="AS57" s="49">
        <v>1.8018839379967162</v>
      </c>
      <c r="AT57" s="46">
        <v>310708.66571967467</v>
      </c>
      <c r="AU57" s="50">
        <v>1.2752567915469892</v>
      </c>
      <c r="AV57" s="139">
        <f t="shared" si="41"/>
        <v>314174.55460742331</v>
      </c>
      <c r="AW57" s="140">
        <f t="shared" si="42"/>
        <v>319455.71795255016</v>
      </c>
      <c r="AX57" s="141">
        <f t="shared" si="43"/>
        <v>633630.27255997341</v>
      </c>
      <c r="AY57" s="43"/>
      <c r="AZ57" s="45">
        <v>724980.77184822026</v>
      </c>
      <c r="BA57" s="49">
        <v>6.5731660094676068</v>
      </c>
      <c r="BB57" s="46">
        <v>167735.07815177928</v>
      </c>
      <c r="BC57" s="49">
        <v>8.4416244666220077</v>
      </c>
      <c r="BD57" s="46">
        <v>892715.84999999951</v>
      </c>
      <c r="BE57" s="50">
        <v>6.8583928736056015</v>
      </c>
      <c r="BF57" s="48">
        <v>435484.40750136203</v>
      </c>
      <c r="BG57" s="49">
        <v>0.7975627359146148</v>
      </c>
      <c r="BH57" s="46">
        <v>430336.69249863864</v>
      </c>
      <c r="BI57" s="49">
        <v>1.9216435170653055</v>
      </c>
      <c r="BJ57" s="46">
        <v>865821.10000000068</v>
      </c>
      <c r="BK57" s="50">
        <v>1.1244999422048658</v>
      </c>
      <c r="BL57" s="139">
        <f t="shared" si="44"/>
        <v>1160465.1793495822</v>
      </c>
      <c r="BM57" s="140">
        <f t="shared" si="45"/>
        <v>598071.77065041789</v>
      </c>
      <c r="BN57" s="141">
        <f t="shared" si="46"/>
        <v>1758536.9500000002</v>
      </c>
      <c r="BO57" s="43"/>
      <c r="BP57" s="45">
        <v>179872.2055365323</v>
      </c>
      <c r="BQ57" s="49">
        <v>2.2459600876113766</v>
      </c>
      <c r="BR57" s="46">
        <v>89784.558242341373</v>
      </c>
      <c r="BS57" s="49">
        <v>6.9703096221055327</v>
      </c>
      <c r="BT57" s="46">
        <v>269656.76377887366</v>
      </c>
      <c r="BU57" s="50">
        <v>2.9005331273005082</v>
      </c>
      <c r="BV57" s="48">
        <v>116413.71563253959</v>
      </c>
      <c r="BW57" s="49">
        <v>0.45448010569141778</v>
      </c>
      <c r="BX57" s="46">
        <v>246862.73095056741</v>
      </c>
      <c r="BY57" s="49">
        <v>1.7455628218222454</v>
      </c>
      <c r="BZ57" s="46">
        <v>363276.446583107</v>
      </c>
      <c r="CA57" s="50">
        <v>0.91374209971352716</v>
      </c>
      <c r="CB57" s="139">
        <f t="shared" si="47"/>
        <v>296285.92116907192</v>
      </c>
      <c r="CC57" s="140">
        <f t="shared" si="48"/>
        <v>336647.28919290879</v>
      </c>
      <c r="CD57" s="141">
        <f t="shared" si="49"/>
        <v>632933.21036198072</v>
      </c>
      <c r="CE57" s="43"/>
      <c r="CF57" s="45">
        <v>417178.64623974427</v>
      </c>
      <c r="CG57" s="49">
        <v>3.2828033226294009</v>
      </c>
      <c r="CH57" s="46">
        <v>121822.48182358855</v>
      </c>
      <c r="CI57" s="49">
        <v>6.0874716082144991</v>
      </c>
      <c r="CJ57" s="46">
        <v>539001.12806333276</v>
      </c>
      <c r="CK57" s="50">
        <v>3.6643809864801127</v>
      </c>
      <c r="CL57" s="48">
        <v>336879.37424867833</v>
      </c>
      <c r="CM57" s="49">
        <v>0.52501718098644801</v>
      </c>
      <c r="CN57" s="46">
        <v>338086.8847519813</v>
      </c>
      <c r="CO57" s="49">
        <v>2.25262106227084</v>
      </c>
      <c r="CP57" s="46">
        <v>674966.25900065969</v>
      </c>
      <c r="CQ57" s="50">
        <v>0.85250998939128964</v>
      </c>
      <c r="CR57" s="139">
        <f t="shared" si="50"/>
        <v>754058.0204884226</v>
      </c>
      <c r="CS57" s="140">
        <f t="shared" si="51"/>
        <v>459909.36657556985</v>
      </c>
      <c r="CT57" s="141">
        <f t="shared" si="52"/>
        <v>1213967.3870639924</v>
      </c>
      <c r="CU57" s="43"/>
      <c r="CV57" s="48">
        <f t="shared" si="53"/>
        <v>1974534.2002336422</v>
      </c>
      <c r="CW57" s="49">
        <f t="shared" si="54"/>
        <v>2.9463359827768674</v>
      </c>
      <c r="CX57" s="49">
        <f t="shared" si="55"/>
        <v>813239.1350619169</v>
      </c>
      <c r="CY57" s="49">
        <f t="shared" si="56"/>
        <v>6.9611738503053022</v>
      </c>
      <c r="CZ57" s="46">
        <f t="shared" si="57"/>
        <v>2787773.3352955589</v>
      </c>
      <c r="DA57" s="50">
        <f t="shared" si="58"/>
        <v>3.5423192073296379</v>
      </c>
      <c r="DB57" s="48">
        <f t="shared" si="59"/>
        <v>1363009.1882176227</v>
      </c>
      <c r="DC57" s="49">
        <f t="shared" si="60"/>
        <v>0.49772162913365348</v>
      </c>
      <c r="DD57" s="46">
        <f t="shared" si="61"/>
        <v>2063597.4730508139</v>
      </c>
      <c r="DE57" s="49">
        <f t="shared" si="62"/>
        <v>1.7688867837789677</v>
      </c>
      <c r="DF57" s="46">
        <f t="shared" si="63"/>
        <v>3426606.6612684363</v>
      </c>
      <c r="DG57" s="50">
        <f t="shared" si="64"/>
        <v>0.87746850885403505</v>
      </c>
      <c r="DH57" s="177"/>
      <c r="DI57" s="190" t="s">
        <v>57</v>
      </c>
      <c r="DJ57" s="48">
        <f t="shared" si="65"/>
        <v>2787773.3352955589</v>
      </c>
      <c r="DK57" s="46">
        <f t="shared" si="66"/>
        <v>3426606.6612684363</v>
      </c>
      <c r="DL57" s="47">
        <f t="shared" si="67"/>
        <v>6214379.9965639953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v>3104879.0299999495</v>
      </c>
      <c r="E58" s="49">
        <f t="shared" si="28"/>
        <v>30.384583308867647</v>
      </c>
      <c r="F58" s="46">
        <v>405904.09000000195</v>
      </c>
      <c r="G58" s="49">
        <f t="shared" si="29"/>
        <v>26.185671247016447</v>
      </c>
      <c r="H58" s="46">
        <f t="shared" si="68"/>
        <v>3510783.1199999517</v>
      </c>
      <c r="I58" s="50">
        <f t="shared" si="30"/>
        <v>29.831528716000506</v>
      </c>
      <c r="J58" s="48">
        <f>+'[40]Oct-Dec'!$F$58</f>
        <v>483720.55999999831</v>
      </c>
      <c r="K58" s="49">
        <f t="shared" si="31"/>
        <v>1.7439730032772403</v>
      </c>
      <c r="L58" s="46">
        <f>+'[40]Oct-Dec'!$G$58</f>
        <v>909319.66000000131</v>
      </c>
      <c r="M58" s="49">
        <f t="shared" si="32"/>
        <v>3.9572456981713477</v>
      </c>
      <c r="N58" s="46">
        <f t="shared" si="33"/>
        <v>1393040.2199999997</v>
      </c>
      <c r="O58" s="50">
        <f t="shared" si="34"/>
        <v>2.74678493472384</v>
      </c>
      <c r="P58" s="139">
        <f t="shared" si="35"/>
        <v>3588599.5899999477</v>
      </c>
      <c r="Q58" s="140">
        <f t="shared" si="36"/>
        <v>1315223.7500000033</v>
      </c>
      <c r="R58" s="141">
        <f t="shared" si="37"/>
        <v>4903823.3399999514</v>
      </c>
      <c r="S58" s="41"/>
      <c r="T58" s="5">
        <v>22593716.22824103</v>
      </c>
      <c r="U58" s="7">
        <v>120.74194773647972</v>
      </c>
      <c r="V58" s="5">
        <v>-16404982.751559274</v>
      </c>
      <c r="W58" s="7">
        <v>-458.86780094428894</v>
      </c>
      <c r="X58" s="5">
        <v>6188733.4766817559</v>
      </c>
      <c r="Y58" s="7">
        <v>27.76773292958724</v>
      </c>
      <c r="Z58" s="48">
        <v>6666427.4940072345</v>
      </c>
      <c r="AA58" s="49">
        <v>7.470516542006056</v>
      </c>
      <c r="AB58" s="46">
        <v>-4452792.0299999993</v>
      </c>
      <c r="AC58" s="49">
        <v>-14.711608705132948</v>
      </c>
      <c r="AD58" s="46">
        <v>2213635.4640072351</v>
      </c>
      <c r="AE58" s="50">
        <v>1.8523572609109469</v>
      </c>
      <c r="AF58" s="139">
        <f t="shared" si="38"/>
        <v>29260143.722248264</v>
      </c>
      <c r="AG58" s="140">
        <f t="shared" si="39"/>
        <v>-20857774.781559274</v>
      </c>
      <c r="AH58" s="141">
        <f t="shared" si="40"/>
        <v>8402368.9406889901</v>
      </c>
      <c r="AI58" s="43"/>
      <c r="AJ58" s="45">
        <v>2215224.3491052641</v>
      </c>
      <c r="AK58" s="49">
        <v>34.943202919871666</v>
      </c>
      <c r="AL58" s="46">
        <v>538599.08029691572</v>
      </c>
      <c r="AM58" s="49">
        <v>42.045205331531285</v>
      </c>
      <c r="AN58" s="46">
        <v>2753823.42940218</v>
      </c>
      <c r="AO58" s="50">
        <v>36.137043886912672</v>
      </c>
      <c r="AP58" s="48">
        <v>274605.64771039307</v>
      </c>
      <c r="AQ58" s="49">
        <v>2.1978122190595308</v>
      </c>
      <c r="AR58" s="46">
        <v>790664.19268795219</v>
      </c>
      <c r="AS58" s="49">
        <v>6.6610855414784638</v>
      </c>
      <c r="AT58" s="46">
        <v>1065269.8403983451</v>
      </c>
      <c r="AU58" s="50">
        <v>4.3722391702580206</v>
      </c>
      <c r="AV58" s="139">
        <f t="shared" si="41"/>
        <v>2489829.9968156572</v>
      </c>
      <c r="AW58" s="140">
        <f t="shared" si="42"/>
        <v>1329263.2729848679</v>
      </c>
      <c r="AX58" s="141">
        <f t="shared" si="43"/>
        <v>3819093.2698005252</v>
      </c>
      <c r="AY58" s="43"/>
      <c r="AZ58" s="45">
        <v>3384551.7757774321</v>
      </c>
      <c r="BA58" s="49">
        <v>30.686635499459918</v>
      </c>
      <c r="BB58" s="46">
        <v>395528.5901617161</v>
      </c>
      <c r="BC58" s="49">
        <v>19.90581732067016</v>
      </c>
      <c r="BD58" s="46">
        <v>3780080.3659391482</v>
      </c>
      <c r="BE58" s="50">
        <v>29.040905057766725</v>
      </c>
      <c r="BF58" s="48">
        <v>113646.44278376315</v>
      </c>
      <c r="BG58" s="49">
        <v>0.20813642525949308</v>
      </c>
      <c r="BH58" s="46">
        <v>362625.59514263266</v>
      </c>
      <c r="BI58" s="49">
        <v>1.6192835428040862</v>
      </c>
      <c r="BJ58" s="46">
        <v>476272.03792639583</v>
      </c>
      <c r="BK58" s="50">
        <v>0.61856644417885565</v>
      </c>
      <c r="BL58" s="139">
        <f t="shared" si="44"/>
        <v>3498198.2185611953</v>
      </c>
      <c r="BM58" s="140">
        <f t="shared" si="45"/>
        <v>758154.18530434882</v>
      </c>
      <c r="BN58" s="141">
        <f t="shared" si="46"/>
        <v>4256352.4038655441</v>
      </c>
      <c r="BO58" s="43"/>
      <c r="BP58" s="45">
        <v>2715405.7246797495</v>
      </c>
      <c r="BQ58" s="49">
        <v>33.905699110713968</v>
      </c>
      <c r="BR58" s="46">
        <v>412361.36736463849</v>
      </c>
      <c r="BS58" s="49">
        <v>32.01314861925615</v>
      </c>
      <c r="BT58" s="46">
        <v>3127767.0920443879</v>
      </c>
      <c r="BU58" s="50">
        <v>33.643480466874493</v>
      </c>
      <c r="BV58" s="48">
        <v>417296.45938364079</v>
      </c>
      <c r="BW58" s="49">
        <v>1.6291288181537975</v>
      </c>
      <c r="BX58" s="46">
        <v>801695.26684548403</v>
      </c>
      <c r="BY58" s="49">
        <v>5.6687757072434044</v>
      </c>
      <c r="BZ58" s="46">
        <v>1218991.7262291247</v>
      </c>
      <c r="CA58" s="50">
        <v>3.0661059089698033</v>
      </c>
      <c r="CB58" s="139">
        <f t="shared" si="47"/>
        <v>3132702.1840633904</v>
      </c>
      <c r="CC58" s="140">
        <f t="shared" si="48"/>
        <v>1214056.6342101225</v>
      </c>
      <c r="CD58" s="141">
        <f t="shared" si="49"/>
        <v>4346758.8182735126</v>
      </c>
      <c r="CE58" s="43"/>
      <c r="CF58" s="45">
        <v>2199047.6168148806</v>
      </c>
      <c r="CG58" s="49">
        <v>17.304435133891097</v>
      </c>
      <c r="CH58" s="46">
        <v>321353.99854688009</v>
      </c>
      <c r="CI58" s="49">
        <v>16.058065088291031</v>
      </c>
      <c r="CJ58" s="46">
        <v>2520401.6153617608</v>
      </c>
      <c r="CK58" s="50">
        <v>17.134865358835022</v>
      </c>
      <c r="CL58" s="48">
        <v>458675.44874921825</v>
      </c>
      <c r="CM58" s="49">
        <v>0.71483299215654894</v>
      </c>
      <c r="CN58" s="46">
        <v>827239.7635989245</v>
      </c>
      <c r="CO58" s="49">
        <v>5.5117716748992214</v>
      </c>
      <c r="CP58" s="46">
        <v>1285915.2123481426</v>
      </c>
      <c r="CQ58" s="50">
        <v>1.6241635036099511</v>
      </c>
      <c r="CR58" s="139">
        <f t="shared" si="50"/>
        <v>2657723.0655640988</v>
      </c>
      <c r="CS58" s="140">
        <f t="shared" si="51"/>
        <v>1148593.7621458047</v>
      </c>
      <c r="CT58" s="141">
        <f t="shared" si="52"/>
        <v>3806316.8277099035</v>
      </c>
      <c r="CU58" s="43"/>
      <c r="CV58" s="48">
        <f t="shared" si="53"/>
        <v>36212824.724618308</v>
      </c>
      <c r="CW58" s="49">
        <f t="shared" si="54"/>
        <v>54.035604200479149</v>
      </c>
      <c r="CX58" s="49">
        <f t="shared" si="55"/>
        <v>-14331235.625189122</v>
      </c>
      <c r="CY58" s="49">
        <f t="shared" si="56"/>
        <v>-122.67267815269952</v>
      </c>
      <c r="CZ58" s="46">
        <f t="shared" si="57"/>
        <v>21881589.099429186</v>
      </c>
      <c r="DA58" s="50">
        <f t="shared" si="58"/>
        <v>27.804116056510413</v>
      </c>
      <c r="DB58" s="48">
        <f t="shared" si="59"/>
        <v>8414372.0526342485</v>
      </c>
      <c r="DC58" s="49">
        <f t="shared" si="60"/>
        <v>3.0726241630479234</v>
      </c>
      <c r="DD58" s="46">
        <f t="shared" si="61"/>
        <v>-761247.55172500503</v>
      </c>
      <c r="DE58" s="49">
        <f t="shared" si="62"/>
        <v>-0.65253071445164534</v>
      </c>
      <c r="DF58" s="46">
        <f t="shared" si="63"/>
        <v>7653124.5009092437</v>
      </c>
      <c r="DG58" s="50">
        <f t="shared" si="64"/>
        <v>1.9597743212818206</v>
      </c>
      <c r="DH58" s="177"/>
      <c r="DI58" s="190" t="s">
        <v>58</v>
      </c>
      <c r="DJ58" s="48">
        <f t="shared" si="65"/>
        <v>21881589.099429186</v>
      </c>
      <c r="DK58" s="46">
        <f t="shared" si="66"/>
        <v>7653124.5009092437</v>
      </c>
      <c r="DL58" s="47">
        <f t="shared" si="67"/>
        <v>29534713.600338429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v>22384275.128128927</v>
      </c>
      <c r="E59" s="49">
        <f t="shared" si="28"/>
        <v>219.05422590304863</v>
      </c>
      <c r="F59" s="46">
        <v>3312627.9161037575</v>
      </c>
      <c r="G59" s="49">
        <f t="shared" si="29"/>
        <v>213.70414270716452</v>
      </c>
      <c r="H59" s="46">
        <f t="shared" si="68"/>
        <v>25696903.044232685</v>
      </c>
      <c r="I59" s="50">
        <f t="shared" si="30"/>
        <v>218.34954620504121</v>
      </c>
      <c r="J59" s="48">
        <f>+'[40]Oct-Dec'!$F$59</f>
        <v>10101783.611444741</v>
      </c>
      <c r="K59" s="49">
        <f t="shared" si="31"/>
        <v>36.420279310245057</v>
      </c>
      <c r="L59" s="46">
        <f>+'[40]Oct-Dec'!$G$59</f>
        <v>13183068.694321109</v>
      </c>
      <c r="M59" s="49">
        <f t="shared" si="32"/>
        <v>57.371070014366012</v>
      </c>
      <c r="N59" s="46">
        <f t="shared" si="33"/>
        <v>23284852.305765852</v>
      </c>
      <c r="O59" s="50">
        <f t="shared" si="34"/>
        <v>45.912875021474491</v>
      </c>
      <c r="P59" s="139">
        <f t="shared" si="35"/>
        <v>32486058.739573669</v>
      </c>
      <c r="Q59" s="140">
        <f t="shared" si="36"/>
        <v>16495696.610424867</v>
      </c>
      <c r="R59" s="141">
        <f t="shared" si="37"/>
        <v>48981755.349998534</v>
      </c>
      <c r="S59" s="41"/>
      <c r="T59" s="5">
        <v>0</v>
      </c>
      <c r="U59" s="7">
        <v>0</v>
      </c>
      <c r="V59" s="5">
        <v>0</v>
      </c>
      <c r="W59" s="7">
        <v>0</v>
      </c>
      <c r="X59" s="5">
        <v>0</v>
      </c>
      <c r="Y59" s="7">
        <v>0</v>
      </c>
      <c r="Z59" s="48">
        <v>64197681.330000006</v>
      </c>
      <c r="AA59" s="49">
        <v>71.941057000218521</v>
      </c>
      <c r="AB59" s="46">
        <v>0</v>
      </c>
      <c r="AC59" s="49">
        <v>0</v>
      </c>
      <c r="AD59" s="46">
        <v>64197681.330000006</v>
      </c>
      <c r="AE59" s="50">
        <v>53.720245758081134</v>
      </c>
      <c r="AF59" s="139">
        <f t="shared" si="38"/>
        <v>64197681.330000006</v>
      </c>
      <c r="AG59" s="140">
        <f t="shared" si="39"/>
        <v>0</v>
      </c>
      <c r="AH59" s="141">
        <f t="shared" si="40"/>
        <v>64197681.330000006</v>
      </c>
      <c r="AI59" s="43"/>
      <c r="AJ59" s="45">
        <v>6515052.2514093854</v>
      </c>
      <c r="AK59" s="49">
        <v>102.76918134568002</v>
      </c>
      <c r="AL59" s="46">
        <v>3887040.0489134705</v>
      </c>
      <c r="AM59" s="49">
        <v>303.437942928452</v>
      </c>
      <c r="AN59" s="46">
        <v>10402092.300322857</v>
      </c>
      <c r="AO59" s="50">
        <v>136.50144085457458</v>
      </c>
      <c r="AP59" s="48">
        <v>7070159.9121625125</v>
      </c>
      <c r="AQ59" s="49">
        <v>56.586177215274823</v>
      </c>
      <c r="AR59" s="46">
        <v>12297741.028706122</v>
      </c>
      <c r="AS59" s="49">
        <v>103.60441982414446</v>
      </c>
      <c r="AT59" s="46">
        <v>19367900.940868635</v>
      </c>
      <c r="AU59" s="50">
        <v>79.49262424220845</v>
      </c>
      <c r="AV59" s="139">
        <f t="shared" si="41"/>
        <v>13585212.163571898</v>
      </c>
      <c r="AW59" s="140">
        <f t="shared" si="42"/>
        <v>16184781.077619594</v>
      </c>
      <c r="AX59" s="141">
        <f t="shared" si="43"/>
        <v>29769993.241191491</v>
      </c>
      <c r="AY59" s="43"/>
      <c r="AZ59" s="45">
        <v>478671.62327864347</v>
      </c>
      <c r="BA59" s="49">
        <v>4.3399606803510933</v>
      </c>
      <c r="BB59" s="46">
        <v>74560.486721356661</v>
      </c>
      <c r="BC59" s="49">
        <v>3.7524150337874516</v>
      </c>
      <c r="BD59" s="46">
        <v>553232.1100000001</v>
      </c>
      <c r="BE59" s="50">
        <v>4.2502697366399316</v>
      </c>
      <c r="BF59" s="48">
        <v>453991.94465699542</v>
      </c>
      <c r="BG59" s="49">
        <v>0.83145814460118683</v>
      </c>
      <c r="BH59" s="46">
        <v>357730.41534300375</v>
      </c>
      <c r="BI59" s="49">
        <v>1.597424401599538</v>
      </c>
      <c r="BJ59" s="46">
        <v>811722.35999999917</v>
      </c>
      <c r="BK59" s="50">
        <v>1.0542382796011736</v>
      </c>
      <c r="BL59" s="139">
        <f t="shared" si="44"/>
        <v>932663.56793563883</v>
      </c>
      <c r="BM59" s="140">
        <f t="shared" si="45"/>
        <v>432290.90206436045</v>
      </c>
      <c r="BN59" s="141">
        <f t="shared" si="46"/>
        <v>1364954.4699999993</v>
      </c>
      <c r="BO59" s="43"/>
      <c r="BP59" s="45">
        <v>0</v>
      </c>
      <c r="BQ59" s="49">
        <v>0</v>
      </c>
      <c r="BR59" s="46">
        <v>0</v>
      </c>
      <c r="BS59" s="49">
        <v>0</v>
      </c>
      <c r="BT59" s="46">
        <v>0</v>
      </c>
      <c r="BU59" s="50">
        <v>0</v>
      </c>
      <c r="BV59" s="48">
        <v>-479059.02</v>
      </c>
      <c r="BW59" s="49">
        <v>-1.8702503640487689</v>
      </c>
      <c r="BX59" s="46">
        <v>0</v>
      </c>
      <c r="BY59" s="49">
        <v>0</v>
      </c>
      <c r="BZ59" s="46">
        <v>-479059.02</v>
      </c>
      <c r="CA59" s="50">
        <v>-1.204967728953392</v>
      </c>
      <c r="CB59" s="139">
        <f t="shared" si="47"/>
        <v>-479059.02</v>
      </c>
      <c r="CC59" s="140">
        <f t="shared" si="48"/>
        <v>0</v>
      </c>
      <c r="CD59" s="141">
        <f t="shared" si="49"/>
        <v>-479059.02</v>
      </c>
      <c r="CE59" s="43"/>
      <c r="CF59" s="45">
        <v>221060.85860409998</v>
      </c>
      <c r="CG59" s="49">
        <v>1.7395409081216555</v>
      </c>
      <c r="CH59" s="46">
        <v>35451.681395899963</v>
      </c>
      <c r="CI59" s="49">
        <v>1.7715211571007377</v>
      </c>
      <c r="CJ59" s="46">
        <v>256512.53999999995</v>
      </c>
      <c r="CK59" s="50">
        <v>1.74389184999864</v>
      </c>
      <c r="CL59" s="48">
        <v>779057.04796690587</v>
      </c>
      <c r="CM59" s="49">
        <v>1.2141388473646324</v>
      </c>
      <c r="CN59" s="46">
        <v>293823.96203309303</v>
      </c>
      <c r="CO59" s="49">
        <v>1.9577039965959053</v>
      </c>
      <c r="CP59" s="46">
        <v>1072881.0099999988</v>
      </c>
      <c r="CQ59" s="50">
        <v>1.355092593528177</v>
      </c>
      <c r="CR59" s="139">
        <f t="shared" si="50"/>
        <v>1000117.9065710058</v>
      </c>
      <c r="CS59" s="140">
        <f t="shared" si="51"/>
        <v>329275.643428993</v>
      </c>
      <c r="CT59" s="141">
        <f t="shared" si="52"/>
        <v>1329393.5499999989</v>
      </c>
      <c r="CU59" s="43"/>
      <c r="CV59" s="48">
        <f t="shared" si="53"/>
        <v>29599059.861421056</v>
      </c>
      <c r="CW59" s="49">
        <f t="shared" si="54"/>
        <v>44.166758476886407</v>
      </c>
      <c r="CX59" s="49">
        <f t="shared" si="55"/>
        <v>7309680.1331344834</v>
      </c>
      <c r="CY59" s="49">
        <f t="shared" si="56"/>
        <v>62.56948541095214</v>
      </c>
      <c r="CZ59" s="46">
        <f t="shared" si="57"/>
        <v>36908739.99455554</v>
      </c>
      <c r="DA59" s="50">
        <f t="shared" si="58"/>
        <v>46.898554106153107</v>
      </c>
      <c r="DB59" s="48">
        <f t="shared" si="59"/>
        <v>82123614.826231182</v>
      </c>
      <c r="DC59" s="49">
        <f t="shared" si="60"/>
        <v>29.988572135091324</v>
      </c>
      <c r="DD59" s="46">
        <f t="shared" si="61"/>
        <v>26132364.100403327</v>
      </c>
      <c r="DE59" s="49">
        <f t="shared" si="62"/>
        <v>22.400295643783796</v>
      </c>
      <c r="DF59" s="46">
        <f t="shared" si="63"/>
        <v>108255978.92663451</v>
      </c>
      <c r="DG59" s="50">
        <f t="shared" si="64"/>
        <v>27.721656377135698</v>
      </c>
      <c r="DH59" s="177"/>
      <c r="DI59" s="190" t="s">
        <v>6</v>
      </c>
      <c r="DJ59" s="48">
        <f t="shared" si="65"/>
        <v>36908739.99455554</v>
      </c>
      <c r="DK59" s="46">
        <f t="shared" si="66"/>
        <v>108255978.92663451</v>
      </c>
      <c r="DL59" s="47">
        <f t="shared" si="67"/>
        <v>145164718.92119005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v>0</v>
      </c>
      <c r="E60" s="49">
        <f t="shared" si="28"/>
        <v>0</v>
      </c>
      <c r="F60" s="46">
        <v>0</v>
      </c>
      <c r="G60" s="49">
        <f t="shared" si="29"/>
        <v>0</v>
      </c>
      <c r="H60" s="46">
        <f t="shared" si="68"/>
        <v>0</v>
      </c>
      <c r="I60" s="50">
        <f t="shared" si="30"/>
        <v>0</v>
      </c>
      <c r="J60" s="48">
        <f>+'[40]Oct-Dec'!$F$60</f>
        <v>0</v>
      </c>
      <c r="K60" s="49">
        <f t="shared" si="31"/>
        <v>0</v>
      </c>
      <c r="L60" s="46">
        <f>+'[40]Oct-Dec'!$G$60</f>
        <v>0</v>
      </c>
      <c r="M60" s="49">
        <f t="shared" si="32"/>
        <v>0</v>
      </c>
      <c r="N60" s="46">
        <f t="shared" si="33"/>
        <v>0</v>
      </c>
      <c r="O60" s="50">
        <f t="shared" si="34"/>
        <v>0</v>
      </c>
      <c r="P60" s="139">
        <f t="shared" si="35"/>
        <v>0</v>
      </c>
      <c r="Q60" s="140">
        <f t="shared" si="36"/>
        <v>0</v>
      </c>
      <c r="R60" s="141">
        <f t="shared" si="37"/>
        <v>0</v>
      </c>
      <c r="S60" s="41"/>
      <c r="T60" s="5">
        <v>51441.22</v>
      </c>
      <c r="U60" s="7">
        <v>0.27490444838716571</v>
      </c>
      <c r="V60" s="5">
        <v>15488.969999999998</v>
      </c>
      <c r="W60" s="7">
        <v>0.43324578333473185</v>
      </c>
      <c r="X60" s="5">
        <v>66930.19</v>
      </c>
      <c r="Y60" s="7">
        <v>0.30030371284352214</v>
      </c>
      <c r="Z60" s="48">
        <v>3406446.6500000004</v>
      </c>
      <c r="AA60" s="49">
        <v>3.8173243571856812</v>
      </c>
      <c r="AB60" s="46">
        <v>181841.99</v>
      </c>
      <c r="AC60" s="49">
        <v>0.60078893984246973</v>
      </c>
      <c r="AD60" s="46">
        <v>3588288.6400000006</v>
      </c>
      <c r="AE60" s="50">
        <v>3.0026590306408929</v>
      </c>
      <c r="AF60" s="139">
        <f t="shared" si="38"/>
        <v>3457887.8700000006</v>
      </c>
      <c r="AG60" s="140">
        <f t="shared" si="39"/>
        <v>197330.96</v>
      </c>
      <c r="AH60" s="141">
        <f t="shared" si="40"/>
        <v>3655218.8300000005</v>
      </c>
      <c r="AI60" s="43"/>
      <c r="AJ60" s="45">
        <v>135284.91419139691</v>
      </c>
      <c r="AK60" s="49">
        <v>2.133999750633282</v>
      </c>
      <c r="AL60" s="46">
        <v>90095.791116946202</v>
      </c>
      <c r="AM60" s="49">
        <v>7.0332389630715229</v>
      </c>
      <c r="AN60" s="46">
        <v>225380.70530834311</v>
      </c>
      <c r="AO60" s="50">
        <v>2.9575579726834604</v>
      </c>
      <c r="AP60" s="48">
        <v>257711.87103965593</v>
      </c>
      <c r="AQ60" s="49">
        <v>2.0626025134231538</v>
      </c>
      <c r="AR60" s="46">
        <v>137733.96855221302</v>
      </c>
      <c r="AS60" s="49">
        <v>1.1603633438547336</v>
      </c>
      <c r="AT60" s="46">
        <v>395445.83959186892</v>
      </c>
      <c r="AU60" s="50">
        <v>1.6230477236946894</v>
      </c>
      <c r="AV60" s="139">
        <f t="shared" si="41"/>
        <v>392996.78523105284</v>
      </c>
      <c r="AW60" s="140">
        <f t="shared" si="42"/>
        <v>227829.75966915922</v>
      </c>
      <c r="AX60" s="141">
        <f t="shared" si="43"/>
        <v>620826.54490021209</v>
      </c>
      <c r="AY60" s="43"/>
      <c r="AZ60" s="45">
        <v>501545.51087383355</v>
      </c>
      <c r="BA60" s="49">
        <v>4.547350815763628</v>
      </c>
      <c r="BB60" s="46">
        <v>75886.759126167293</v>
      </c>
      <c r="BC60" s="49">
        <v>3.8191625126405282</v>
      </c>
      <c r="BD60" s="46">
        <v>577432.27000000083</v>
      </c>
      <c r="BE60" s="50">
        <v>4.4361902676623401</v>
      </c>
      <c r="BF60" s="48">
        <v>1415204.3532429282</v>
      </c>
      <c r="BG60" s="49">
        <v>2.5918591720121977</v>
      </c>
      <c r="BH60" s="46">
        <v>973267.88675707241</v>
      </c>
      <c r="BI60" s="49">
        <v>4.3460712450414505</v>
      </c>
      <c r="BJ60" s="46">
        <v>2388472.2400000007</v>
      </c>
      <c r="BK60" s="50">
        <v>3.1020691177864861</v>
      </c>
      <c r="BL60" s="139">
        <f t="shared" si="44"/>
        <v>1916749.8641167618</v>
      </c>
      <c r="BM60" s="140">
        <f t="shared" si="45"/>
        <v>1049154.6458832398</v>
      </c>
      <c r="BN60" s="141">
        <f t="shared" si="46"/>
        <v>2965904.5100000016</v>
      </c>
      <c r="BO60" s="43"/>
      <c r="BP60" s="45">
        <v>115903.29000000021</v>
      </c>
      <c r="BQ60" s="49">
        <v>1.447217276212122</v>
      </c>
      <c r="BR60" s="46">
        <v>0</v>
      </c>
      <c r="BS60" s="49">
        <v>0</v>
      </c>
      <c r="BT60" s="46">
        <v>115903.29000000021</v>
      </c>
      <c r="BU60" s="50">
        <v>1.2467009078392588</v>
      </c>
      <c r="BV60" s="48">
        <v>229641</v>
      </c>
      <c r="BW60" s="49">
        <v>0.8965203574509949</v>
      </c>
      <c r="BX60" s="46">
        <v>0</v>
      </c>
      <c r="BY60" s="49">
        <v>0</v>
      </c>
      <c r="BZ60" s="46">
        <v>229641</v>
      </c>
      <c r="CA60" s="50">
        <v>0.57761148980053822</v>
      </c>
      <c r="CB60" s="139">
        <f t="shared" si="47"/>
        <v>345544.29000000021</v>
      </c>
      <c r="CC60" s="140">
        <f t="shared" si="48"/>
        <v>0</v>
      </c>
      <c r="CD60" s="141">
        <f t="shared" si="49"/>
        <v>345544.29000000021</v>
      </c>
      <c r="CE60" s="43"/>
      <c r="CF60" s="45">
        <v>211760.73568962797</v>
      </c>
      <c r="CG60" s="49">
        <v>1.6663576934972297</v>
      </c>
      <c r="CH60" s="46">
        <v>33960.214310371986</v>
      </c>
      <c r="CI60" s="49">
        <v>1.6969925200065954</v>
      </c>
      <c r="CJ60" s="46">
        <v>245720.94999999995</v>
      </c>
      <c r="CK60" s="50">
        <v>1.670525589427025</v>
      </c>
      <c r="CL60" s="48">
        <v>1294636.4486925879</v>
      </c>
      <c r="CM60" s="49">
        <v>2.0176550737509436</v>
      </c>
      <c r="CN60" s="46">
        <v>488276.45130741247</v>
      </c>
      <c r="CO60" s="49">
        <v>3.2533111103461514</v>
      </c>
      <c r="CP60" s="46">
        <v>1782912.9000000004</v>
      </c>
      <c r="CQ60" s="50">
        <v>2.2518919089600127</v>
      </c>
      <c r="CR60" s="139">
        <f t="shared" si="50"/>
        <v>1506397.1843822158</v>
      </c>
      <c r="CS60" s="140">
        <f t="shared" si="51"/>
        <v>522236.66561778449</v>
      </c>
      <c r="CT60" s="141">
        <f t="shared" si="52"/>
        <v>2028633.8500000003</v>
      </c>
      <c r="CU60" s="43"/>
      <c r="CV60" s="48">
        <f t="shared" si="53"/>
        <v>1015935.6707548585</v>
      </c>
      <c r="CW60" s="49">
        <f t="shared" si="54"/>
        <v>1.5159463039826826</v>
      </c>
      <c r="CX60" s="49">
        <f t="shared" si="55"/>
        <v>215431.7345534855</v>
      </c>
      <c r="CY60" s="49">
        <f t="shared" si="56"/>
        <v>1.8440550785661074</v>
      </c>
      <c r="CZ60" s="46">
        <f t="shared" si="57"/>
        <v>1231367.4053083439</v>
      </c>
      <c r="DA60" s="50">
        <f t="shared" si="58"/>
        <v>1.5646524614745836</v>
      </c>
      <c r="DB60" s="48">
        <f t="shared" si="59"/>
        <v>6603640.3229751727</v>
      </c>
      <c r="DC60" s="49">
        <f t="shared" si="60"/>
        <v>2.4114104645632888</v>
      </c>
      <c r="DD60" s="46">
        <f t="shared" si="61"/>
        <v>1781120.2966166979</v>
      </c>
      <c r="DE60" s="49">
        <f t="shared" si="62"/>
        <v>1.5267513137375175</v>
      </c>
      <c r="DF60" s="46">
        <f t="shared" si="63"/>
        <v>8384760.6195918703</v>
      </c>
      <c r="DG60" s="50">
        <f t="shared" si="64"/>
        <v>2.1471280847997352</v>
      </c>
      <c r="DH60" s="177"/>
      <c r="DI60" s="190" t="s">
        <v>7</v>
      </c>
      <c r="DJ60" s="48">
        <f t="shared" si="65"/>
        <v>1231367.4053083439</v>
      </c>
      <c r="DK60" s="46">
        <f t="shared" si="66"/>
        <v>8384760.6195918703</v>
      </c>
      <c r="DL60" s="47">
        <f t="shared" si="67"/>
        <v>9616128.0249002147</v>
      </c>
      <c r="DM60"/>
    </row>
    <row r="61" spans="1:119" s="62" customFormat="1" ht="15.6" x14ac:dyDescent="0.3">
      <c r="A61" s="35">
        <v>49</v>
      </c>
      <c r="B61" s="35" t="s">
        <v>192</v>
      </c>
      <c r="C61" s="52"/>
      <c r="D61" s="53">
        <f>SUM(D20:D60)</f>
        <v>170427429.45813039</v>
      </c>
      <c r="E61" s="57">
        <f t="shared" si="28"/>
        <v>1667.8158403120817</v>
      </c>
      <c r="F61" s="54">
        <f>SUM(F20:F60)</f>
        <v>25103905.606103759</v>
      </c>
      <c r="G61" s="57">
        <f t="shared" si="29"/>
        <v>1619.502329275773</v>
      </c>
      <c r="H61" s="54">
        <f>SUM(H20:H60)</f>
        <v>195531335.06423423</v>
      </c>
      <c r="I61" s="58">
        <f t="shared" si="30"/>
        <v>1661.452284995235</v>
      </c>
      <c r="J61" s="56">
        <f>SUM(J20:J60)</f>
        <v>71946772.361444741</v>
      </c>
      <c r="K61" s="57">
        <f t="shared" si="31"/>
        <v>259.39196934546914</v>
      </c>
      <c r="L61" s="54">
        <f>SUM(L20:L60)</f>
        <v>118477143.11432111</v>
      </c>
      <c r="M61" s="57">
        <f t="shared" si="32"/>
        <v>515.59774361502059</v>
      </c>
      <c r="N61" s="54">
        <f>SUM(N20:N60)</f>
        <v>190423915.47576582</v>
      </c>
      <c r="O61" s="58">
        <f t="shared" si="34"/>
        <v>375.47626746911845</v>
      </c>
      <c r="P61" s="145">
        <f t="shared" si="35"/>
        <v>242374201.81957513</v>
      </c>
      <c r="Q61" s="146">
        <f t="shared" si="36"/>
        <v>143581048.72042486</v>
      </c>
      <c r="R61" s="147">
        <f t="shared" si="37"/>
        <v>385955250.53999996</v>
      </c>
      <c r="S61" s="41"/>
      <c r="T61" s="238">
        <v>323499895.33199984</v>
      </c>
      <c r="U61" s="239">
        <v>1728.7995945576188</v>
      </c>
      <c r="V61" s="238">
        <v>55887530.406999931</v>
      </c>
      <c r="W61" s="239">
        <v>1563.2438367318377</v>
      </c>
      <c r="X61" s="238">
        <v>379387425.73899978</v>
      </c>
      <c r="Y61" s="239">
        <v>1702.2430767874359</v>
      </c>
      <c r="Z61" s="56">
        <v>192133310.11300015</v>
      </c>
      <c r="AA61" s="57">
        <v>215.30798508794064</v>
      </c>
      <c r="AB61" s="54">
        <v>126503246.70799994</v>
      </c>
      <c r="AC61" s="57">
        <v>417.95490401490702</v>
      </c>
      <c r="AD61" s="54">
        <v>318636556.8210001</v>
      </c>
      <c r="AE61" s="58">
        <v>266.63321455402644</v>
      </c>
      <c r="AF61" s="145">
        <f t="shared" si="38"/>
        <v>515633205.44499999</v>
      </c>
      <c r="AG61" s="146">
        <f t="shared" si="39"/>
        <v>182390777.11499989</v>
      </c>
      <c r="AH61" s="147">
        <f t="shared" si="40"/>
        <v>698023982.55999994</v>
      </c>
      <c r="AI61" s="43"/>
      <c r="AJ61" s="53">
        <v>105123434.02802749</v>
      </c>
      <c r="AK61" s="57">
        <v>1658.2291036836893</v>
      </c>
      <c r="AL61" s="54">
        <v>25053805.472871874</v>
      </c>
      <c r="AM61" s="57">
        <v>1955.8005833623633</v>
      </c>
      <c r="AN61" s="54">
        <v>130177239.50089937</v>
      </c>
      <c r="AO61" s="58">
        <v>1708.2506331723557</v>
      </c>
      <c r="AP61" s="56">
        <v>36332405.34136343</v>
      </c>
      <c r="AQ61" s="57">
        <v>290.78718909410884</v>
      </c>
      <c r="AR61" s="54">
        <v>62405403.264195494</v>
      </c>
      <c r="AS61" s="57">
        <v>525.74497901579196</v>
      </c>
      <c r="AT61" s="54">
        <v>98737808.605558932</v>
      </c>
      <c r="AU61" s="58">
        <v>405.25442286926392</v>
      </c>
      <c r="AV61" s="145">
        <f t="shared" si="41"/>
        <v>141455839.3693909</v>
      </c>
      <c r="AW61" s="146">
        <f t="shared" si="42"/>
        <v>87459208.737067372</v>
      </c>
      <c r="AX61" s="147">
        <f t="shared" si="43"/>
        <v>228915048.10645828</v>
      </c>
      <c r="AY61" s="43"/>
      <c r="AZ61" s="53">
        <v>206509465.04661936</v>
      </c>
      <c r="BA61" s="57">
        <v>1872.3544802674612</v>
      </c>
      <c r="BB61" s="54">
        <v>30971274.589319654</v>
      </c>
      <c r="BC61" s="57">
        <v>1558.6952485817642</v>
      </c>
      <c r="BD61" s="54">
        <v>237480739.63593906</v>
      </c>
      <c r="BE61" s="58">
        <v>1824.4732770653873</v>
      </c>
      <c r="BF61" s="56">
        <v>149300278.00562552</v>
      </c>
      <c r="BG61" s="57">
        <v>273.43421750090295</v>
      </c>
      <c r="BH61" s="54">
        <v>103199877.7523004</v>
      </c>
      <c r="BI61" s="57">
        <v>460.83306281224782</v>
      </c>
      <c r="BJ61" s="54">
        <v>252500155.75792584</v>
      </c>
      <c r="BK61" s="58">
        <v>327.93889009693459</v>
      </c>
      <c r="BL61" s="145">
        <f t="shared" si="44"/>
        <v>355809743.0522449</v>
      </c>
      <c r="BM61" s="146">
        <f t="shared" si="45"/>
        <v>134171152.34162006</v>
      </c>
      <c r="BN61" s="147">
        <f t="shared" si="46"/>
        <v>489980895.39386499</v>
      </c>
      <c r="BO61" s="43"/>
      <c r="BP61" s="53">
        <v>120797811.78999974</v>
      </c>
      <c r="BQ61" s="57">
        <v>1508.3323359596407</v>
      </c>
      <c r="BR61" s="54">
        <v>22265729.519999966</v>
      </c>
      <c r="BS61" s="57">
        <v>1728.5715022125585</v>
      </c>
      <c r="BT61" s="54">
        <v>143063541.3099997</v>
      </c>
      <c r="BU61" s="58">
        <v>1538.8471442862028</v>
      </c>
      <c r="BV61" s="56">
        <v>38989518.35999991</v>
      </c>
      <c r="BW61" s="57">
        <v>152.21540115636688</v>
      </c>
      <c r="BX61" s="54">
        <v>57766282.750000343</v>
      </c>
      <c r="BY61" s="57">
        <v>408.46455491681229</v>
      </c>
      <c r="BZ61" s="54">
        <v>96755801.110000238</v>
      </c>
      <c r="CA61" s="58">
        <v>243.36796315114378</v>
      </c>
      <c r="CB61" s="145">
        <f t="shared" si="47"/>
        <v>159787330.14999965</v>
      </c>
      <c r="CC61" s="146">
        <f t="shared" si="48"/>
        <v>80032012.270000309</v>
      </c>
      <c r="CD61" s="147">
        <f t="shared" si="49"/>
        <v>239819342.41999996</v>
      </c>
      <c r="CE61" s="43"/>
      <c r="CF61" s="53">
        <v>213750892.8265501</v>
      </c>
      <c r="CG61" s="57">
        <v>1682.0183571494342</v>
      </c>
      <c r="CH61" s="54">
        <v>26179871.330987494</v>
      </c>
      <c r="CI61" s="57">
        <v>1308.2086413645559</v>
      </c>
      <c r="CJ61" s="54">
        <v>239930764.15753755</v>
      </c>
      <c r="CK61" s="58">
        <v>1631.1612063031134</v>
      </c>
      <c r="CL61" s="56">
        <v>123608316.86926019</v>
      </c>
      <c r="CM61" s="57">
        <v>192.64014074448252</v>
      </c>
      <c r="CN61" s="54">
        <v>95738429.820739865</v>
      </c>
      <c r="CO61" s="57">
        <v>637.89047493263774</v>
      </c>
      <c r="CP61" s="54">
        <v>219346746.69000003</v>
      </c>
      <c r="CQ61" s="58">
        <v>277.04391175133253</v>
      </c>
      <c r="CR61" s="145">
        <f t="shared" si="50"/>
        <v>337359209.69581032</v>
      </c>
      <c r="CS61" s="146">
        <f t="shared" si="51"/>
        <v>121918301.15172736</v>
      </c>
      <c r="CT61" s="147">
        <f t="shared" si="52"/>
        <v>459277510.8475377</v>
      </c>
      <c r="CU61" s="43"/>
      <c r="CV61" s="56">
        <f>SUM(CV20:CV60)</f>
        <v>1140108928.4813268</v>
      </c>
      <c r="CW61" s="57">
        <f t="shared" si="54"/>
        <v>1701.2336174639222</v>
      </c>
      <c r="CX61" s="57">
        <f>SUM(CX20:CX60)</f>
        <v>185462116.92628261</v>
      </c>
      <c r="CY61" s="57">
        <f t="shared" si="56"/>
        <v>1587.5207954314797</v>
      </c>
      <c r="CZ61" s="54">
        <f t="shared" si="57"/>
        <v>1325571045.4076095</v>
      </c>
      <c r="DA61" s="58">
        <f t="shared" si="58"/>
        <v>1684.3535001132282</v>
      </c>
      <c r="DB61" s="56">
        <f>SUM(DB20:DB60)</f>
        <v>612310601.05069387</v>
      </c>
      <c r="DC61" s="57">
        <f t="shared" si="60"/>
        <v>223.59367238696768</v>
      </c>
      <c r="DD61" s="54">
        <f>SUM(DD20:DD60)</f>
        <v>564090383.40955698</v>
      </c>
      <c r="DE61" s="57">
        <f t="shared" si="62"/>
        <v>483.53035759188776</v>
      </c>
      <c r="DF61" s="54">
        <f>SUM(DF20:DF60)</f>
        <v>1176400984.4602511</v>
      </c>
      <c r="DG61" s="58">
        <f t="shared" si="64"/>
        <v>301.24695352884265</v>
      </c>
      <c r="DH61" s="178"/>
      <c r="DI61" s="190" t="s">
        <v>192</v>
      </c>
      <c r="DJ61" s="56">
        <f>SUM(DJ20:DJ60)</f>
        <v>1325571045.4076092</v>
      </c>
      <c r="DK61" s="54">
        <f>SUM(DK20:DK60)</f>
        <v>1176400984.4602511</v>
      </c>
      <c r="DL61" s="55">
        <f t="shared" si="67"/>
        <v>2501972029.8678603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v>0</v>
      </c>
      <c r="E62" s="49">
        <f t="shared" si="28"/>
        <v>0</v>
      </c>
      <c r="F62" s="46">
        <v>0</v>
      </c>
      <c r="G62" s="49">
        <f t="shared" si="29"/>
        <v>0</v>
      </c>
      <c r="H62" s="46">
        <v>0</v>
      </c>
      <c r="I62" s="50">
        <f t="shared" si="30"/>
        <v>0</v>
      </c>
      <c r="J62" s="48">
        <v>0</v>
      </c>
      <c r="K62" s="49">
        <f t="shared" si="31"/>
        <v>0</v>
      </c>
      <c r="L62" s="46">
        <f>+'[40]Oct-Dec'!$G$62</f>
        <v>0</v>
      </c>
      <c r="M62" s="49">
        <f t="shared" si="32"/>
        <v>0</v>
      </c>
      <c r="N62" s="46">
        <f t="shared" ref="N62" si="69">+J62+L62</f>
        <v>0</v>
      </c>
      <c r="O62" s="50">
        <f t="shared" si="34"/>
        <v>0</v>
      </c>
      <c r="P62" s="139">
        <f t="shared" si="35"/>
        <v>0</v>
      </c>
      <c r="Q62" s="140">
        <f t="shared" si="36"/>
        <v>0</v>
      </c>
      <c r="R62" s="141">
        <f t="shared" si="37"/>
        <v>0</v>
      </c>
      <c r="S62" s="41"/>
      <c r="T62" s="5">
        <v>-526857.08000000007</v>
      </c>
      <c r="U62" s="7">
        <v>-2.8155505440242838</v>
      </c>
      <c r="V62" s="5">
        <v>-89791.47000000003</v>
      </c>
      <c r="W62" s="7">
        <v>-2.511579256524294</v>
      </c>
      <c r="X62" s="5">
        <v>-616648.55000000005</v>
      </c>
      <c r="Y62" s="7">
        <v>-2.7667910263600675</v>
      </c>
      <c r="Z62" s="48">
        <v>-3888175.9899999979</v>
      </c>
      <c r="AA62" s="49">
        <v>-4.3571587747166216</v>
      </c>
      <c r="AB62" s="46">
        <v>-304521</v>
      </c>
      <c r="AC62" s="49">
        <v>-1.0061089231907807</v>
      </c>
      <c r="AD62" s="46">
        <v>-4192696.9899999979</v>
      </c>
      <c r="AE62" s="50">
        <v>-3.5084244169845769</v>
      </c>
      <c r="AF62" s="139">
        <f t="shared" si="38"/>
        <v>-4415033.0699999984</v>
      </c>
      <c r="AG62" s="140">
        <f t="shared" si="39"/>
        <v>-394312.47000000003</v>
      </c>
      <c r="AH62" s="141">
        <f t="shared" si="40"/>
        <v>-4809345.5399999982</v>
      </c>
      <c r="AI62" s="43"/>
      <c r="AJ62" s="45">
        <v>0</v>
      </c>
      <c r="AK62" s="49">
        <v>0</v>
      </c>
      <c r="AL62" s="46">
        <v>0</v>
      </c>
      <c r="AM62" s="49">
        <v>0</v>
      </c>
      <c r="AN62" s="46">
        <v>0</v>
      </c>
      <c r="AO62" s="50">
        <v>0</v>
      </c>
      <c r="AP62" s="48">
        <v>0</v>
      </c>
      <c r="AQ62" s="49">
        <v>0</v>
      </c>
      <c r="AR62" s="46">
        <v>0</v>
      </c>
      <c r="AS62" s="49">
        <v>0</v>
      </c>
      <c r="AT62" s="46">
        <v>0</v>
      </c>
      <c r="AU62" s="50">
        <v>0</v>
      </c>
      <c r="AV62" s="139">
        <f t="shared" si="41"/>
        <v>0</v>
      </c>
      <c r="AW62" s="140">
        <f t="shared" si="42"/>
        <v>0</v>
      </c>
      <c r="AX62" s="141">
        <f t="shared" si="43"/>
        <v>0</v>
      </c>
      <c r="AY62" s="43"/>
      <c r="AZ62" s="45">
        <v>0</v>
      </c>
      <c r="BA62" s="49">
        <v>0</v>
      </c>
      <c r="BB62" s="46">
        <v>0</v>
      </c>
      <c r="BC62" s="49">
        <v>0</v>
      </c>
      <c r="BD62" s="46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f t="shared" si="44"/>
        <v>0</v>
      </c>
      <c r="BM62" s="140">
        <f t="shared" si="45"/>
        <v>0</v>
      </c>
      <c r="BN62" s="141">
        <f t="shared" si="46"/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6">
        <v>0</v>
      </c>
      <c r="BU62" s="50">
        <v>0</v>
      </c>
      <c r="BV62" s="48">
        <v>0</v>
      </c>
      <c r="BW62" s="49">
        <v>0</v>
      </c>
      <c r="BX62" s="46">
        <v>0</v>
      </c>
      <c r="BY62" s="49">
        <v>0</v>
      </c>
      <c r="BZ62" s="46">
        <v>0</v>
      </c>
      <c r="CA62" s="50">
        <v>0</v>
      </c>
      <c r="CB62" s="139">
        <f t="shared" si="47"/>
        <v>0</v>
      </c>
      <c r="CC62" s="140">
        <f t="shared" si="48"/>
        <v>0</v>
      </c>
      <c r="CD62" s="141">
        <f t="shared" si="49"/>
        <v>0</v>
      </c>
      <c r="CE62" s="43"/>
      <c r="CF62" s="45">
        <v>4499202</v>
      </c>
      <c r="CG62" s="49">
        <v>35.404485363550521</v>
      </c>
      <c r="CH62" s="46">
        <v>0</v>
      </c>
      <c r="CI62" s="49">
        <v>0</v>
      </c>
      <c r="CJ62" s="46">
        <v>4499202</v>
      </c>
      <c r="CK62" s="50">
        <v>30.58767302096647</v>
      </c>
      <c r="CL62" s="48">
        <v>889268</v>
      </c>
      <c r="CM62" s="49">
        <v>1.3858995658096107</v>
      </c>
      <c r="CN62" s="46">
        <v>0</v>
      </c>
      <c r="CO62" s="49">
        <v>0</v>
      </c>
      <c r="CP62" s="46">
        <v>889268</v>
      </c>
      <c r="CQ62" s="50">
        <v>1.1231818526283881</v>
      </c>
      <c r="CR62" s="139">
        <f t="shared" si="50"/>
        <v>5388470</v>
      </c>
      <c r="CS62" s="140">
        <f t="shared" si="51"/>
        <v>0</v>
      </c>
      <c r="CT62" s="141">
        <f t="shared" si="52"/>
        <v>5388470</v>
      </c>
      <c r="CU62" s="43"/>
      <c r="CV62" s="48">
        <f>+D62+T62+AJ62+AZ62+BP62+CF62</f>
        <v>3972344.92</v>
      </c>
      <c r="CW62" s="49">
        <f t="shared" si="54"/>
        <v>5.9274044341252763</v>
      </c>
      <c r="CX62" s="49">
        <f>+F62+V62+AL62+BB62+BR62+CH62</f>
        <v>-89791.47000000003</v>
      </c>
      <c r="CY62" s="49">
        <f t="shared" si="56"/>
        <v>-0.76859807404237135</v>
      </c>
      <c r="CZ62" s="46">
        <f t="shared" si="57"/>
        <v>3882553.4499999997</v>
      </c>
      <c r="DA62" s="50">
        <f t="shared" si="58"/>
        <v>4.9334153122462645</v>
      </c>
      <c r="DB62" s="48">
        <f t="shared" ref="DB62" si="70">+J62+Z62+AP62+BF62+BV62+CL62</f>
        <v>-2998907.9899999979</v>
      </c>
      <c r="DC62" s="49">
        <f t="shared" si="60"/>
        <v>-1.0950926694460494</v>
      </c>
      <c r="DD62" s="46">
        <f>+L62+AB62+AR62+BH62+BX62+CN62</f>
        <v>-304521</v>
      </c>
      <c r="DE62" s="49">
        <f t="shared" si="62"/>
        <v>-0.2610311261366286</v>
      </c>
      <c r="DF62" s="46">
        <f>+DB62+DD62</f>
        <v>-3303428.9899999979</v>
      </c>
      <c r="DG62" s="50">
        <f t="shared" si="64"/>
        <v>-0.84592577920439982</v>
      </c>
      <c r="DH62" s="177"/>
      <c r="DI62" s="190" t="s">
        <v>8</v>
      </c>
      <c r="DJ62" s="48">
        <f t="shared" ref="DJ62" si="71">+CZ62</f>
        <v>3882553.4499999997</v>
      </c>
      <c r="DK62" s="46">
        <f t="shared" ref="DK62" si="72">+DF62</f>
        <v>-3303428.9899999979</v>
      </c>
      <c r="DL62" s="47">
        <f t="shared" si="67"/>
        <v>579124.46000000183</v>
      </c>
      <c r="DM62"/>
    </row>
    <row r="63" spans="1:119" s="62" customFormat="1" ht="15.6" x14ac:dyDescent="0.3">
      <c r="A63" s="35">
        <v>51</v>
      </c>
      <c r="B63" s="35" t="s">
        <v>193</v>
      </c>
      <c r="C63" s="52"/>
      <c r="D63" s="53">
        <f>+D61-D62</f>
        <v>170427429.45813039</v>
      </c>
      <c r="E63" s="57">
        <f t="shared" si="28"/>
        <v>1667.8158403120817</v>
      </c>
      <c r="F63" s="54">
        <f>+F61-F62</f>
        <v>25103905.606103759</v>
      </c>
      <c r="G63" s="57">
        <f t="shared" si="29"/>
        <v>1619.502329275773</v>
      </c>
      <c r="H63" s="54">
        <f>+H61-H62</f>
        <v>195531335.06423423</v>
      </c>
      <c r="I63" s="58">
        <f t="shared" si="30"/>
        <v>1661.452284995235</v>
      </c>
      <c r="J63" s="56">
        <f>+J61-J62</f>
        <v>71946772.361444741</v>
      </c>
      <c r="K63" s="57">
        <f t="shared" si="31"/>
        <v>259.39196934546914</v>
      </c>
      <c r="L63" s="54">
        <f>+L61-L62</f>
        <v>118477143.11432111</v>
      </c>
      <c r="M63" s="57">
        <f t="shared" si="32"/>
        <v>515.59774361502059</v>
      </c>
      <c r="N63" s="54">
        <f>+N61-N62</f>
        <v>190423915.47576582</v>
      </c>
      <c r="O63" s="58">
        <f t="shared" si="34"/>
        <v>375.47626746911845</v>
      </c>
      <c r="P63" s="145">
        <f t="shared" si="35"/>
        <v>242374201.81957513</v>
      </c>
      <c r="Q63" s="146">
        <f t="shared" si="36"/>
        <v>143581048.72042486</v>
      </c>
      <c r="R63" s="147">
        <f t="shared" si="37"/>
        <v>385955250.53999996</v>
      </c>
      <c r="S63" s="41"/>
      <c r="T63" s="238">
        <v>324026752.41199982</v>
      </c>
      <c r="U63" s="239">
        <v>1731.6151451016428</v>
      </c>
      <c r="V63" s="238">
        <v>55977321.87699993</v>
      </c>
      <c r="W63" s="239">
        <v>1565.7554159883621</v>
      </c>
      <c r="X63" s="238">
        <v>380004074.28899974</v>
      </c>
      <c r="Y63" s="239">
        <v>1705.0098678137958</v>
      </c>
      <c r="Z63" s="56">
        <v>196021486.10300016</v>
      </c>
      <c r="AA63" s="57">
        <v>219.66514386265729</v>
      </c>
      <c r="AB63" s="54">
        <v>126807767.70799994</v>
      </c>
      <c r="AC63" s="57">
        <v>418.96101293809784</v>
      </c>
      <c r="AD63" s="54">
        <v>322829253.81100011</v>
      </c>
      <c r="AE63" s="58">
        <v>270.14163897101105</v>
      </c>
      <c r="AF63" s="145">
        <f t="shared" si="38"/>
        <v>520048238.51499999</v>
      </c>
      <c r="AG63" s="146">
        <f t="shared" si="39"/>
        <v>182785089.58499986</v>
      </c>
      <c r="AH63" s="147">
        <f t="shared" si="40"/>
        <v>702833328.0999999</v>
      </c>
      <c r="AI63" s="43"/>
      <c r="AJ63" s="53">
        <v>105123434.02802749</v>
      </c>
      <c r="AK63" s="57">
        <v>1658.2291036836893</v>
      </c>
      <c r="AL63" s="54">
        <v>25053805.472871874</v>
      </c>
      <c r="AM63" s="57">
        <v>1955.8005833623633</v>
      </c>
      <c r="AN63" s="54">
        <v>130177239.50089936</v>
      </c>
      <c r="AO63" s="58">
        <v>1708.2506331723557</v>
      </c>
      <c r="AP63" s="56">
        <v>36332405.341363408</v>
      </c>
      <c r="AQ63" s="57">
        <v>290.78718909410867</v>
      </c>
      <c r="AR63" s="54">
        <v>62405403.264195494</v>
      </c>
      <c r="AS63" s="57">
        <v>525.74497901579196</v>
      </c>
      <c r="AT63" s="54">
        <v>98737808.605558902</v>
      </c>
      <c r="AU63" s="58">
        <v>405.25442286926375</v>
      </c>
      <c r="AV63" s="145">
        <f t="shared" si="41"/>
        <v>141455839.3693909</v>
      </c>
      <c r="AW63" s="146">
        <f t="shared" si="42"/>
        <v>87459208.737067372</v>
      </c>
      <c r="AX63" s="147">
        <f t="shared" si="43"/>
        <v>228915048.10645828</v>
      </c>
      <c r="AY63" s="43"/>
      <c r="AZ63" s="53">
        <v>206509465.04661936</v>
      </c>
      <c r="BA63" s="57">
        <v>1872.3544802674612</v>
      </c>
      <c r="BB63" s="54">
        <v>30971274.589319654</v>
      </c>
      <c r="BC63" s="57">
        <v>1558.6952485817642</v>
      </c>
      <c r="BD63" s="54">
        <v>237480739.63593906</v>
      </c>
      <c r="BE63" s="58">
        <v>1824.4732770653873</v>
      </c>
      <c r="BF63" s="56">
        <v>149300278.00562546</v>
      </c>
      <c r="BG63" s="57">
        <v>273.43421750090283</v>
      </c>
      <c r="BH63" s="54">
        <v>103199877.75230035</v>
      </c>
      <c r="BI63" s="57">
        <v>460.83306281224759</v>
      </c>
      <c r="BJ63" s="54">
        <v>252500155.75792581</v>
      </c>
      <c r="BK63" s="58">
        <v>327.93889009693453</v>
      </c>
      <c r="BL63" s="145">
        <f t="shared" si="44"/>
        <v>355809743.05224478</v>
      </c>
      <c r="BM63" s="146">
        <f t="shared" si="45"/>
        <v>134171152.34162</v>
      </c>
      <c r="BN63" s="147">
        <f t="shared" si="46"/>
        <v>489980895.39386475</v>
      </c>
      <c r="BO63" s="43"/>
      <c r="BP63" s="53">
        <v>120797811.78999974</v>
      </c>
      <c r="BQ63" s="57">
        <v>1508.3323359596407</v>
      </c>
      <c r="BR63" s="54">
        <v>22265729.519999966</v>
      </c>
      <c r="BS63" s="57">
        <v>1728.5715022125585</v>
      </c>
      <c r="BT63" s="54">
        <v>143063541.3099997</v>
      </c>
      <c r="BU63" s="58">
        <v>1538.8471442862028</v>
      </c>
      <c r="BV63" s="56">
        <v>38989518.359999895</v>
      </c>
      <c r="BW63" s="57">
        <v>152.21540115636682</v>
      </c>
      <c r="BX63" s="54">
        <v>57766282.750000343</v>
      </c>
      <c r="BY63" s="57">
        <v>408.46455491681229</v>
      </c>
      <c r="BZ63" s="54">
        <v>96755801.110000238</v>
      </c>
      <c r="CA63" s="58">
        <v>243.36796315114378</v>
      </c>
      <c r="CB63" s="145">
        <f t="shared" si="47"/>
        <v>159787330.14999962</v>
      </c>
      <c r="CC63" s="146">
        <f t="shared" si="48"/>
        <v>80032012.270000309</v>
      </c>
      <c r="CD63" s="147">
        <f t="shared" si="49"/>
        <v>239819342.41999993</v>
      </c>
      <c r="CE63" s="43"/>
      <c r="CF63" s="53">
        <v>209251690.8265501</v>
      </c>
      <c r="CG63" s="57">
        <v>1646.6138717858837</v>
      </c>
      <c r="CH63" s="54">
        <v>26179871.330987494</v>
      </c>
      <c r="CI63" s="57">
        <v>1308.2086413645559</v>
      </c>
      <c r="CJ63" s="54">
        <v>235431562.15753755</v>
      </c>
      <c r="CK63" s="58">
        <v>1600.5735332821469</v>
      </c>
      <c r="CL63" s="56">
        <v>122719048.86926019</v>
      </c>
      <c r="CM63" s="57">
        <v>191.25424117867291</v>
      </c>
      <c r="CN63" s="54">
        <v>95738429.820739865</v>
      </c>
      <c r="CO63" s="57">
        <v>637.89047493263774</v>
      </c>
      <c r="CP63" s="54">
        <v>218457478.69000006</v>
      </c>
      <c r="CQ63" s="58">
        <v>275.92072989870417</v>
      </c>
      <c r="CR63" s="145">
        <f t="shared" si="50"/>
        <v>331970739.69581032</v>
      </c>
      <c r="CS63" s="146">
        <f t="shared" si="51"/>
        <v>121918301.15172736</v>
      </c>
      <c r="CT63" s="147">
        <f t="shared" si="52"/>
        <v>453889040.8475377</v>
      </c>
      <c r="CU63" s="43"/>
      <c r="CV63" s="56">
        <f>+CV61-CV62</f>
        <v>1136136583.5613267</v>
      </c>
      <c r="CW63" s="57">
        <f t="shared" si="54"/>
        <v>1695.3062130297967</v>
      </c>
      <c r="CX63" s="57">
        <f>+CX61-CX62</f>
        <v>185551908.39628261</v>
      </c>
      <c r="CY63" s="57">
        <f t="shared" si="56"/>
        <v>1588.289393505522</v>
      </c>
      <c r="CZ63" s="54">
        <f t="shared" si="57"/>
        <v>1321688491.9576094</v>
      </c>
      <c r="DA63" s="58">
        <f t="shared" si="58"/>
        <v>1679.4200848009818</v>
      </c>
      <c r="DB63" s="56">
        <f>+DB61-DB62</f>
        <v>615309509.04069388</v>
      </c>
      <c r="DC63" s="57">
        <f t="shared" si="60"/>
        <v>224.68876505641376</v>
      </c>
      <c r="DD63" s="54">
        <f>+DD61-DD62</f>
        <v>564394904.40955698</v>
      </c>
      <c r="DE63" s="57">
        <f t="shared" si="62"/>
        <v>483.79138871802439</v>
      </c>
      <c r="DF63" s="54">
        <f>+DF61-DF62</f>
        <v>1179704413.4502511</v>
      </c>
      <c r="DG63" s="58">
        <f t="shared" si="64"/>
        <v>302.09287930804703</v>
      </c>
      <c r="DH63" s="178"/>
      <c r="DI63" s="190" t="s">
        <v>193</v>
      </c>
      <c r="DJ63" s="56">
        <f>+DJ61-DJ62</f>
        <v>1321688491.9576092</v>
      </c>
      <c r="DK63" s="54">
        <f t="shared" ref="DK63:DL63" si="73">+DK61-DK62</f>
        <v>1179704413.4502511</v>
      </c>
      <c r="DL63" s="55">
        <f t="shared" si="73"/>
        <v>2501392905.4078603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48"/>
      <c r="K64" s="49"/>
      <c r="L64" s="49"/>
      <c r="M64" s="49"/>
      <c r="N64" s="49"/>
      <c r="O64" s="50"/>
      <c r="P64" s="148"/>
      <c r="Q64" s="149"/>
      <c r="R64" s="150"/>
      <c r="S64" s="41"/>
      <c r="T64" s="5"/>
      <c r="U64" s="7"/>
      <c r="V64" s="5"/>
      <c r="W64" s="7"/>
      <c r="X64" s="7"/>
      <c r="Y64" s="7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48"/>
      <c r="K65" s="49"/>
      <c r="L65" s="49"/>
      <c r="M65" s="49"/>
      <c r="N65" s="49"/>
      <c r="O65" s="50"/>
      <c r="P65" s="148"/>
      <c r="Q65" s="149"/>
      <c r="R65" s="150"/>
      <c r="S65" s="41"/>
      <c r="T65" s="5"/>
      <c r="U65" s="7"/>
      <c r="V65" s="5"/>
      <c r="W65" s="7"/>
      <c r="X65" s="7"/>
      <c r="Y65" s="7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v>1252654.8168910409</v>
      </c>
      <c r="E66" s="49">
        <f t="shared" ref="E66:E73" si="74">+D66/$D$111</f>
        <v>12.258575704020521</v>
      </c>
      <c r="F66" s="46">
        <v>144382.90168436366</v>
      </c>
      <c r="G66" s="49">
        <f t="shared" ref="G66:G73" si="75">+F66/$F$111</f>
        <v>9.3144249844760765</v>
      </c>
      <c r="H66" s="46">
        <v>1397037.7185754045</v>
      </c>
      <c r="I66" s="50">
        <f t="shared" ref="I66:I73" si="76">+H66/$H$111</f>
        <v>11.870790474524837</v>
      </c>
      <c r="J66" s="48">
        <f>+'[40]Oct-Dec'!$F$66</f>
        <v>577708.15889318683</v>
      </c>
      <c r="K66" s="49">
        <f t="shared" ref="K66:K73" si="77">+J66/$J$111</f>
        <v>2.0828294602212476</v>
      </c>
      <c r="L66" s="46">
        <f>+'[40]Oct-Dec'!$G$66</f>
        <v>711717.3682620367</v>
      </c>
      <c r="M66" s="49">
        <f t="shared" ref="M66:M73" si="78">+L66/$L$111</f>
        <v>3.0973051807422416</v>
      </c>
      <c r="N66" s="46">
        <f t="shared" ref="N66:N72" si="79">+J66+L66</f>
        <v>1289425.5271552235</v>
      </c>
      <c r="O66" s="50">
        <f t="shared" ref="O66:O73" si="80">+N66/$N$111</f>
        <v>2.5424783589079105</v>
      </c>
      <c r="P66" s="139">
        <f t="shared" ref="P66:P73" si="81">+D66+J66</f>
        <v>1830362.9757842277</v>
      </c>
      <c r="Q66" s="140">
        <f t="shared" ref="Q66:Q73" si="82">+F66+L66</f>
        <v>856100.26994640031</v>
      </c>
      <c r="R66" s="141">
        <f t="shared" ref="R66:R73" si="83">+P66+Q66</f>
        <v>2686463.2457306283</v>
      </c>
      <c r="S66" s="41"/>
      <c r="T66" s="5">
        <v>2186280.62008812</v>
      </c>
      <c r="U66" s="7">
        <v>11.683592805242085</v>
      </c>
      <c r="V66" s="5">
        <v>515998.05271446658</v>
      </c>
      <c r="W66" s="7">
        <v>14.43310824073359</v>
      </c>
      <c r="X66" s="5">
        <v>2702278.6728025866</v>
      </c>
      <c r="Y66" s="7">
        <v>12.124637903769317</v>
      </c>
      <c r="Z66" s="48">
        <v>2406506.9664034834</v>
      </c>
      <c r="AA66" s="49">
        <v>2.6967742643464092</v>
      </c>
      <c r="AB66" s="46">
        <v>850775.79716168926</v>
      </c>
      <c r="AC66" s="49">
        <v>2.810883719543563</v>
      </c>
      <c r="AD66" s="46">
        <v>3257282.7635651724</v>
      </c>
      <c r="AE66" s="50">
        <v>2.7256752414905749</v>
      </c>
      <c r="AF66" s="139">
        <f t="shared" ref="AF66:AF73" si="84">+T66+Z66</f>
        <v>4592787.5864916034</v>
      </c>
      <c r="AG66" s="140">
        <f t="shared" ref="AG66:AG73" si="85">+V66+AB66</f>
        <v>1366773.8498761558</v>
      </c>
      <c r="AH66" s="141">
        <f t="shared" ref="AH66:AH73" si="86">+AF66+AG66</f>
        <v>5959561.4363677595</v>
      </c>
      <c r="AI66" s="43"/>
      <c r="AJ66" s="45">
        <v>2527301.111425316</v>
      </c>
      <c r="AK66" s="49">
        <v>39.865937556988975</v>
      </c>
      <c r="AL66" s="46">
        <v>519828.92428809754</v>
      </c>
      <c r="AM66" s="49">
        <v>40.579931638415111</v>
      </c>
      <c r="AN66" s="46">
        <v>3047130.0357134137</v>
      </c>
      <c r="AO66" s="50">
        <v>39.985959395228839</v>
      </c>
      <c r="AP66" s="48">
        <v>198019.63290207522</v>
      </c>
      <c r="AQ66" s="49">
        <v>1.5848543991522288</v>
      </c>
      <c r="AR66" s="46">
        <v>316121.21242463088</v>
      </c>
      <c r="AS66" s="49">
        <v>2.6632171494673997</v>
      </c>
      <c r="AT66" s="46">
        <v>514140.84532670607</v>
      </c>
      <c r="AU66" s="50">
        <v>2.1102134480090053</v>
      </c>
      <c r="AV66" s="139">
        <f t="shared" ref="AV66:AV73" si="87">+AJ66+AP66</f>
        <v>2725320.744327391</v>
      </c>
      <c r="AW66" s="140">
        <f t="shared" ref="AW66:AW73" si="88">+AL66+AR66</f>
        <v>835950.13671272842</v>
      </c>
      <c r="AX66" s="141">
        <f t="shared" ref="AX66:AX73" si="89">+AV66+AW66</f>
        <v>3561270.8810401196</v>
      </c>
      <c r="AY66" s="43"/>
      <c r="AZ66" s="45">
        <v>1558716.8809072229</v>
      </c>
      <c r="BA66" s="49">
        <v>14.132381461432379</v>
      </c>
      <c r="BB66" s="46">
        <v>254693.25909277913</v>
      </c>
      <c r="BC66" s="49">
        <v>12.817979823491653</v>
      </c>
      <c r="BD66" s="46">
        <v>1813410.140000002</v>
      </c>
      <c r="BE66" s="50">
        <v>13.931733351771626</v>
      </c>
      <c r="BF66" s="48">
        <v>918621.50744301802</v>
      </c>
      <c r="BG66" s="49">
        <v>1.6823984283386073</v>
      </c>
      <c r="BH66" s="46">
        <v>668721.44255698239</v>
      </c>
      <c r="BI66" s="49">
        <v>2.9861367789739415</v>
      </c>
      <c r="BJ66" s="46">
        <v>1587342.9500000004</v>
      </c>
      <c r="BK66" s="50">
        <v>2.061588768781796</v>
      </c>
      <c r="BL66" s="139">
        <f t="shared" ref="BL66:BL73" si="90">+AZ66+BF66</f>
        <v>2477338.3883502409</v>
      </c>
      <c r="BM66" s="140">
        <f t="shared" ref="BM66:BM73" si="91">+BB66+BH66</f>
        <v>923414.70164976153</v>
      </c>
      <c r="BN66" s="141">
        <f t="shared" ref="BN66:BN73" si="92">+BL66+BM66</f>
        <v>3400753.0900000026</v>
      </c>
      <c r="BO66" s="43"/>
      <c r="BP66" s="45">
        <v>5733463.0699999984</v>
      </c>
      <c r="BQ66" s="49">
        <v>71.590433778266117</v>
      </c>
      <c r="BR66" s="46">
        <v>874905.61000000022</v>
      </c>
      <c r="BS66" s="49">
        <v>67.922180731309695</v>
      </c>
      <c r="BT66" s="46">
        <v>6608368.6799999988</v>
      </c>
      <c r="BU66" s="50">
        <v>71.082186128560352</v>
      </c>
      <c r="BV66" s="48">
        <v>141090.7800000002</v>
      </c>
      <c r="BW66" s="49">
        <v>0.55081956845092939</v>
      </c>
      <c r="BX66" s="46">
        <v>178980.83000000019</v>
      </c>
      <c r="BY66" s="49">
        <v>1.2655708760244104</v>
      </c>
      <c r="BZ66" s="46">
        <v>320071.61000000039</v>
      </c>
      <c r="CA66" s="50">
        <v>0.80506982418190609</v>
      </c>
      <c r="CB66" s="139">
        <f t="shared" ref="CB66:CB73" si="93">+BP66+BV66</f>
        <v>5874553.8499999987</v>
      </c>
      <c r="CC66" s="140">
        <f t="shared" ref="CC66:CC73" si="94">+BR66+BX66</f>
        <v>1053886.4400000004</v>
      </c>
      <c r="CD66" s="141">
        <f t="shared" ref="CD66:CD73" si="95">+CB66+CC66</f>
        <v>6928440.2899999991</v>
      </c>
      <c r="CE66" s="43"/>
      <c r="CF66" s="45">
        <v>2643036.0741307912</v>
      </c>
      <c r="CG66" s="49">
        <v>20.798206437919351</v>
      </c>
      <c r="CH66" s="46">
        <v>448828.56778198574</v>
      </c>
      <c r="CI66" s="49">
        <v>22.427971606135607</v>
      </c>
      <c r="CJ66" s="46">
        <v>3091864.641912777</v>
      </c>
      <c r="CK66" s="50">
        <v>21.019937467114303</v>
      </c>
      <c r="CL66" s="48">
        <v>1566957.37649064</v>
      </c>
      <c r="CM66" s="49">
        <v>2.4420597027224016</v>
      </c>
      <c r="CN66" s="46">
        <v>991864.39469434542</v>
      </c>
      <c r="CO66" s="49">
        <v>6.6086403441649813</v>
      </c>
      <c r="CP66" s="46">
        <v>2558821.7711849855</v>
      </c>
      <c r="CQ66" s="50">
        <v>3.2318965458167903</v>
      </c>
      <c r="CR66" s="139">
        <f t="shared" ref="CR66:CR73" si="96">+CF66+CL66</f>
        <v>4209993.4506214317</v>
      </c>
      <c r="CS66" s="140">
        <f t="shared" ref="CS66:CS73" si="97">+CH66+CN66</f>
        <v>1440692.9624763313</v>
      </c>
      <c r="CT66" s="141">
        <f t="shared" ref="CT66:CT73" si="98">+CR66+CS66</f>
        <v>5650686.4130977634</v>
      </c>
      <c r="CU66" s="43"/>
      <c r="CV66" s="48">
        <f t="shared" ref="CV66:CV72" si="99">+D66+T66+AJ66+AZ66+BP66+CF66</f>
        <v>15901452.573442489</v>
      </c>
      <c r="CW66" s="49">
        <f>+CV66/$CV$111</f>
        <v>23.727632517081574</v>
      </c>
      <c r="CX66" s="49">
        <f t="shared" ref="CX66:CX72" si="100">+F66+V66+AL66+BB66+BR66+CH66</f>
        <v>2758637.3155616927</v>
      </c>
      <c r="CY66" s="49">
        <f t="shared" ref="CY66:CY73" si="101">+CX66/$CX$111</f>
        <v>23.613415926057716</v>
      </c>
      <c r="CZ66" s="46">
        <f t="shared" ref="CZ66:CZ73" si="102">+CV66+CX66</f>
        <v>18660089.889004182</v>
      </c>
      <c r="DA66" s="50">
        <f t="shared" ref="DA66:DA73" si="103">+CZ66/$CZ$111</f>
        <v>23.710677617665489</v>
      </c>
      <c r="DB66" s="48">
        <f t="shared" ref="DB66:DB72" si="104">+J66+Z66+AP66+BF66+BV66+CL66</f>
        <v>5808904.4221324027</v>
      </c>
      <c r="DC66" s="49">
        <f t="shared" ref="DC66:DC102" si="105">+DB66/$DB$111</f>
        <v>2.1212016745435189</v>
      </c>
      <c r="DD66" s="46">
        <f t="shared" ref="DD66:DD72" si="106">+L66+AB66+AR66+BH66+BX66+CN66</f>
        <v>3718181.045099685</v>
      </c>
      <c r="DE66" s="49">
        <f t="shared" ref="DE66:DE73" si="107">+DD66/$DD$111</f>
        <v>3.1871725936215807</v>
      </c>
      <c r="DF66" s="46">
        <f t="shared" ref="DF66:DF72" si="108">+DB66+DD66</f>
        <v>9527085.4672320876</v>
      </c>
      <c r="DG66" s="50">
        <f t="shared" ref="DG66:DG73" si="109">+DF66/$DF$111</f>
        <v>2.4396489895232234</v>
      </c>
      <c r="DH66" s="177"/>
      <c r="DI66" s="190" t="s">
        <v>66</v>
      </c>
      <c r="DJ66" s="48">
        <f t="shared" ref="DJ66:DJ72" si="110">+CZ66</f>
        <v>18660089.889004182</v>
      </c>
      <c r="DK66" s="46">
        <f t="shared" ref="DK66:DK72" si="111">+DF66</f>
        <v>9527085.4672320876</v>
      </c>
      <c r="DL66" s="47">
        <f t="shared" ref="DL66:DL72" si="112">+DJ66+DK66</f>
        <v>28187175.356236272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v>939548.58389417222</v>
      </c>
      <c r="E67" s="49">
        <f t="shared" si="74"/>
        <v>9.1944941958210737</v>
      </c>
      <c r="F67" s="46">
        <v>108293.80048428374</v>
      </c>
      <c r="G67" s="49">
        <f t="shared" si="75"/>
        <v>6.9862460798841202</v>
      </c>
      <c r="H67" s="46">
        <v>1047842.3843784559</v>
      </c>
      <c r="I67" s="50">
        <f t="shared" si="76"/>
        <v>8.9036374822916375</v>
      </c>
      <c r="J67" s="48">
        <f>+'[40]Oct-Dec'!$F$67</f>
        <v>433307.62415406574</v>
      </c>
      <c r="K67" s="49">
        <f t="shared" si="77"/>
        <v>1.5622176544219959</v>
      </c>
      <c r="L67" s="46">
        <f>+'[40]Oct-Dec'!$G$67</f>
        <v>533820.6794614899</v>
      </c>
      <c r="M67" s="49">
        <f t="shared" si="78"/>
        <v>2.3231209884914219</v>
      </c>
      <c r="N67" s="46">
        <f t="shared" si="79"/>
        <v>967128.30361555563</v>
      </c>
      <c r="O67" s="50">
        <f t="shared" si="80"/>
        <v>1.906975416916701</v>
      </c>
      <c r="P67" s="139">
        <f t="shared" si="81"/>
        <v>1372856.208048238</v>
      </c>
      <c r="Q67" s="140">
        <f t="shared" si="82"/>
        <v>642114.47994577361</v>
      </c>
      <c r="R67" s="141">
        <f t="shared" si="83"/>
        <v>2014970.6879940117</v>
      </c>
      <c r="S67" s="41"/>
      <c r="T67" s="5">
        <v>1857304.5463331118</v>
      </c>
      <c r="U67" s="7">
        <v>9.9255282397400215</v>
      </c>
      <c r="V67" s="5">
        <v>410379.61003022292</v>
      </c>
      <c r="W67" s="7">
        <v>11.478828844793794</v>
      </c>
      <c r="X67" s="5">
        <v>2267684.1563633345</v>
      </c>
      <c r="Y67" s="7">
        <v>10.174690550143957</v>
      </c>
      <c r="Z67" s="48">
        <v>1126933.0349204359</v>
      </c>
      <c r="AA67" s="49">
        <v>1.2628610881426725</v>
      </c>
      <c r="AB67" s="46">
        <v>414995.60635487642</v>
      </c>
      <c r="AC67" s="49">
        <v>1.3711066975302519</v>
      </c>
      <c r="AD67" s="46">
        <v>1541928.6412753123</v>
      </c>
      <c r="AE67" s="50">
        <v>1.290276904627482</v>
      </c>
      <c r="AF67" s="139">
        <f t="shared" si="84"/>
        <v>2984237.5812535477</v>
      </c>
      <c r="AG67" s="140">
        <f t="shared" si="85"/>
        <v>825375.21638509934</v>
      </c>
      <c r="AH67" s="141">
        <f t="shared" si="86"/>
        <v>3809612.7976386473</v>
      </c>
      <c r="AI67" s="43"/>
      <c r="AJ67" s="45">
        <v>489145.76058194111</v>
      </c>
      <c r="AK67" s="49">
        <v>7.7158413215859474</v>
      </c>
      <c r="AL67" s="46">
        <v>103845.84251138923</v>
      </c>
      <c r="AM67" s="49">
        <v>8.1066231468687917</v>
      </c>
      <c r="AN67" s="46">
        <v>592991.60309333028</v>
      </c>
      <c r="AO67" s="50">
        <v>7.7815314361699404</v>
      </c>
      <c r="AP67" s="48">
        <v>137943.50155420421</v>
      </c>
      <c r="AQ67" s="49">
        <v>1.1040337873000456</v>
      </c>
      <c r="AR67" s="46">
        <v>219821.34929108678</v>
      </c>
      <c r="AS67" s="49">
        <v>1.851922503905566</v>
      </c>
      <c r="AT67" s="46">
        <v>357764.85084529099</v>
      </c>
      <c r="AU67" s="50">
        <v>1.4683917964131725</v>
      </c>
      <c r="AV67" s="139">
        <f t="shared" si="87"/>
        <v>627089.26213614526</v>
      </c>
      <c r="AW67" s="140">
        <f t="shared" si="88"/>
        <v>323667.19180247601</v>
      </c>
      <c r="AX67" s="141">
        <f t="shared" si="89"/>
        <v>950756.45393862133</v>
      </c>
      <c r="AY67" s="43"/>
      <c r="AZ67" s="45">
        <v>882963.4512787211</v>
      </c>
      <c r="BA67" s="49">
        <v>8.0055438308404909</v>
      </c>
      <c r="BB67" s="46">
        <v>143216.91272127986</v>
      </c>
      <c r="BC67" s="49">
        <v>7.2076956578399525</v>
      </c>
      <c r="BD67" s="46">
        <v>1026180.364000001</v>
      </c>
      <c r="BE67" s="50">
        <v>7.8837494545342874</v>
      </c>
      <c r="BF67" s="48">
        <v>327483.15442049887</v>
      </c>
      <c r="BG67" s="49">
        <v>0.59976512615952715</v>
      </c>
      <c r="BH67" s="46">
        <v>240186.89557950117</v>
      </c>
      <c r="BI67" s="49">
        <v>1.0725406381094265</v>
      </c>
      <c r="BJ67" s="46">
        <v>567670.05000000005</v>
      </c>
      <c r="BK67" s="50">
        <v>0.73727117347502025</v>
      </c>
      <c r="BL67" s="139">
        <f t="shared" si="90"/>
        <v>1210446.60569922</v>
      </c>
      <c r="BM67" s="140">
        <f t="shared" si="91"/>
        <v>383403.80830078106</v>
      </c>
      <c r="BN67" s="141">
        <f t="shared" si="92"/>
        <v>1593850.414000001</v>
      </c>
      <c r="BO67" s="43"/>
      <c r="BP67" s="45">
        <v>3909481.83</v>
      </c>
      <c r="BQ67" s="49">
        <v>48.815436088254025</v>
      </c>
      <c r="BR67" s="46">
        <v>585053.35999999975</v>
      </c>
      <c r="BS67" s="49">
        <v>45.419871128017995</v>
      </c>
      <c r="BT67" s="46">
        <v>4494535.1899999995</v>
      </c>
      <c r="BU67" s="50">
        <v>48.344970204801648</v>
      </c>
      <c r="BV67" s="48">
        <v>173918.96999999988</v>
      </c>
      <c r="BW67" s="49">
        <v>0.67898109288806774</v>
      </c>
      <c r="BX67" s="46">
        <v>196989.13999999984</v>
      </c>
      <c r="BY67" s="49">
        <v>1.392907377159301</v>
      </c>
      <c r="BZ67" s="46">
        <v>370908.10999999975</v>
      </c>
      <c r="CA67" s="50">
        <v>0.932937872575898</v>
      </c>
      <c r="CB67" s="139">
        <f t="shared" si="93"/>
        <v>4083400.8</v>
      </c>
      <c r="CC67" s="140">
        <f t="shared" si="94"/>
        <v>782042.49999999953</v>
      </c>
      <c r="CD67" s="141">
        <f t="shared" si="95"/>
        <v>4865443.2999999989</v>
      </c>
      <c r="CE67" s="43"/>
      <c r="CF67" s="45">
        <v>1095389.9195892124</v>
      </c>
      <c r="CG67" s="49">
        <v>8.6196877525119007</v>
      </c>
      <c r="CH67" s="46">
        <v>219968.61232356448</v>
      </c>
      <c r="CI67" s="49">
        <v>10.991835514869303</v>
      </c>
      <c r="CJ67" s="46">
        <v>1315358.5319127769</v>
      </c>
      <c r="CK67" s="50">
        <v>8.9424206069179615</v>
      </c>
      <c r="CL67" s="48">
        <v>643626.79532760277</v>
      </c>
      <c r="CM67" s="49">
        <v>1.0030745469171902</v>
      </c>
      <c r="CN67" s="46">
        <v>407479.95585738204</v>
      </c>
      <c r="CO67" s="49">
        <v>2.714976452549752</v>
      </c>
      <c r="CP67" s="46">
        <v>1051106.7511849848</v>
      </c>
      <c r="CQ67" s="50">
        <v>1.3275908141371975</v>
      </c>
      <c r="CR67" s="139">
        <f t="shared" si="96"/>
        <v>1739016.714916815</v>
      </c>
      <c r="CS67" s="140">
        <f t="shared" si="97"/>
        <v>627448.56818094652</v>
      </c>
      <c r="CT67" s="141">
        <f t="shared" si="98"/>
        <v>2366465.2830977617</v>
      </c>
      <c r="CU67" s="43"/>
      <c r="CV67" s="48">
        <f t="shared" si="99"/>
        <v>9173834.0916771591</v>
      </c>
      <c r="CW67" s="49">
        <f t="shared" ref="CW67:CW102" si="113">+CV67/$CV$111</f>
        <v>13.688898111329371</v>
      </c>
      <c r="CX67" s="49">
        <f t="shared" si="100"/>
        <v>1570758.13807074</v>
      </c>
      <c r="CY67" s="49">
        <f t="shared" si="101"/>
        <v>13.445393863220543</v>
      </c>
      <c r="CZ67" s="46">
        <f t="shared" si="102"/>
        <v>10744592.229747899</v>
      </c>
      <c r="DA67" s="50">
        <f t="shared" si="103"/>
        <v>13.652751085778489</v>
      </c>
      <c r="DB67" s="48">
        <f t="shared" si="104"/>
        <v>2843213.0803768071</v>
      </c>
      <c r="DC67" s="49">
        <f t="shared" si="105"/>
        <v>1.0382385229477364</v>
      </c>
      <c r="DD67" s="46">
        <f t="shared" si="106"/>
        <v>2013293.6265443359</v>
      </c>
      <c r="DE67" s="49">
        <f t="shared" si="107"/>
        <v>1.725767032751649</v>
      </c>
      <c r="DF67" s="46">
        <f t="shared" si="108"/>
        <v>4856506.7069211435</v>
      </c>
      <c r="DG67" s="50">
        <f t="shared" si="109"/>
        <v>1.2436302498706548</v>
      </c>
      <c r="DH67" s="177"/>
      <c r="DI67" s="190" t="s">
        <v>67</v>
      </c>
      <c r="DJ67" s="48">
        <f t="shared" si="110"/>
        <v>10744592.229747899</v>
      </c>
      <c r="DK67" s="46">
        <f t="shared" si="111"/>
        <v>4856506.7069211435</v>
      </c>
      <c r="DL67" s="47">
        <f t="shared" si="112"/>
        <v>15601098.936669042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v>89817.241082197768</v>
      </c>
      <c r="E68" s="49">
        <f t="shared" si="74"/>
        <v>0.87895838062158971</v>
      </c>
      <c r="F68" s="46">
        <v>10352.471977010524</v>
      </c>
      <c r="G68" s="49">
        <f t="shared" si="75"/>
        <v>0.66785833023743779</v>
      </c>
      <c r="H68" s="46">
        <v>100169.7130592083</v>
      </c>
      <c r="I68" s="50">
        <f t="shared" si="76"/>
        <v>0.85115359435798599</v>
      </c>
      <c r="J68" s="48">
        <f>+'[40]Oct-Dec'!$F$68</f>
        <v>41422.54696408943</v>
      </c>
      <c r="K68" s="49">
        <f t="shared" si="77"/>
        <v>0.1493420160440479</v>
      </c>
      <c r="L68" s="46">
        <f>+'[40]Oct-Dec'!$G$68</f>
        <v>51031.209544407953</v>
      </c>
      <c r="M68" s="49">
        <f t="shared" si="78"/>
        <v>0.22208145641774502</v>
      </c>
      <c r="N68" s="46">
        <f t="shared" si="79"/>
        <v>92453.756508497376</v>
      </c>
      <c r="O68" s="50">
        <f t="shared" si="80"/>
        <v>0.18229953585702416</v>
      </c>
      <c r="P68" s="139">
        <f t="shared" si="81"/>
        <v>131239.7880462872</v>
      </c>
      <c r="Q68" s="140">
        <f t="shared" si="82"/>
        <v>61383.681521418475</v>
      </c>
      <c r="R68" s="141">
        <f t="shared" si="83"/>
        <v>192623.46956770567</v>
      </c>
      <c r="S68" s="41"/>
      <c r="T68" s="5">
        <v>2046926.5369955748</v>
      </c>
      <c r="U68" s="7">
        <v>10.938877626576895</v>
      </c>
      <c r="V68" s="5">
        <v>490517.60829569562</v>
      </c>
      <c r="W68" s="7">
        <v>13.720388472929306</v>
      </c>
      <c r="X68" s="5">
        <v>2537444.1452912707</v>
      </c>
      <c r="Y68" s="7">
        <v>11.385055054587866</v>
      </c>
      <c r="Z68" s="48">
        <v>1671557.2610491654</v>
      </c>
      <c r="AA68" s="49">
        <v>1.8731766273320507</v>
      </c>
      <c r="AB68" s="46">
        <v>617980.06667349511</v>
      </c>
      <c r="AC68" s="49">
        <v>2.0417483833109609</v>
      </c>
      <c r="AD68" s="46">
        <v>2289537.3277226603</v>
      </c>
      <c r="AE68" s="50">
        <v>1.9158714983072995</v>
      </c>
      <c r="AF68" s="139">
        <f t="shared" si="84"/>
        <v>3718483.7980447402</v>
      </c>
      <c r="AG68" s="140">
        <f t="shared" si="85"/>
        <v>1108497.6749691907</v>
      </c>
      <c r="AH68" s="141">
        <f t="shared" si="86"/>
        <v>4826981.473013931</v>
      </c>
      <c r="AI68" s="43"/>
      <c r="AJ68" s="45">
        <v>80203.839217145345</v>
      </c>
      <c r="AK68" s="49">
        <v>1.2651445574121831</v>
      </c>
      <c r="AL68" s="46">
        <v>16686.830690431671</v>
      </c>
      <c r="AM68" s="49">
        <v>1.3026409594404114</v>
      </c>
      <c r="AN68" s="46">
        <v>96890.669907577016</v>
      </c>
      <c r="AO68" s="50">
        <v>1.2714476728243163</v>
      </c>
      <c r="AP68" s="48">
        <v>45556.776439393623</v>
      </c>
      <c r="AQ68" s="49">
        <v>0.36461464195761034</v>
      </c>
      <c r="AR68" s="46">
        <v>72556.675514139177</v>
      </c>
      <c r="AS68" s="49">
        <v>0.61126610598353126</v>
      </c>
      <c r="AT68" s="46">
        <v>118113.4519535328</v>
      </c>
      <c r="AU68" s="50">
        <v>0.48477882465208583</v>
      </c>
      <c r="AV68" s="139">
        <f t="shared" si="87"/>
        <v>125760.61565653897</v>
      </c>
      <c r="AW68" s="140">
        <f t="shared" si="88"/>
        <v>89243.506204570847</v>
      </c>
      <c r="AX68" s="141">
        <f t="shared" si="89"/>
        <v>215004.1218611098</v>
      </c>
      <c r="AY68" s="43"/>
      <c r="AZ68" s="45">
        <v>1024403.3233716238</v>
      </c>
      <c r="BA68" s="49">
        <v>9.2879333723649857</v>
      </c>
      <c r="BB68" s="46">
        <v>167010.44062837638</v>
      </c>
      <c r="BC68" s="49">
        <v>8.4051555424447102</v>
      </c>
      <c r="BD68" s="46">
        <v>1191413.7640000002</v>
      </c>
      <c r="BE68" s="50">
        <v>9.153174180264898</v>
      </c>
      <c r="BF68" s="48">
        <v>552760.96779853955</v>
      </c>
      <c r="BG68" s="49">
        <v>1.0123474966961581</v>
      </c>
      <c r="BH68" s="46">
        <v>403408.78220146097</v>
      </c>
      <c r="BI68" s="49">
        <v>1.8013984969387653</v>
      </c>
      <c r="BJ68" s="46">
        <v>956169.75000000047</v>
      </c>
      <c r="BK68" s="50">
        <v>1.2418417945844016</v>
      </c>
      <c r="BL68" s="139">
        <f t="shared" si="90"/>
        <v>1577164.2911701633</v>
      </c>
      <c r="BM68" s="140">
        <f t="shared" si="91"/>
        <v>570419.22282983735</v>
      </c>
      <c r="BN68" s="141">
        <f t="shared" si="92"/>
        <v>2147583.5140000004</v>
      </c>
      <c r="BO68" s="43"/>
      <c r="BP68" s="45">
        <v>3101870.7699999986</v>
      </c>
      <c r="BQ68" s="49">
        <v>38.731264374992179</v>
      </c>
      <c r="BR68" s="46">
        <v>478528.25000000006</v>
      </c>
      <c r="BS68" s="49">
        <v>37.149930129648325</v>
      </c>
      <c r="BT68" s="46">
        <v>3580399.0199999986</v>
      </c>
      <c r="BU68" s="50">
        <v>38.512165691420691</v>
      </c>
      <c r="BV68" s="48">
        <v>321919.37999999983</v>
      </c>
      <c r="BW68" s="49">
        <v>1.2567759138307293</v>
      </c>
      <c r="BX68" s="46">
        <v>345526.79000000021</v>
      </c>
      <c r="BY68" s="49">
        <v>2.4432149650339774</v>
      </c>
      <c r="BZ68" s="46">
        <v>667446.17000000004</v>
      </c>
      <c r="CA68" s="50">
        <v>1.6788142213949746</v>
      </c>
      <c r="CB68" s="139">
        <f t="shared" si="93"/>
        <v>3423790.1499999985</v>
      </c>
      <c r="CC68" s="140">
        <f t="shared" si="94"/>
        <v>824055.04000000027</v>
      </c>
      <c r="CD68" s="141">
        <f t="shared" si="95"/>
        <v>4247845.1899999985</v>
      </c>
      <c r="CE68" s="43"/>
      <c r="CF68" s="45">
        <v>1356994.1788160608</v>
      </c>
      <c r="CG68" s="49">
        <v>10.67826706654124</v>
      </c>
      <c r="CH68" s="46">
        <v>258653.64309671556</v>
      </c>
      <c r="CI68" s="49">
        <v>12.924927198516668</v>
      </c>
      <c r="CJ68" s="46">
        <v>1615647.8219127762</v>
      </c>
      <c r="CK68" s="50">
        <v>10.983927215027169</v>
      </c>
      <c r="CL68" s="48">
        <v>853561.04984353238</v>
      </c>
      <c r="CM68" s="49">
        <v>1.3302512722488014</v>
      </c>
      <c r="CN68" s="46">
        <v>540349.2813414525</v>
      </c>
      <c r="CO68" s="49">
        <v>3.6002643906923533</v>
      </c>
      <c r="CP68" s="46">
        <v>1393910.3311849849</v>
      </c>
      <c r="CQ68" s="50">
        <v>1.7605657554057959</v>
      </c>
      <c r="CR68" s="139">
        <f t="shared" si="96"/>
        <v>2210555.228659593</v>
      </c>
      <c r="CS68" s="140">
        <f t="shared" si="97"/>
        <v>799002.92443816806</v>
      </c>
      <c r="CT68" s="141">
        <f t="shared" si="98"/>
        <v>3009558.1530977609</v>
      </c>
      <c r="CU68" s="43"/>
      <c r="CV68" s="48">
        <f t="shared" si="99"/>
        <v>7700215.8894826015</v>
      </c>
      <c r="CW68" s="49">
        <f t="shared" si="113"/>
        <v>11.49001275726104</v>
      </c>
      <c r="CX68" s="49">
        <f t="shared" si="100"/>
        <v>1421749.2446882296</v>
      </c>
      <c r="CY68" s="49">
        <f t="shared" si="101"/>
        <v>12.16990579660372</v>
      </c>
      <c r="CZ68" s="46">
        <f t="shared" si="102"/>
        <v>9121965.1341708302</v>
      </c>
      <c r="DA68" s="50">
        <f t="shared" si="103"/>
        <v>11.590939584024252</v>
      </c>
      <c r="DB68" s="48">
        <f t="shared" si="104"/>
        <v>3486777.9820947205</v>
      </c>
      <c r="DC68" s="49">
        <f t="shared" si="105"/>
        <v>1.2732451348658482</v>
      </c>
      <c r="DD68" s="46">
        <f t="shared" si="106"/>
        <v>2030852.8052749559</v>
      </c>
      <c r="DE68" s="49">
        <f t="shared" si="107"/>
        <v>1.7408185142523933</v>
      </c>
      <c r="DF68" s="46">
        <f t="shared" si="108"/>
        <v>5517630.7873696759</v>
      </c>
      <c r="DG68" s="50">
        <f t="shared" si="109"/>
        <v>1.4129276389161562</v>
      </c>
      <c r="DH68" s="177"/>
      <c r="DI68" s="190" t="s">
        <v>68</v>
      </c>
      <c r="DJ68" s="48">
        <f t="shared" si="110"/>
        <v>9121965.1341708302</v>
      </c>
      <c r="DK68" s="46">
        <f t="shared" si="111"/>
        <v>5517630.7873696759</v>
      </c>
      <c r="DL68" s="47">
        <f t="shared" si="112"/>
        <v>14639595.921540506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v>258831.5918251696</v>
      </c>
      <c r="E69" s="49">
        <f t="shared" si="74"/>
        <v>2.5329457247095455</v>
      </c>
      <c r="F69" s="46">
        <v>29833.323411513626</v>
      </c>
      <c r="G69" s="49">
        <f t="shared" si="75"/>
        <v>1.9246063745251032</v>
      </c>
      <c r="H69" s="46">
        <v>288664.91523668321</v>
      </c>
      <c r="I69" s="50">
        <f t="shared" si="76"/>
        <v>2.4528190474451996</v>
      </c>
      <c r="J69" s="48">
        <f>+'[40]Oct-Dec'!$F$69</f>
        <v>119369.77398755973</v>
      </c>
      <c r="K69" s="49">
        <f t="shared" si="77"/>
        <v>0.43036761398277273</v>
      </c>
      <c r="L69" s="46">
        <f>+'[40]Oct-Dec'!$G$69</f>
        <v>147059.61839837549</v>
      </c>
      <c r="M69" s="49">
        <f t="shared" si="78"/>
        <v>0.63998510961666721</v>
      </c>
      <c r="N69" s="46">
        <f t="shared" si="79"/>
        <v>266429.39238593524</v>
      </c>
      <c r="O69" s="50">
        <f t="shared" si="80"/>
        <v>0.52534322460073235</v>
      </c>
      <c r="P69" s="139">
        <f t="shared" si="81"/>
        <v>378201.36581272935</v>
      </c>
      <c r="Q69" s="140">
        <f t="shared" si="82"/>
        <v>176892.9418098891</v>
      </c>
      <c r="R69" s="141">
        <f t="shared" si="83"/>
        <v>555094.30762261851</v>
      </c>
      <c r="S69" s="41"/>
      <c r="T69" s="5">
        <v>1545082.6000423888</v>
      </c>
      <c r="U69" s="7">
        <v>8.256998568021146</v>
      </c>
      <c r="V69" s="5">
        <v>266581.81160351285</v>
      </c>
      <c r="W69" s="7">
        <v>7.4566253140754899</v>
      </c>
      <c r="X69" s="5">
        <v>1811664.4116459016</v>
      </c>
      <c r="Y69" s="7">
        <v>8.1286120544964735</v>
      </c>
      <c r="Z69" s="48">
        <v>306200.73315690295</v>
      </c>
      <c r="AA69" s="49">
        <v>0.3431339565725941</v>
      </c>
      <c r="AB69" s="46">
        <v>104001.42601620225</v>
      </c>
      <c r="AC69" s="49">
        <v>0.34361099148980501</v>
      </c>
      <c r="AD69" s="46">
        <v>410202.1591731052</v>
      </c>
      <c r="AE69" s="50">
        <v>0.34325477719359754</v>
      </c>
      <c r="AF69" s="139">
        <f t="shared" si="84"/>
        <v>1851283.3331992917</v>
      </c>
      <c r="AG69" s="140">
        <f t="shared" si="85"/>
        <v>370583.2376197151</v>
      </c>
      <c r="AH69" s="141">
        <f t="shared" si="86"/>
        <v>2221866.5708190068</v>
      </c>
      <c r="AI69" s="43"/>
      <c r="AJ69" s="45">
        <v>115016.86778926238</v>
      </c>
      <c r="AK69" s="49">
        <v>1.8142892623907625</v>
      </c>
      <c r="AL69" s="46">
        <v>23691.021498817776</v>
      </c>
      <c r="AM69" s="49">
        <v>1.8494161981903026</v>
      </c>
      <c r="AN69" s="46">
        <v>138707.88928808016</v>
      </c>
      <c r="AO69" s="50">
        <v>1.8201940724109986</v>
      </c>
      <c r="AP69" s="48">
        <v>45726.965340135983</v>
      </c>
      <c r="AQ69" s="49">
        <v>0.36597675249218442</v>
      </c>
      <c r="AR69" s="46">
        <v>73002.837159263785</v>
      </c>
      <c r="AS69" s="49">
        <v>0.61502487096996428</v>
      </c>
      <c r="AT69" s="46">
        <v>118729.80249939977</v>
      </c>
      <c r="AU69" s="50">
        <v>0.48730854237904386</v>
      </c>
      <c r="AV69" s="139">
        <f t="shared" si="87"/>
        <v>160743.83312939835</v>
      </c>
      <c r="AW69" s="140">
        <f t="shared" si="88"/>
        <v>96693.858658081561</v>
      </c>
      <c r="AX69" s="141">
        <f t="shared" si="89"/>
        <v>257437.69178747991</v>
      </c>
      <c r="AY69" s="43"/>
      <c r="AZ69" s="45">
        <v>884252.21199696488</v>
      </c>
      <c r="BA69" s="49">
        <v>8.0172286071496632</v>
      </c>
      <c r="BB69" s="46">
        <v>143475.85200303572</v>
      </c>
      <c r="BC69" s="49">
        <v>7.2207273277823711</v>
      </c>
      <c r="BD69" s="46">
        <v>1027728.0640000006</v>
      </c>
      <c r="BE69" s="50">
        <v>7.8956398389723779</v>
      </c>
      <c r="BF69" s="48">
        <v>343377.8935442068</v>
      </c>
      <c r="BG69" s="49">
        <v>0.62887535698246178</v>
      </c>
      <c r="BH69" s="46">
        <v>251890.95645579341</v>
      </c>
      <c r="BI69" s="49">
        <v>1.1248044424707888</v>
      </c>
      <c r="BJ69" s="46">
        <v>595268.85000000021</v>
      </c>
      <c r="BK69" s="50">
        <v>0.77311558637385558</v>
      </c>
      <c r="BL69" s="139">
        <f t="shared" si="90"/>
        <v>1227630.1055411717</v>
      </c>
      <c r="BM69" s="140">
        <f t="shared" si="91"/>
        <v>395366.80845882912</v>
      </c>
      <c r="BN69" s="141">
        <f t="shared" si="92"/>
        <v>1622996.9140000008</v>
      </c>
      <c r="BO69" s="43"/>
      <c r="BP69" s="45">
        <v>2484381.2600000002</v>
      </c>
      <c r="BQ69" s="49">
        <v>31.021030379462339</v>
      </c>
      <c r="BR69" s="46">
        <v>367513.22</v>
      </c>
      <c r="BS69" s="49">
        <v>28.531419920813601</v>
      </c>
      <c r="BT69" s="46">
        <v>2851894.4800000004</v>
      </c>
      <c r="BU69" s="50">
        <v>30.67608725582997</v>
      </c>
      <c r="BV69" s="48">
        <v>926413.32000000041</v>
      </c>
      <c r="BW69" s="49">
        <v>3.6167252398037082</v>
      </c>
      <c r="BX69" s="46">
        <v>964507.51</v>
      </c>
      <c r="BY69" s="49">
        <v>6.8200187381119051</v>
      </c>
      <c r="BZ69" s="46">
        <v>1890920.8300000005</v>
      </c>
      <c r="CA69" s="50">
        <v>4.7561959654903552</v>
      </c>
      <c r="CB69" s="139">
        <f t="shared" si="93"/>
        <v>3410794.5800000005</v>
      </c>
      <c r="CC69" s="140">
        <f t="shared" si="94"/>
        <v>1332020.73</v>
      </c>
      <c r="CD69" s="141">
        <f t="shared" si="95"/>
        <v>4742815.3100000005</v>
      </c>
      <c r="CE69" s="43"/>
      <c r="CF69" s="45">
        <v>1095389.9195892124</v>
      </c>
      <c r="CG69" s="49">
        <v>8.6196877525119007</v>
      </c>
      <c r="CH69" s="46">
        <v>219968.61232356448</v>
      </c>
      <c r="CI69" s="49">
        <v>10.991835514869303</v>
      </c>
      <c r="CJ69" s="46">
        <v>1315358.5319127769</v>
      </c>
      <c r="CK69" s="50">
        <v>8.9424206069179615</v>
      </c>
      <c r="CL69" s="48">
        <v>643626.79532760277</v>
      </c>
      <c r="CM69" s="49">
        <v>1.0030745469171902</v>
      </c>
      <c r="CN69" s="46">
        <v>407479.95585738204</v>
      </c>
      <c r="CO69" s="49">
        <v>2.714976452549752</v>
      </c>
      <c r="CP69" s="46">
        <v>1051106.7511849848</v>
      </c>
      <c r="CQ69" s="50">
        <v>1.3275908141371975</v>
      </c>
      <c r="CR69" s="139">
        <f t="shared" si="96"/>
        <v>1739016.714916815</v>
      </c>
      <c r="CS69" s="140">
        <f t="shared" si="97"/>
        <v>627448.56818094652</v>
      </c>
      <c r="CT69" s="141">
        <f t="shared" si="98"/>
        <v>2366465.2830977617</v>
      </c>
      <c r="CU69" s="43"/>
      <c r="CV69" s="48">
        <f t="shared" si="99"/>
        <v>6382954.4512429982</v>
      </c>
      <c r="CW69" s="49">
        <f t="shared" si="113"/>
        <v>9.5244379023152455</v>
      </c>
      <c r="CX69" s="49">
        <f t="shared" si="100"/>
        <v>1051063.8408404444</v>
      </c>
      <c r="CY69" s="49">
        <f t="shared" si="101"/>
        <v>8.9969085456062015</v>
      </c>
      <c r="CZ69" s="46">
        <f t="shared" si="102"/>
        <v>7434018.2920834422</v>
      </c>
      <c r="DA69" s="50">
        <f t="shared" si="103"/>
        <v>9.4461287258474904</v>
      </c>
      <c r="DB69" s="48">
        <f t="shared" si="104"/>
        <v>2384715.4813564089</v>
      </c>
      <c r="DC69" s="49">
        <f t="shared" si="105"/>
        <v>0.87081179251115082</v>
      </c>
      <c r="DD69" s="46">
        <f t="shared" si="106"/>
        <v>1947942.3038870171</v>
      </c>
      <c r="DE69" s="49">
        <f t="shared" si="107"/>
        <v>1.6697487964140629</v>
      </c>
      <c r="DF69" s="46">
        <f t="shared" si="108"/>
        <v>4332657.7852434255</v>
      </c>
      <c r="DG69" s="50">
        <f t="shared" si="109"/>
        <v>1.1094856054429845</v>
      </c>
      <c r="DH69" s="177"/>
      <c r="DI69" s="190" t="s">
        <v>69</v>
      </c>
      <c r="DJ69" s="48">
        <f t="shared" si="110"/>
        <v>7434018.2920834422</v>
      </c>
      <c r="DK69" s="46">
        <f t="shared" si="111"/>
        <v>4332657.7852434255</v>
      </c>
      <c r="DL69" s="47">
        <f t="shared" si="112"/>
        <v>11766676.077326868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v>19856.427340935428</v>
      </c>
      <c r="E70" s="49">
        <f t="shared" si="74"/>
        <v>0.19431651440447251</v>
      </c>
      <c r="F70" s="46">
        <v>2288.6820518396353</v>
      </c>
      <c r="G70" s="49">
        <f t="shared" si="75"/>
        <v>0.14764738093281951</v>
      </c>
      <c r="H70" s="46">
        <v>22145.109392775063</v>
      </c>
      <c r="I70" s="50">
        <f t="shared" si="76"/>
        <v>0.18816954627762678</v>
      </c>
      <c r="J70" s="48">
        <f>+'[40]Oct-Dec'!$F$70</f>
        <v>9157.5268195579374</v>
      </c>
      <c r="K70" s="49">
        <f t="shared" si="77"/>
        <v>3.3015920493634561E-2</v>
      </c>
      <c r="L70" s="46">
        <f>+'[40]Oct-Dec'!$G$70</f>
        <v>11281.770540148862</v>
      </c>
      <c r="M70" s="49">
        <f t="shared" si="78"/>
        <v>4.9096857685624287E-2</v>
      </c>
      <c r="N70" s="46">
        <f t="shared" si="79"/>
        <v>20439.297359706798</v>
      </c>
      <c r="O70" s="50">
        <f t="shared" si="80"/>
        <v>4.0302033823534117E-2</v>
      </c>
      <c r="P70" s="139">
        <f t="shared" si="81"/>
        <v>29013.954160493366</v>
      </c>
      <c r="Q70" s="140">
        <f t="shared" si="82"/>
        <v>13570.452591988498</v>
      </c>
      <c r="R70" s="141">
        <f t="shared" si="83"/>
        <v>42584.406752481867</v>
      </c>
      <c r="S70" s="41"/>
      <c r="T70" s="5">
        <v>1711909.1059016818</v>
      </c>
      <c r="U70" s="7">
        <v>9.1485277457818448</v>
      </c>
      <c r="V70" s="5">
        <v>270935.3241738471</v>
      </c>
      <c r="W70" s="7">
        <v>7.5783984832269615</v>
      </c>
      <c r="X70" s="5">
        <v>1982844.430075529</v>
      </c>
      <c r="Y70" s="7">
        <v>8.8966659790264906</v>
      </c>
      <c r="Z70" s="48">
        <v>942133.73040772323</v>
      </c>
      <c r="AA70" s="49">
        <v>1.0557717194283989</v>
      </c>
      <c r="AB70" s="46">
        <v>301270.90039082384</v>
      </c>
      <c r="AC70" s="49">
        <v>0.99537089783932386</v>
      </c>
      <c r="AD70" s="46">
        <v>1243404.6307985471</v>
      </c>
      <c r="AE70" s="50">
        <v>1.0404737516901543</v>
      </c>
      <c r="AF70" s="139">
        <f t="shared" si="84"/>
        <v>2654042.836309405</v>
      </c>
      <c r="AG70" s="140">
        <f t="shared" si="85"/>
        <v>572206.22456467093</v>
      </c>
      <c r="AH70" s="141">
        <f t="shared" si="86"/>
        <v>3226249.0608740761</v>
      </c>
      <c r="AI70" s="43"/>
      <c r="AJ70" s="45">
        <v>20574.967299654774</v>
      </c>
      <c r="AK70" s="49">
        <v>0.32455189367702142</v>
      </c>
      <c r="AL70" s="46">
        <v>4817.1928214823929</v>
      </c>
      <c r="AM70" s="49">
        <v>0.37604940058410563</v>
      </c>
      <c r="AN70" s="46">
        <v>25392.160121137167</v>
      </c>
      <c r="AO70" s="50">
        <v>0.3332085837036568</v>
      </c>
      <c r="AP70" s="48">
        <v>6092.1890872637141</v>
      </c>
      <c r="AQ70" s="49">
        <v>4.8758966643432822E-2</v>
      </c>
      <c r="AR70" s="46">
        <v>9879.2832141313338</v>
      </c>
      <c r="AS70" s="49">
        <v>8.3229708878182068E-2</v>
      </c>
      <c r="AT70" s="46">
        <v>15971.472301395048</v>
      </c>
      <c r="AU70" s="50">
        <v>6.5552495860333307E-2</v>
      </c>
      <c r="AV70" s="139">
        <f t="shared" si="87"/>
        <v>26667.15638691849</v>
      </c>
      <c r="AW70" s="140">
        <f t="shared" si="88"/>
        <v>14696.476035613727</v>
      </c>
      <c r="AX70" s="141">
        <f t="shared" si="89"/>
        <v>41363.632422532217</v>
      </c>
      <c r="AY70" s="43"/>
      <c r="AZ70" s="45">
        <v>1062015.8045160505</v>
      </c>
      <c r="BA70" s="49">
        <v>9.6289535651626608</v>
      </c>
      <c r="BB70" s="46">
        <v>171882.62348395001</v>
      </c>
      <c r="BC70" s="49">
        <v>8.650358504476598</v>
      </c>
      <c r="BD70" s="46">
        <v>1233898.4280000005</v>
      </c>
      <c r="BE70" s="50">
        <v>9.4795675301926838</v>
      </c>
      <c r="BF70" s="48">
        <v>197620.57817836152</v>
      </c>
      <c r="BG70" s="49">
        <v>0.36192985624742274</v>
      </c>
      <c r="BH70" s="46">
        <v>144576.82182163832</v>
      </c>
      <c r="BI70" s="49">
        <v>0.6455994044066693</v>
      </c>
      <c r="BJ70" s="46">
        <v>342197.39999999985</v>
      </c>
      <c r="BK70" s="50">
        <v>0.44443471812208651</v>
      </c>
      <c r="BL70" s="139">
        <f t="shared" si="90"/>
        <v>1259636.382694412</v>
      </c>
      <c r="BM70" s="140">
        <f t="shared" si="91"/>
        <v>316459.44530558831</v>
      </c>
      <c r="BN70" s="141">
        <f t="shared" si="92"/>
        <v>1576095.8280000002</v>
      </c>
      <c r="BO70" s="43"/>
      <c r="BP70" s="45">
        <v>-330562.31000000006</v>
      </c>
      <c r="BQ70" s="49">
        <v>-4.1275401750596235</v>
      </c>
      <c r="BR70" s="46">
        <v>-33474.020000000033</v>
      </c>
      <c r="BS70" s="49">
        <v>-2.5987128328545945</v>
      </c>
      <c r="BT70" s="46">
        <v>-364036.33000000007</v>
      </c>
      <c r="BU70" s="50">
        <v>-3.9157164830909568</v>
      </c>
      <c r="BV70" s="48">
        <v>13611.940000000039</v>
      </c>
      <c r="BW70" s="49">
        <v>5.314112599405825E-2</v>
      </c>
      <c r="BX70" s="46">
        <v>39225.899999999907</v>
      </c>
      <c r="BY70" s="49">
        <v>0.27736577501537873</v>
      </c>
      <c r="BZ70" s="46">
        <v>52837.839999999946</v>
      </c>
      <c r="CA70" s="50">
        <v>0.132901979525618</v>
      </c>
      <c r="CB70" s="139">
        <f t="shared" si="93"/>
        <v>-316950.37</v>
      </c>
      <c r="CC70" s="140">
        <f t="shared" si="94"/>
        <v>5751.8799999998737</v>
      </c>
      <c r="CD70" s="141">
        <f t="shared" si="95"/>
        <v>-311198.49000000011</v>
      </c>
      <c r="CE70" s="43"/>
      <c r="CF70" s="45">
        <v>1359932.0044681861</v>
      </c>
      <c r="CG70" s="49">
        <v>10.701384989519878</v>
      </c>
      <c r="CH70" s="46">
        <v>259088.07744459074</v>
      </c>
      <c r="CI70" s="49">
        <v>12.94663589069512</v>
      </c>
      <c r="CJ70" s="46">
        <v>1619020.0819127769</v>
      </c>
      <c r="CK70" s="50">
        <v>11.006853410877389</v>
      </c>
      <c r="CL70" s="48">
        <v>353848.83711745997</v>
      </c>
      <c r="CM70" s="49">
        <v>0.55146361920514786</v>
      </c>
      <c r="CN70" s="46">
        <v>224076.81406752497</v>
      </c>
      <c r="CO70" s="49">
        <v>1.4929894465008393</v>
      </c>
      <c r="CP70" s="46">
        <v>577925.65118498495</v>
      </c>
      <c r="CQ70" s="50">
        <v>0.72994373302471138</v>
      </c>
      <c r="CR70" s="139">
        <f t="shared" si="96"/>
        <v>1713780.8415856459</v>
      </c>
      <c r="CS70" s="140">
        <f t="shared" si="97"/>
        <v>483164.89151211572</v>
      </c>
      <c r="CT70" s="141">
        <f t="shared" si="98"/>
        <v>2196945.7330977619</v>
      </c>
      <c r="CU70" s="43"/>
      <c r="CV70" s="48">
        <f t="shared" si="99"/>
        <v>3843725.9995265091</v>
      </c>
      <c r="CW70" s="49">
        <f t="shared" si="113"/>
        <v>5.7354834466781499</v>
      </c>
      <c r="CX70" s="49">
        <f t="shared" si="100"/>
        <v>675537.87997570983</v>
      </c>
      <c r="CY70" s="49">
        <f t="shared" si="101"/>
        <v>5.7824770380972383</v>
      </c>
      <c r="CZ70" s="46">
        <f t="shared" si="102"/>
        <v>4519263.8795022191</v>
      </c>
      <c r="DA70" s="50">
        <f t="shared" si="103"/>
        <v>5.7424594175819283</v>
      </c>
      <c r="DB70" s="48">
        <f t="shared" si="104"/>
        <v>1522464.8016103664</v>
      </c>
      <c r="DC70" s="49">
        <f t="shared" si="105"/>
        <v>0.55594904855121863</v>
      </c>
      <c r="DD70" s="46">
        <f t="shared" si="106"/>
        <v>730311.49003426719</v>
      </c>
      <c r="DE70" s="49">
        <f t="shared" si="107"/>
        <v>0.62601275667085021</v>
      </c>
      <c r="DF70" s="46">
        <f t="shared" si="108"/>
        <v>2252776.2916446337</v>
      </c>
      <c r="DG70" s="50">
        <f t="shared" si="109"/>
        <v>0.5768798256755282</v>
      </c>
      <c r="DH70" s="177"/>
      <c r="DI70" s="190" t="s">
        <v>70</v>
      </c>
      <c r="DJ70" s="48">
        <f t="shared" si="110"/>
        <v>4519263.8795022191</v>
      </c>
      <c r="DK70" s="46">
        <f t="shared" si="111"/>
        <v>2252776.2916446337</v>
      </c>
      <c r="DL70" s="47">
        <f t="shared" si="112"/>
        <v>6772040.1711468529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v>0</v>
      </c>
      <c r="E71" s="49">
        <f t="shared" si="74"/>
        <v>0</v>
      </c>
      <c r="F71" s="46">
        <v>0</v>
      </c>
      <c r="G71" s="49">
        <f t="shared" si="75"/>
        <v>0</v>
      </c>
      <c r="H71" s="46">
        <v>0</v>
      </c>
      <c r="I71" s="50">
        <f t="shared" si="76"/>
        <v>0</v>
      </c>
      <c r="J71" s="48">
        <f>+'[40]Oct-Dec'!$F$71</f>
        <v>0</v>
      </c>
      <c r="K71" s="49">
        <f t="shared" si="77"/>
        <v>0</v>
      </c>
      <c r="L71" s="46">
        <v>0</v>
      </c>
      <c r="M71" s="49">
        <f t="shared" si="78"/>
        <v>0</v>
      </c>
      <c r="N71" s="46">
        <f t="shared" si="79"/>
        <v>0</v>
      </c>
      <c r="O71" s="50">
        <f t="shared" si="80"/>
        <v>0</v>
      </c>
      <c r="P71" s="139">
        <f t="shared" si="81"/>
        <v>0</v>
      </c>
      <c r="Q71" s="140">
        <f t="shared" si="82"/>
        <v>0</v>
      </c>
      <c r="R71" s="141">
        <f t="shared" si="83"/>
        <v>0</v>
      </c>
      <c r="S71" s="41"/>
      <c r="T71" s="5">
        <v>0</v>
      </c>
      <c r="U71" s="7">
        <v>0</v>
      </c>
      <c r="V71" s="5">
        <v>0</v>
      </c>
      <c r="W71" s="7">
        <v>0</v>
      </c>
      <c r="X71" s="5">
        <v>0</v>
      </c>
      <c r="Y71" s="7">
        <v>0</v>
      </c>
      <c r="Z71" s="48">
        <v>0</v>
      </c>
      <c r="AA71" s="49">
        <v>0</v>
      </c>
      <c r="AB71" s="46">
        <v>0</v>
      </c>
      <c r="AC71" s="49">
        <v>0</v>
      </c>
      <c r="AD71" s="46">
        <v>0</v>
      </c>
      <c r="AE71" s="50">
        <v>0</v>
      </c>
      <c r="AF71" s="139">
        <f t="shared" si="84"/>
        <v>0</v>
      </c>
      <c r="AG71" s="140">
        <f t="shared" si="85"/>
        <v>0</v>
      </c>
      <c r="AH71" s="141">
        <f t="shared" si="86"/>
        <v>0</v>
      </c>
      <c r="AI71" s="43"/>
      <c r="AJ71" s="45">
        <v>0</v>
      </c>
      <c r="AK71" s="49">
        <v>0</v>
      </c>
      <c r="AL71" s="46">
        <v>0</v>
      </c>
      <c r="AM71" s="49">
        <v>0</v>
      </c>
      <c r="AN71" s="46">
        <v>0</v>
      </c>
      <c r="AO71" s="50">
        <v>0</v>
      </c>
      <c r="AP71" s="48">
        <v>0</v>
      </c>
      <c r="AQ71" s="49">
        <v>0</v>
      </c>
      <c r="AR71" s="46">
        <v>0</v>
      </c>
      <c r="AS71" s="49">
        <v>0</v>
      </c>
      <c r="AT71" s="46">
        <v>0</v>
      </c>
      <c r="AU71" s="50">
        <v>0</v>
      </c>
      <c r="AV71" s="139">
        <f t="shared" si="87"/>
        <v>0</v>
      </c>
      <c r="AW71" s="140">
        <f t="shared" si="88"/>
        <v>0</v>
      </c>
      <c r="AX71" s="141">
        <f t="shared" si="89"/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f t="shared" si="90"/>
        <v>0</v>
      </c>
      <c r="BM71" s="140">
        <f t="shared" si="91"/>
        <v>0</v>
      </c>
      <c r="BN71" s="141">
        <f t="shared" si="92"/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v>0</v>
      </c>
      <c r="BX71" s="46">
        <v>0</v>
      </c>
      <c r="BY71" s="49">
        <v>0</v>
      </c>
      <c r="BZ71" s="46">
        <v>0</v>
      </c>
      <c r="CA71" s="50">
        <v>0</v>
      </c>
      <c r="CB71" s="139">
        <f t="shared" si="93"/>
        <v>0</v>
      </c>
      <c r="CC71" s="140">
        <f t="shared" si="94"/>
        <v>0</v>
      </c>
      <c r="CD71" s="141">
        <f t="shared" si="95"/>
        <v>0</v>
      </c>
      <c r="CE71" s="43"/>
      <c r="CF71" s="45">
        <v>0</v>
      </c>
      <c r="CG71" s="49">
        <v>0</v>
      </c>
      <c r="CH71" s="46">
        <v>0</v>
      </c>
      <c r="CI71" s="49">
        <v>0</v>
      </c>
      <c r="CJ71" s="46">
        <v>0</v>
      </c>
      <c r="CK71" s="50">
        <v>0</v>
      </c>
      <c r="CL71" s="48">
        <v>0</v>
      </c>
      <c r="CM71" s="49">
        <v>0</v>
      </c>
      <c r="CN71" s="46">
        <v>0</v>
      </c>
      <c r="CO71" s="49">
        <v>0</v>
      </c>
      <c r="CP71" s="46">
        <v>0</v>
      </c>
      <c r="CQ71" s="50">
        <v>0</v>
      </c>
      <c r="CR71" s="139">
        <f t="shared" si="96"/>
        <v>0</v>
      </c>
      <c r="CS71" s="140">
        <f t="shared" si="97"/>
        <v>0</v>
      </c>
      <c r="CT71" s="141">
        <f t="shared" si="98"/>
        <v>0</v>
      </c>
      <c r="CU71" s="43"/>
      <c r="CV71" s="48">
        <f t="shared" si="99"/>
        <v>0</v>
      </c>
      <c r="CW71" s="49">
        <f t="shared" si="113"/>
        <v>0</v>
      </c>
      <c r="CX71" s="49">
        <f t="shared" si="100"/>
        <v>0</v>
      </c>
      <c r="CY71" s="49">
        <f t="shared" si="101"/>
        <v>0</v>
      </c>
      <c r="CZ71" s="46">
        <f t="shared" si="102"/>
        <v>0</v>
      </c>
      <c r="DA71" s="50">
        <f t="shared" si="103"/>
        <v>0</v>
      </c>
      <c r="DB71" s="48">
        <f t="shared" si="104"/>
        <v>0</v>
      </c>
      <c r="DC71" s="49">
        <f t="shared" si="105"/>
        <v>0</v>
      </c>
      <c r="DD71" s="46">
        <f t="shared" si="106"/>
        <v>0</v>
      </c>
      <c r="DE71" s="49">
        <f t="shared" si="107"/>
        <v>0</v>
      </c>
      <c r="DF71" s="46">
        <f t="shared" si="108"/>
        <v>0</v>
      </c>
      <c r="DG71" s="50">
        <f t="shared" si="109"/>
        <v>0</v>
      </c>
      <c r="DH71" s="177"/>
      <c r="DI71" s="190" t="s">
        <v>71</v>
      </c>
      <c r="DJ71" s="48">
        <f t="shared" si="110"/>
        <v>0</v>
      </c>
      <c r="DK71" s="46">
        <f t="shared" si="111"/>
        <v>0</v>
      </c>
      <c r="DL71" s="47">
        <f t="shared" si="112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v>0</v>
      </c>
      <c r="E72" s="49">
        <f t="shared" si="74"/>
        <v>0</v>
      </c>
      <c r="F72" s="46">
        <v>0</v>
      </c>
      <c r="G72" s="49">
        <f t="shared" si="75"/>
        <v>0</v>
      </c>
      <c r="H72" s="46">
        <v>0</v>
      </c>
      <c r="I72" s="50">
        <f t="shared" si="76"/>
        <v>0</v>
      </c>
      <c r="J72" s="48">
        <f>+'[40]Oct-Dec'!$F$72</f>
        <v>0</v>
      </c>
      <c r="K72" s="49">
        <f t="shared" si="77"/>
        <v>0</v>
      </c>
      <c r="L72" s="46">
        <v>0</v>
      </c>
      <c r="M72" s="49">
        <f t="shared" si="78"/>
        <v>0</v>
      </c>
      <c r="N72" s="46">
        <f t="shared" si="79"/>
        <v>0</v>
      </c>
      <c r="O72" s="50">
        <f t="shared" si="80"/>
        <v>0</v>
      </c>
      <c r="P72" s="139">
        <f t="shared" si="81"/>
        <v>0</v>
      </c>
      <c r="Q72" s="140">
        <f t="shared" si="82"/>
        <v>0</v>
      </c>
      <c r="R72" s="141">
        <f t="shared" si="83"/>
        <v>0</v>
      </c>
      <c r="S72" s="41"/>
      <c r="T72" s="5">
        <v>0</v>
      </c>
      <c r="U72" s="7">
        <v>0</v>
      </c>
      <c r="V72" s="5">
        <v>0</v>
      </c>
      <c r="W72" s="7">
        <v>0</v>
      </c>
      <c r="X72" s="5">
        <v>0</v>
      </c>
      <c r="Y72" s="7">
        <v>0</v>
      </c>
      <c r="Z72" s="48">
        <v>0</v>
      </c>
      <c r="AA72" s="49">
        <v>0</v>
      </c>
      <c r="AB72" s="46">
        <v>0</v>
      </c>
      <c r="AC72" s="49">
        <v>0</v>
      </c>
      <c r="AD72" s="46">
        <v>0</v>
      </c>
      <c r="AE72" s="50">
        <v>0</v>
      </c>
      <c r="AF72" s="139">
        <f t="shared" si="84"/>
        <v>0</v>
      </c>
      <c r="AG72" s="140">
        <f t="shared" si="85"/>
        <v>0</v>
      </c>
      <c r="AH72" s="141">
        <f t="shared" si="86"/>
        <v>0</v>
      </c>
      <c r="AI72" s="43"/>
      <c r="AJ72" s="45">
        <v>0</v>
      </c>
      <c r="AK72" s="49">
        <v>0</v>
      </c>
      <c r="AL72" s="46">
        <v>0</v>
      </c>
      <c r="AM72" s="49">
        <v>0</v>
      </c>
      <c r="AN72" s="46">
        <v>0</v>
      </c>
      <c r="AO72" s="50">
        <v>0</v>
      </c>
      <c r="AP72" s="48">
        <v>0</v>
      </c>
      <c r="AQ72" s="49">
        <v>0</v>
      </c>
      <c r="AR72" s="46">
        <v>0</v>
      </c>
      <c r="AS72" s="49">
        <v>0</v>
      </c>
      <c r="AT72" s="46">
        <v>0</v>
      </c>
      <c r="AU72" s="50">
        <v>0</v>
      </c>
      <c r="AV72" s="139">
        <f t="shared" si="87"/>
        <v>0</v>
      </c>
      <c r="AW72" s="140">
        <f t="shared" si="88"/>
        <v>0</v>
      </c>
      <c r="AX72" s="141">
        <f t="shared" si="89"/>
        <v>0</v>
      </c>
      <c r="AY72" s="43"/>
      <c r="AZ72" s="45">
        <v>423848.88781086192</v>
      </c>
      <c r="BA72" s="49">
        <v>3.8429006819125422</v>
      </c>
      <c r="BB72" s="46">
        <v>93730.232189136615</v>
      </c>
      <c r="BC72" s="49">
        <v>4.7171732354874996</v>
      </c>
      <c r="BD72" s="46">
        <v>517579.11999999854</v>
      </c>
      <c r="BE72" s="50">
        <v>3.9763615131679924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f t="shared" si="90"/>
        <v>423848.88781086192</v>
      </c>
      <c r="BM72" s="140">
        <f t="shared" si="91"/>
        <v>93730.232189136615</v>
      </c>
      <c r="BN72" s="141">
        <f t="shared" si="92"/>
        <v>517579.11999999854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v>0</v>
      </c>
      <c r="BX72" s="46">
        <v>0</v>
      </c>
      <c r="BY72" s="49">
        <v>0</v>
      </c>
      <c r="BZ72" s="46">
        <v>0</v>
      </c>
      <c r="CA72" s="50">
        <v>0</v>
      </c>
      <c r="CB72" s="139">
        <f t="shared" si="93"/>
        <v>0</v>
      </c>
      <c r="CC72" s="140">
        <f t="shared" si="94"/>
        <v>0</v>
      </c>
      <c r="CD72" s="141">
        <f t="shared" si="95"/>
        <v>0</v>
      </c>
      <c r="CE72" s="43"/>
      <c r="CF72" s="45">
        <v>0</v>
      </c>
      <c r="CG72" s="49">
        <v>0</v>
      </c>
      <c r="CH72" s="46">
        <v>0</v>
      </c>
      <c r="CI72" s="49">
        <v>0</v>
      </c>
      <c r="CJ72" s="46">
        <v>0</v>
      </c>
      <c r="CK72" s="50">
        <v>0</v>
      </c>
      <c r="CL72" s="48">
        <v>0</v>
      </c>
      <c r="CM72" s="49">
        <v>0</v>
      </c>
      <c r="CN72" s="46">
        <v>0</v>
      </c>
      <c r="CO72" s="49">
        <v>0</v>
      </c>
      <c r="CP72" s="46">
        <v>0</v>
      </c>
      <c r="CQ72" s="50">
        <v>0</v>
      </c>
      <c r="CR72" s="139">
        <f t="shared" si="96"/>
        <v>0</v>
      </c>
      <c r="CS72" s="140">
        <f t="shared" si="97"/>
        <v>0</v>
      </c>
      <c r="CT72" s="141">
        <f t="shared" si="98"/>
        <v>0</v>
      </c>
      <c r="CU72" s="43"/>
      <c r="CV72" s="48">
        <f t="shared" si="99"/>
        <v>423848.88781086192</v>
      </c>
      <c r="CW72" s="49">
        <f t="shared" si="113"/>
        <v>0.63245358285986153</v>
      </c>
      <c r="CX72" s="49">
        <f t="shared" si="100"/>
        <v>93730.232189136615</v>
      </c>
      <c r="CY72" s="49">
        <f t="shared" si="101"/>
        <v>0.80231313665000314</v>
      </c>
      <c r="CZ72" s="46">
        <f t="shared" si="102"/>
        <v>517579.11999999854</v>
      </c>
      <c r="DA72" s="50">
        <f t="shared" si="103"/>
        <v>0.6576684104392535</v>
      </c>
      <c r="DB72" s="48">
        <f t="shared" si="104"/>
        <v>0</v>
      </c>
      <c r="DC72" s="49">
        <f t="shared" si="105"/>
        <v>0</v>
      </c>
      <c r="DD72" s="46">
        <f t="shared" si="106"/>
        <v>0</v>
      </c>
      <c r="DE72" s="49">
        <f t="shared" si="107"/>
        <v>0</v>
      </c>
      <c r="DF72" s="46">
        <f t="shared" si="108"/>
        <v>0</v>
      </c>
      <c r="DG72" s="50">
        <f t="shared" si="109"/>
        <v>0</v>
      </c>
      <c r="DH72" s="177"/>
      <c r="DI72" s="190" t="s">
        <v>72</v>
      </c>
      <c r="DJ72" s="48">
        <f t="shared" si="110"/>
        <v>517579.11999999854</v>
      </c>
      <c r="DK72" s="46">
        <f t="shared" si="111"/>
        <v>0</v>
      </c>
      <c r="DL72" s="47">
        <f t="shared" si="112"/>
        <v>517579.11999999854</v>
      </c>
      <c r="DM72"/>
    </row>
    <row r="73" spans="1:119" s="62" customFormat="1" ht="15.6" x14ac:dyDescent="0.3">
      <c r="A73" s="35">
        <v>59</v>
      </c>
      <c r="B73" s="35" t="s">
        <v>194</v>
      </c>
      <c r="C73" s="52"/>
      <c r="D73" s="53">
        <v>2560708.6610335163</v>
      </c>
      <c r="E73" s="57">
        <f t="shared" si="74"/>
        <v>25.059290519577207</v>
      </c>
      <c r="F73" s="54">
        <v>295151.17960901122</v>
      </c>
      <c r="G73" s="57">
        <f t="shared" si="75"/>
        <v>19.04078315005556</v>
      </c>
      <c r="H73" s="54">
        <v>2855859.8406425277</v>
      </c>
      <c r="I73" s="58">
        <f t="shared" si="76"/>
        <v>24.266570144897294</v>
      </c>
      <c r="J73" s="56">
        <f>SUM(J66:J72)</f>
        <v>1180965.6308184597</v>
      </c>
      <c r="K73" s="57">
        <f t="shared" si="77"/>
        <v>4.2577726651636985</v>
      </c>
      <c r="L73" s="54">
        <f>SUM(L66:L72)</f>
        <v>1454910.646206459</v>
      </c>
      <c r="M73" s="57">
        <f t="shared" si="78"/>
        <v>6.3315895929537005</v>
      </c>
      <c r="N73" s="54">
        <f>SUM(N66:N72)</f>
        <v>2635876.2770249192</v>
      </c>
      <c r="O73" s="58">
        <f t="shared" si="80"/>
        <v>5.1973985701059036</v>
      </c>
      <c r="P73" s="145">
        <f t="shared" si="81"/>
        <v>3741674.291851976</v>
      </c>
      <c r="Q73" s="146">
        <f t="shared" si="82"/>
        <v>1750061.8258154702</v>
      </c>
      <c r="R73" s="147">
        <f t="shared" si="83"/>
        <v>5491736.1176674459</v>
      </c>
      <c r="S73" s="41"/>
      <c r="T73" s="238">
        <v>9347503.4093608782</v>
      </c>
      <c r="U73" s="239">
        <v>49.953524985361994</v>
      </c>
      <c r="V73" s="238">
        <v>1954412.406817745</v>
      </c>
      <c r="W73" s="239">
        <v>54.667349355759136</v>
      </c>
      <c r="X73" s="238">
        <v>11301915.816178624</v>
      </c>
      <c r="Y73" s="239">
        <v>50.709661542024108</v>
      </c>
      <c r="Z73" s="56">
        <v>6453331.7259377101</v>
      </c>
      <c r="AA73" s="57">
        <v>7.2317176558221243</v>
      </c>
      <c r="AB73" s="54">
        <v>2289023.7965970868</v>
      </c>
      <c r="AC73" s="57">
        <v>7.5627206897139043</v>
      </c>
      <c r="AD73" s="54">
        <v>8742355.522534797</v>
      </c>
      <c r="AE73" s="58">
        <v>7.3155521733091087</v>
      </c>
      <c r="AF73" s="145">
        <f t="shared" si="84"/>
        <v>15800835.135298587</v>
      </c>
      <c r="AG73" s="146">
        <f t="shared" si="85"/>
        <v>4243436.2034148313</v>
      </c>
      <c r="AH73" s="147">
        <f t="shared" si="86"/>
        <v>20044271.338713419</v>
      </c>
      <c r="AI73" s="43"/>
      <c r="AJ73" s="53">
        <v>3232242.5463133198</v>
      </c>
      <c r="AK73" s="57">
        <v>50.985764592054892</v>
      </c>
      <c r="AL73" s="54">
        <v>668869.8118102185</v>
      </c>
      <c r="AM73" s="57">
        <v>52.214661343498712</v>
      </c>
      <c r="AN73" s="46">
        <v>3901112.3581235381</v>
      </c>
      <c r="AO73" s="58">
        <v>51.192341160337747</v>
      </c>
      <c r="AP73" s="56">
        <v>433339.06532307272</v>
      </c>
      <c r="AQ73" s="57">
        <v>3.4682385475455018</v>
      </c>
      <c r="AR73" s="54">
        <v>691381.35760325205</v>
      </c>
      <c r="AS73" s="57">
        <v>5.8246603392046445</v>
      </c>
      <c r="AT73" s="54">
        <v>1124720.4229263249</v>
      </c>
      <c r="AU73" s="58">
        <v>4.6162451073136417</v>
      </c>
      <c r="AV73" s="145">
        <f t="shared" si="87"/>
        <v>3665581.6116363928</v>
      </c>
      <c r="AW73" s="146">
        <f t="shared" si="88"/>
        <v>1360251.1694134707</v>
      </c>
      <c r="AX73" s="147">
        <f t="shared" si="89"/>
        <v>5025832.7810498634</v>
      </c>
      <c r="AY73" s="43"/>
      <c r="AZ73" s="53">
        <v>5836200.559881445</v>
      </c>
      <c r="BA73" s="57">
        <v>52.914941518862719</v>
      </c>
      <c r="BB73" s="54">
        <v>974009.32011855789</v>
      </c>
      <c r="BC73" s="57">
        <v>49.019090091522791</v>
      </c>
      <c r="BD73" s="46">
        <v>6810209.8800000018</v>
      </c>
      <c r="BE73" s="58">
        <v>52.320225868903854</v>
      </c>
      <c r="BF73" s="56">
        <v>2339864.1013846244</v>
      </c>
      <c r="BG73" s="57">
        <v>4.2853162644241767</v>
      </c>
      <c r="BH73" s="54">
        <v>1708784.8986153761</v>
      </c>
      <c r="BI73" s="57">
        <v>7.6304797608995907</v>
      </c>
      <c r="BJ73" s="54">
        <v>4048649.0000000005</v>
      </c>
      <c r="BK73" s="58">
        <v>5.2582520413371592</v>
      </c>
      <c r="BL73" s="145">
        <f t="shared" si="90"/>
        <v>8176064.6612660699</v>
      </c>
      <c r="BM73" s="146">
        <f t="shared" si="91"/>
        <v>2682794.2187339338</v>
      </c>
      <c r="BN73" s="147">
        <f t="shared" si="92"/>
        <v>10858858.880000003</v>
      </c>
      <c r="BO73" s="43"/>
      <c r="BP73" s="53">
        <v>14898634.619999997</v>
      </c>
      <c r="BQ73" s="57">
        <v>186.03062444591504</v>
      </c>
      <c r="BR73" s="54">
        <v>2272526.42</v>
      </c>
      <c r="BS73" s="57">
        <v>176.42468907693501</v>
      </c>
      <c r="BT73" s="54">
        <v>17171161.039999999</v>
      </c>
      <c r="BU73" s="58">
        <v>184.69969279752172</v>
      </c>
      <c r="BV73" s="56">
        <v>1576954.3900000006</v>
      </c>
      <c r="BW73" s="57">
        <v>6.1564429409674934</v>
      </c>
      <c r="BX73" s="54">
        <v>1725230.1700000002</v>
      </c>
      <c r="BY73" s="57">
        <v>12.199077731344973</v>
      </c>
      <c r="BZ73" s="54">
        <v>3302184.5600000005</v>
      </c>
      <c r="CA73" s="58">
        <v>8.3059198631687519</v>
      </c>
      <c r="CB73" s="145">
        <f t="shared" si="93"/>
        <v>16475589.009999998</v>
      </c>
      <c r="CC73" s="146">
        <f t="shared" si="94"/>
        <v>3997756.59</v>
      </c>
      <c r="CD73" s="147">
        <f t="shared" si="95"/>
        <v>20473345.599999998</v>
      </c>
      <c r="CE73" s="43"/>
      <c r="CF73" s="53">
        <v>7550742.0965934619</v>
      </c>
      <c r="CG73" s="57">
        <v>59.417233999004267</v>
      </c>
      <c r="CH73" s="54">
        <v>1406507.512970421</v>
      </c>
      <c r="CI73" s="57">
        <v>70.283205725085992</v>
      </c>
      <c r="CJ73" s="46">
        <v>8957249.6095638834</v>
      </c>
      <c r="CK73" s="58">
        <v>60.895559306854778</v>
      </c>
      <c r="CL73" s="56">
        <v>4061620.8541068383</v>
      </c>
      <c r="CM73" s="57">
        <v>6.3299236880107319</v>
      </c>
      <c r="CN73" s="54">
        <v>2571250.4018180869</v>
      </c>
      <c r="CO73" s="57">
        <v>17.131847086457675</v>
      </c>
      <c r="CP73" s="54">
        <v>6632871.2559249252</v>
      </c>
      <c r="CQ73" s="58">
        <v>8.3775876625216927</v>
      </c>
      <c r="CR73" s="145">
        <f t="shared" si="96"/>
        <v>11612362.9507003</v>
      </c>
      <c r="CS73" s="146">
        <f t="shared" si="97"/>
        <v>3977757.9147885079</v>
      </c>
      <c r="CT73" s="147">
        <f t="shared" si="98"/>
        <v>15590120.865488809</v>
      </c>
      <c r="CU73" s="43"/>
      <c r="CV73" s="56">
        <f>SUM(CV66:CV72)</f>
        <v>43426031.89318262</v>
      </c>
      <c r="CW73" s="57">
        <f t="shared" si="113"/>
        <v>64.798918317525235</v>
      </c>
      <c r="CX73" s="57">
        <f>SUM(CX66:CX72)</f>
        <v>7571476.6513259532</v>
      </c>
      <c r="CY73" s="57">
        <f t="shared" si="101"/>
        <v>64.810414306235415</v>
      </c>
      <c r="CZ73" s="54">
        <f t="shared" si="102"/>
        <v>50997508.544508576</v>
      </c>
      <c r="DA73" s="58">
        <f t="shared" si="103"/>
        <v>64.800624841336912</v>
      </c>
      <c r="DB73" s="56">
        <f>SUM(DB66:DB72)</f>
        <v>16046075.767570704</v>
      </c>
      <c r="DC73" s="57">
        <f t="shared" si="105"/>
        <v>5.8594461734194718</v>
      </c>
      <c r="DD73" s="54">
        <f>SUM(DD66:DD72)</f>
        <v>10440581.270840261</v>
      </c>
      <c r="DE73" s="57">
        <f t="shared" si="107"/>
        <v>8.9495196937105366</v>
      </c>
      <c r="DF73" s="54">
        <f>SUM(DF66:DF72)</f>
        <v>26486657.038410965</v>
      </c>
      <c r="DG73" s="58">
        <f t="shared" si="109"/>
        <v>6.7825723094285468</v>
      </c>
      <c r="DH73" s="178"/>
      <c r="DI73" s="190" t="s">
        <v>194</v>
      </c>
      <c r="DJ73" s="56">
        <f t="shared" ref="DJ73:DK73" si="114">SUM(DJ66:DJ72)</f>
        <v>50997508.544508569</v>
      </c>
      <c r="DK73" s="54">
        <f t="shared" si="114"/>
        <v>26486657.038410965</v>
      </c>
      <c r="DL73" s="55">
        <f>SUM(DL66:DL72)</f>
        <v>77484165.582919553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>
        <v>0</v>
      </c>
      <c r="J74" s="48"/>
      <c r="K74" s="49"/>
      <c r="L74" s="46"/>
      <c r="M74" s="49"/>
      <c r="N74" s="46"/>
      <c r="O74" s="50"/>
      <c r="P74" s="148"/>
      <c r="Q74" s="149"/>
      <c r="R74" s="150"/>
      <c r="S74" s="41"/>
      <c r="T74" s="5"/>
      <c r="U74" s="7"/>
      <c r="V74" s="5"/>
      <c r="W74" s="7"/>
      <c r="X74" s="7"/>
      <c r="Y74" s="7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v>1657418.4112819496</v>
      </c>
      <c r="E75" s="49">
        <f t="shared" ref="E75:E96" si="115">+D75/$D$111</f>
        <v>16.219623150744226</v>
      </c>
      <c r="F75" s="49">
        <v>245279.79871805044</v>
      </c>
      <c r="G75" s="49">
        <f t="shared" ref="G75:G96" si="116">+F75/$F$111</f>
        <v>15.823482273275946</v>
      </c>
      <c r="H75" s="46">
        <f>+D75+F75</f>
        <v>1902698.21</v>
      </c>
      <c r="I75" s="50">
        <f t="shared" ref="I75:I96" si="117">+H75/$H$111</f>
        <v>16.167445937104354</v>
      </c>
      <c r="J75" s="48">
        <f>+'[40]Oct-Dec'!$F$75</f>
        <v>344449.23194792977</v>
      </c>
      <c r="K75" s="49">
        <f t="shared" ref="K75:K96" si="118">+J75/$J$111</f>
        <v>1.2418536882467264</v>
      </c>
      <c r="L75" s="46">
        <f>+'[40]Oct-Dec'!$G$75</f>
        <v>449514.46805207012</v>
      </c>
      <c r="M75" s="49">
        <f t="shared" ref="M75:M96" si="119">+L75/$L$111</f>
        <v>1.956230875910935</v>
      </c>
      <c r="N75" s="46">
        <f t="shared" ref="N75:N94" si="120">+J75+L75</f>
        <v>793963.7</v>
      </c>
      <c r="O75" s="50">
        <f t="shared" ref="O75:O96" si="121">+N75/$N$111</f>
        <v>1.5655309147338179</v>
      </c>
      <c r="P75" s="139">
        <f t="shared" ref="P75:P96" si="122">+D75+J75</f>
        <v>2001867.6432298794</v>
      </c>
      <c r="Q75" s="140">
        <f t="shared" ref="Q75:Q96" si="123">+F75+L75</f>
        <v>694794.26677012059</v>
      </c>
      <c r="R75" s="141">
        <f t="shared" ref="R75:R96" si="124">+P75+Q75</f>
        <v>2696661.91</v>
      </c>
      <c r="S75" s="41"/>
      <c r="T75" s="5">
        <v>708957.90550391632</v>
      </c>
      <c r="U75" s="7">
        <v>3.7887064486859852</v>
      </c>
      <c r="V75" s="5">
        <v>192480.82618567301</v>
      </c>
      <c r="W75" s="7">
        <v>5.3839284547473643</v>
      </c>
      <c r="X75" s="5">
        <v>901438.73168958933</v>
      </c>
      <c r="Y75" s="7">
        <v>4.0445932997850331</v>
      </c>
      <c r="Z75" s="48">
        <v>641583.48387778469</v>
      </c>
      <c r="AA75" s="49">
        <v>0.71896979809582928</v>
      </c>
      <c r="AB75" s="46">
        <v>692653.09694665042</v>
      </c>
      <c r="AC75" s="49">
        <v>2.28846109632424</v>
      </c>
      <c r="AD75" s="46">
        <v>1334236.5808244352</v>
      </c>
      <c r="AE75" s="50">
        <v>1.1164813983369848</v>
      </c>
      <c r="AF75" s="139">
        <f t="shared" ref="AF75:AF96" si="125">+T75+Z75</f>
        <v>1350541.3893817011</v>
      </c>
      <c r="AG75" s="140">
        <f t="shared" ref="AG75:AG96" si="126">+V75+AB75</f>
        <v>885133.92313232343</v>
      </c>
      <c r="AH75" s="141">
        <f t="shared" ref="AH75:AH96" si="127">+AF75+AG75</f>
        <v>2235675.3125140248</v>
      </c>
      <c r="AI75" s="43"/>
      <c r="AJ75" s="45">
        <v>460220.70714860945</v>
      </c>
      <c r="AK75" s="49">
        <v>7.2595742116666839</v>
      </c>
      <c r="AL75" s="46">
        <v>92059.931783730048</v>
      </c>
      <c r="AM75" s="49">
        <v>7.1865676646159287</v>
      </c>
      <c r="AN75" s="46">
        <v>552280.6389323395</v>
      </c>
      <c r="AO75" s="50">
        <v>7.2473018690681652</v>
      </c>
      <c r="AP75" s="48">
        <v>134828.09246471769</v>
      </c>
      <c r="AQ75" s="49">
        <v>1.0790995435168889</v>
      </c>
      <c r="AR75" s="46">
        <v>214010.72492320318</v>
      </c>
      <c r="AS75" s="49">
        <v>1.8029699064288931</v>
      </c>
      <c r="AT75" s="46">
        <v>348838.81738792086</v>
      </c>
      <c r="AU75" s="50">
        <v>1.4317562402025943</v>
      </c>
      <c r="AV75" s="139">
        <f t="shared" ref="AV75:AV96" si="128">+AJ75+AP75</f>
        <v>595048.79961332714</v>
      </c>
      <c r="AW75" s="140">
        <f t="shared" ref="AW75:AW96" si="129">+AL75+AR75</f>
        <v>306070.65670693322</v>
      </c>
      <c r="AX75" s="141">
        <f t="shared" ref="AX75:AX96" si="130">+AV75+AW75</f>
        <v>901119.45632026042</v>
      </c>
      <c r="AY75" s="43"/>
      <c r="AZ75" s="45">
        <v>1701153.7416567672</v>
      </c>
      <c r="BA75" s="49">
        <v>15.423810376419091</v>
      </c>
      <c r="BB75" s="49">
        <v>302087.77695274417</v>
      </c>
      <c r="BC75" s="49">
        <v>15.203209710757131</v>
      </c>
      <c r="BD75" s="46">
        <v>2003241.5186095114</v>
      </c>
      <c r="BE75" s="50">
        <v>15.390134896050455</v>
      </c>
      <c r="BF75" s="48">
        <v>730201.80393399997</v>
      </c>
      <c r="BG75" s="49">
        <v>1.3373194045152275</v>
      </c>
      <c r="BH75" s="46">
        <v>524742.55600624811</v>
      </c>
      <c r="BI75" s="49">
        <v>2.343207419806236</v>
      </c>
      <c r="BJ75" s="46">
        <v>1254944.3599402481</v>
      </c>
      <c r="BK75" s="50">
        <v>1.6298804224373027</v>
      </c>
      <c r="BL75" s="139">
        <f t="shared" ref="BL75:BL96" si="131">+AZ75+BF75</f>
        <v>2431355.5455907672</v>
      </c>
      <c r="BM75" s="140">
        <f t="shared" ref="BM75:BM96" si="132">+BB75+BH75</f>
        <v>826830.33295899234</v>
      </c>
      <c r="BN75" s="141">
        <f t="shared" ref="BN75:BN96" si="133">+BL75+BM75</f>
        <v>3258185.8785497593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v>0</v>
      </c>
      <c r="BU75" s="50">
        <v>0</v>
      </c>
      <c r="BV75" s="48">
        <v>0</v>
      </c>
      <c r="BW75" s="49">
        <v>0</v>
      </c>
      <c r="BX75" s="46">
        <v>0</v>
      </c>
      <c r="BY75" s="49">
        <v>0</v>
      </c>
      <c r="BZ75" s="46">
        <v>0</v>
      </c>
      <c r="CA75" s="50">
        <v>0</v>
      </c>
      <c r="CB75" s="139">
        <f t="shared" ref="CB75:CB96" si="134">+BP75+BV75</f>
        <v>0</v>
      </c>
      <c r="CC75" s="140">
        <f t="shared" ref="CC75:CC96" si="135">+BR75+BX75</f>
        <v>0</v>
      </c>
      <c r="CD75" s="141">
        <f t="shared" ref="CD75:CD96" si="136">+CB75+CC75</f>
        <v>0</v>
      </c>
      <c r="CE75" s="43"/>
      <c r="CF75" s="45">
        <v>0</v>
      </c>
      <c r="CG75" s="49">
        <v>0</v>
      </c>
      <c r="CH75" s="49">
        <v>0</v>
      </c>
      <c r="CI75" s="49">
        <v>0</v>
      </c>
      <c r="CJ75" s="46">
        <v>0</v>
      </c>
      <c r="CK75" s="50">
        <v>0</v>
      </c>
      <c r="CL75" s="48">
        <v>0</v>
      </c>
      <c r="CM75" s="49">
        <v>0</v>
      </c>
      <c r="CN75" s="46">
        <v>0</v>
      </c>
      <c r="CO75" s="49">
        <v>0</v>
      </c>
      <c r="CP75" s="46">
        <v>0</v>
      </c>
      <c r="CQ75" s="50">
        <v>0</v>
      </c>
      <c r="CR75" s="139">
        <f t="shared" ref="CR75:CR96" si="137">+CF75+CL75</f>
        <v>0</v>
      </c>
      <c r="CS75" s="140">
        <f t="shared" ref="CS75:CS96" si="138">+CH75+CN75</f>
        <v>0</v>
      </c>
      <c r="CT75" s="141">
        <f t="shared" ref="CT75:CT96" si="139">+CR75+CS75</f>
        <v>0</v>
      </c>
      <c r="CU75" s="43"/>
      <c r="CV75" s="48">
        <f t="shared" ref="CV75:CV94" si="140">+D75+T75+AJ75+AZ75+BP75+CF75</f>
        <v>4527750.7655912424</v>
      </c>
      <c r="CW75" s="49">
        <f t="shared" si="113"/>
        <v>6.7561630485450506</v>
      </c>
      <c r="CX75" s="49">
        <f t="shared" ref="CX75:CX94" si="141">+F75+V75+AL75+BB75+BR75+CH75</f>
        <v>831908.33364019776</v>
      </c>
      <c r="CY75" s="49">
        <f t="shared" ref="CY75:CY96" si="142">+CX75/$CX$111</f>
        <v>7.1209786744292556</v>
      </c>
      <c r="CZ75" s="46">
        <f t="shared" ref="CZ75:CZ96" si="143">+CV75+CX75</f>
        <v>5359659.0992314406</v>
      </c>
      <c r="DA75" s="50">
        <f t="shared" ref="DA75:DA96" si="144">+CZ75/$CZ$111</f>
        <v>6.8103181602222138</v>
      </c>
      <c r="DB75" s="48">
        <f t="shared" ref="DB75:DB94" si="145">+J75+Z75+AP75+BF75+BV75+CL75</f>
        <v>1851062.6122244322</v>
      </c>
      <c r="DC75" s="49">
        <f t="shared" si="105"/>
        <v>0.6759410772494665</v>
      </c>
      <c r="DD75" s="46">
        <f t="shared" ref="DD75:DD94" si="146">+L75+AB75+AR75+BH75+BX75+CN75</f>
        <v>1880920.8459281719</v>
      </c>
      <c r="DE75" s="49">
        <f t="shared" ref="DE75:DE96" si="147">+DD75/$DD$111</f>
        <v>1.6122989435424511</v>
      </c>
      <c r="DF75" s="46">
        <f t="shared" ref="DF75:DF94" si="148">+DB75+DD75</f>
        <v>3731983.4581526043</v>
      </c>
      <c r="DG75" s="50">
        <f t="shared" ref="DG75:DG96" si="149">+DF75/$DF$111</f>
        <v>0.95566789065917668</v>
      </c>
      <c r="DH75" s="177"/>
      <c r="DI75" s="190" t="s">
        <v>74</v>
      </c>
      <c r="DJ75" s="48">
        <f t="shared" ref="DJ75:DJ94" si="150">+CZ75</f>
        <v>5359659.0992314406</v>
      </c>
      <c r="DK75" s="46">
        <f t="shared" ref="DK75:DK94" si="151">+DF75</f>
        <v>3731983.4581526043</v>
      </c>
      <c r="DL75" s="47">
        <f t="shared" ref="DL75:DL94" si="152">+DJ75+DK75</f>
        <v>9091642.5573840439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v>589539.39671147522</v>
      </c>
      <c r="E76" s="49">
        <f t="shared" si="115"/>
        <v>5.7692775596605719</v>
      </c>
      <c r="F76" s="49">
        <v>87245.383288524798</v>
      </c>
      <c r="G76" s="49">
        <f t="shared" si="116"/>
        <v>5.6283712849832135</v>
      </c>
      <c r="H76" s="46">
        <f t="shared" ref="H76:H94" si="153">+D76+F76</f>
        <v>676784.78</v>
      </c>
      <c r="I76" s="50">
        <f t="shared" si="117"/>
        <v>5.7507182611503396</v>
      </c>
      <c r="J76" s="48">
        <f>+'[40]Oct-Dec'!$F$76</f>
        <v>113898.39123155618</v>
      </c>
      <c r="K76" s="49">
        <f t="shared" si="118"/>
        <v>0.4106414650320917</v>
      </c>
      <c r="L76" s="46">
        <f>+'[40]Oct-Dec'!$G$76</f>
        <v>148640.11876844385</v>
      </c>
      <c r="M76" s="49">
        <f t="shared" si="119"/>
        <v>0.64686325001716316</v>
      </c>
      <c r="N76" s="46">
        <f t="shared" si="120"/>
        <v>262538.51</v>
      </c>
      <c r="O76" s="50">
        <f t="shared" si="121"/>
        <v>0.51767121558977269</v>
      </c>
      <c r="P76" s="139">
        <f t="shared" si="122"/>
        <v>703437.78794303141</v>
      </c>
      <c r="Q76" s="140">
        <f t="shared" si="123"/>
        <v>235885.50205696863</v>
      </c>
      <c r="R76" s="141">
        <f t="shared" si="124"/>
        <v>939323.29</v>
      </c>
      <c r="S76" s="41"/>
      <c r="T76" s="5">
        <v>305867.42075341428</v>
      </c>
      <c r="U76" s="7">
        <v>1.6345707699355201</v>
      </c>
      <c r="V76" s="5">
        <v>52395.989269538928</v>
      </c>
      <c r="W76" s="7">
        <v>1.465581082194594</v>
      </c>
      <c r="X76" s="5">
        <v>358263.41002295318</v>
      </c>
      <c r="Y76" s="7">
        <v>1.6074634213032111</v>
      </c>
      <c r="Z76" s="48">
        <v>1368115.6419394705</v>
      </c>
      <c r="AA76" s="49">
        <v>1.5331345827542211</v>
      </c>
      <c r="AB76" s="46">
        <v>453426.86738250661</v>
      </c>
      <c r="AC76" s="49">
        <v>1.4980799921449841</v>
      </c>
      <c r="AD76" s="46">
        <v>1821542.5093219772</v>
      </c>
      <c r="AE76" s="50">
        <v>1.5242561605389433</v>
      </c>
      <c r="AF76" s="139">
        <f t="shared" si="125"/>
        <v>1673983.0626928848</v>
      </c>
      <c r="AG76" s="140">
        <f t="shared" si="126"/>
        <v>505822.85665204551</v>
      </c>
      <c r="AH76" s="141">
        <f t="shared" si="127"/>
        <v>2179805.9193449304</v>
      </c>
      <c r="AI76" s="43"/>
      <c r="AJ76" s="45">
        <v>194135.92339542625</v>
      </c>
      <c r="AK76" s="49">
        <v>3.0623223187227109</v>
      </c>
      <c r="AL76" s="46">
        <v>39021.945032873715</v>
      </c>
      <c r="AM76" s="49">
        <v>3.0462096044397904</v>
      </c>
      <c r="AN76" s="46">
        <v>233157.86842829996</v>
      </c>
      <c r="AO76" s="50">
        <v>3.0596137842438154</v>
      </c>
      <c r="AP76" s="48">
        <v>56695.234707804491</v>
      </c>
      <c r="AQ76" s="49">
        <v>0.45376153273684017</v>
      </c>
      <c r="AR76" s="46">
        <v>90048.960693263536</v>
      </c>
      <c r="AS76" s="49">
        <v>0.75863285026212135</v>
      </c>
      <c r="AT76" s="46">
        <v>146744.19540106802</v>
      </c>
      <c r="AU76" s="50">
        <v>0.60228938697882162</v>
      </c>
      <c r="AV76" s="139">
        <f t="shared" si="128"/>
        <v>250831.15810323073</v>
      </c>
      <c r="AW76" s="140">
        <f t="shared" si="129"/>
        <v>129070.90572613725</v>
      </c>
      <c r="AX76" s="141">
        <f t="shared" si="130"/>
        <v>379902.06382936798</v>
      </c>
      <c r="AY76" s="43"/>
      <c r="AZ76" s="45">
        <v>304036.23562918743</v>
      </c>
      <c r="BA76" s="49">
        <v>2.756598143409319</v>
      </c>
      <c r="BB76" s="49">
        <v>50673.056431943893</v>
      </c>
      <c r="BC76" s="49">
        <v>2.5502293121260138</v>
      </c>
      <c r="BD76" s="46">
        <v>354709.29206113133</v>
      </c>
      <c r="BE76" s="50">
        <v>2.7250952034443574</v>
      </c>
      <c r="BF76" s="48">
        <v>335473.8190712487</v>
      </c>
      <c r="BG76" s="49">
        <v>0.61439953384634727</v>
      </c>
      <c r="BH76" s="46">
        <v>245714.52559551931</v>
      </c>
      <c r="BI76" s="49">
        <v>1.0972239490382301</v>
      </c>
      <c r="BJ76" s="46">
        <v>581188.34466676798</v>
      </c>
      <c r="BK76" s="50">
        <v>0.75482828957150816</v>
      </c>
      <c r="BL76" s="139">
        <f t="shared" si="131"/>
        <v>639510.05470043607</v>
      </c>
      <c r="BM76" s="140">
        <f t="shared" si="132"/>
        <v>296387.58202746318</v>
      </c>
      <c r="BN76" s="141">
        <f t="shared" si="133"/>
        <v>935897.63672789931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v>0</v>
      </c>
      <c r="BU76" s="50">
        <v>0</v>
      </c>
      <c r="BV76" s="48">
        <v>0</v>
      </c>
      <c r="BW76" s="49">
        <v>0</v>
      </c>
      <c r="BX76" s="46">
        <v>0</v>
      </c>
      <c r="BY76" s="49">
        <v>0</v>
      </c>
      <c r="BZ76" s="46">
        <v>0</v>
      </c>
      <c r="CA76" s="50">
        <v>0</v>
      </c>
      <c r="CB76" s="139">
        <f t="shared" si="134"/>
        <v>0</v>
      </c>
      <c r="CC76" s="140">
        <f t="shared" si="135"/>
        <v>0</v>
      </c>
      <c r="CD76" s="141">
        <f t="shared" si="136"/>
        <v>0</v>
      </c>
      <c r="CE76" s="43"/>
      <c r="CF76" s="45">
        <v>0</v>
      </c>
      <c r="CG76" s="49">
        <v>0</v>
      </c>
      <c r="CH76" s="49">
        <v>0</v>
      </c>
      <c r="CI76" s="49">
        <v>0</v>
      </c>
      <c r="CJ76" s="46">
        <v>0</v>
      </c>
      <c r="CK76" s="50">
        <v>0</v>
      </c>
      <c r="CL76" s="48">
        <v>0</v>
      </c>
      <c r="CM76" s="49">
        <v>0</v>
      </c>
      <c r="CN76" s="46">
        <v>0</v>
      </c>
      <c r="CO76" s="49">
        <v>0</v>
      </c>
      <c r="CP76" s="46">
        <v>0</v>
      </c>
      <c r="CQ76" s="50">
        <v>0</v>
      </c>
      <c r="CR76" s="139">
        <f t="shared" si="137"/>
        <v>0</v>
      </c>
      <c r="CS76" s="140">
        <f t="shared" si="138"/>
        <v>0</v>
      </c>
      <c r="CT76" s="141">
        <f t="shared" si="139"/>
        <v>0</v>
      </c>
      <c r="CU76" s="43"/>
      <c r="CV76" s="48">
        <f t="shared" si="140"/>
        <v>1393578.9764895032</v>
      </c>
      <c r="CW76" s="49">
        <f t="shared" si="113"/>
        <v>2.0794534137654002</v>
      </c>
      <c r="CX76" s="49">
        <f t="shared" si="141"/>
        <v>229336.37402288133</v>
      </c>
      <c r="CY76" s="49">
        <f t="shared" si="142"/>
        <v>1.9630761739600371</v>
      </c>
      <c r="CZ76" s="46">
        <f t="shared" si="143"/>
        <v>1622915.3505123844</v>
      </c>
      <c r="DA76" s="50">
        <f t="shared" si="144"/>
        <v>2.062177776508733</v>
      </c>
      <c r="DB76" s="48">
        <f t="shared" si="145"/>
        <v>1874183.0869500798</v>
      </c>
      <c r="DC76" s="49">
        <f t="shared" si="105"/>
        <v>0.68438383790454393</v>
      </c>
      <c r="DD76" s="46">
        <f t="shared" si="146"/>
        <v>937830.47243973333</v>
      </c>
      <c r="DE76" s="49">
        <f t="shared" si="147"/>
        <v>0.80389511510270228</v>
      </c>
      <c r="DF76" s="46">
        <f t="shared" si="148"/>
        <v>2812013.5593898129</v>
      </c>
      <c r="DG76" s="50">
        <f t="shared" si="149"/>
        <v>0.72008654297126784</v>
      </c>
      <c r="DH76" s="177"/>
      <c r="DI76" s="190" t="s">
        <v>75</v>
      </c>
      <c r="DJ76" s="48">
        <f t="shared" si="150"/>
        <v>1622915.3505123844</v>
      </c>
      <c r="DK76" s="46">
        <f t="shared" si="151"/>
        <v>2812013.5593898129</v>
      </c>
      <c r="DL76" s="47">
        <f t="shared" si="152"/>
        <v>4434928.9099021973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v>0</v>
      </c>
      <c r="E77" s="49">
        <f t="shared" si="115"/>
        <v>0</v>
      </c>
      <c r="F77" s="49">
        <v>0</v>
      </c>
      <c r="G77" s="49">
        <f t="shared" si="116"/>
        <v>0</v>
      </c>
      <c r="H77" s="46">
        <f t="shared" si="153"/>
        <v>0</v>
      </c>
      <c r="I77" s="50">
        <f t="shared" si="117"/>
        <v>0</v>
      </c>
      <c r="J77" s="48">
        <f>+'[40]Oct-Dec'!$F$77</f>
        <v>23409.388863149205</v>
      </c>
      <c r="K77" s="49">
        <f t="shared" si="118"/>
        <v>8.439860856968999E-2</v>
      </c>
      <c r="L77" s="46">
        <f>+'[40]Oct-Dec'!$G$77</f>
        <v>30549.8111368508</v>
      </c>
      <c r="M77" s="49">
        <f t="shared" si="119"/>
        <v>0.13294896615481708</v>
      </c>
      <c r="N77" s="46">
        <f t="shared" si="120"/>
        <v>53959.200000000004</v>
      </c>
      <c r="O77" s="50">
        <f t="shared" si="121"/>
        <v>0.10639629460931908</v>
      </c>
      <c r="P77" s="139">
        <f t="shared" si="122"/>
        <v>23409.388863149205</v>
      </c>
      <c r="Q77" s="140">
        <f t="shared" si="123"/>
        <v>30549.8111368508</v>
      </c>
      <c r="R77" s="141">
        <f t="shared" si="124"/>
        <v>53959.200000000004</v>
      </c>
      <c r="S77" s="41"/>
      <c r="T77" s="5">
        <v>243863.81927856256</v>
      </c>
      <c r="U77" s="7">
        <v>1.3032204275163131</v>
      </c>
      <c r="V77" s="5">
        <v>39014.162275695955</v>
      </c>
      <c r="W77" s="7">
        <v>1.0912747133141998</v>
      </c>
      <c r="X77" s="5">
        <v>282877.9815542585</v>
      </c>
      <c r="Y77" s="7">
        <v>1.2692225756781088</v>
      </c>
      <c r="Z77" s="48">
        <v>1209132.4836587529</v>
      </c>
      <c r="AA77" s="49">
        <v>1.3549752440523248</v>
      </c>
      <c r="AB77" s="46">
        <v>388860.34764864633</v>
      </c>
      <c r="AC77" s="49">
        <v>1.2847582453898818</v>
      </c>
      <c r="AD77" s="46">
        <v>1597992.8313073991</v>
      </c>
      <c r="AE77" s="50">
        <v>1.3371910922485237</v>
      </c>
      <c r="AF77" s="139">
        <f t="shared" si="125"/>
        <v>1452996.3029373153</v>
      </c>
      <c r="AG77" s="140">
        <f t="shared" si="126"/>
        <v>427874.50992434227</v>
      </c>
      <c r="AH77" s="141">
        <f t="shared" si="127"/>
        <v>1880870.8128616577</v>
      </c>
      <c r="AI77" s="43"/>
      <c r="AJ77" s="45">
        <v>90648.19152734807</v>
      </c>
      <c r="AK77" s="49">
        <v>1.4298949684888094</v>
      </c>
      <c r="AL77" s="46">
        <v>18960.902930896897</v>
      </c>
      <c r="AM77" s="49">
        <v>1.4801641632238014</v>
      </c>
      <c r="AN77" s="46">
        <v>109609.09445824497</v>
      </c>
      <c r="AO77" s="50">
        <v>1.4383451802144869</v>
      </c>
      <c r="AP77" s="48">
        <v>26563.493565854253</v>
      </c>
      <c r="AQ77" s="49">
        <v>0.21260149318383492</v>
      </c>
      <c r="AR77" s="46">
        <v>42411.336340817506</v>
      </c>
      <c r="AS77" s="49">
        <v>0.35730154711343404</v>
      </c>
      <c r="AT77" s="46">
        <v>68974.829906671759</v>
      </c>
      <c r="AU77" s="50">
        <v>0.28309677195691979</v>
      </c>
      <c r="AV77" s="139">
        <f t="shared" si="128"/>
        <v>117211.68509320232</v>
      </c>
      <c r="AW77" s="140">
        <f t="shared" si="129"/>
        <v>61372.239271714403</v>
      </c>
      <c r="AX77" s="141">
        <f t="shared" si="130"/>
        <v>178583.92436491672</v>
      </c>
      <c r="AY77" s="43"/>
      <c r="AZ77" s="45">
        <v>395563.28062292619</v>
      </c>
      <c r="BA77" s="49">
        <v>3.5864442365217166</v>
      </c>
      <c r="BB77" s="49">
        <v>67163.300865595913</v>
      </c>
      <c r="BC77" s="49">
        <v>3.3801359268040216</v>
      </c>
      <c r="BD77" s="46">
        <v>462726.58148852212</v>
      </c>
      <c r="BE77" s="50">
        <v>3.5549505353901396</v>
      </c>
      <c r="BF77" s="48">
        <v>1021791.4512950295</v>
      </c>
      <c r="BG77" s="49">
        <v>1.8713477942984209</v>
      </c>
      <c r="BH77" s="46">
        <v>722247.66280974355</v>
      </c>
      <c r="BI77" s="49">
        <v>3.2251550080366505</v>
      </c>
      <c r="BJ77" s="46">
        <v>1744039.1141047729</v>
      </c>
      <c r="BK77" s="50">
        <v>2.2651005883476865</v>
      </c>
      <c r="BL77" s="139">
        <f t="shared" si="131"/>
        <v>1417354.7319179557</v>
      </c>
      <c r="BM77" s="140">
        <f t="shared" si="132"/>
        <v>789410.96367533947</v>
      </c>
      <c r="BN77" s="141">
        <f t="shared" si="133"/>
        <v>2206765.6955932952</v>
      </c>
      <c r="BO77" s="43"/>
      <c r="BP77" s="45">
        <v>-288.48</v>
      </c>
      <c r="BQ77" s="49">
        <v>-3.6020827350256596E-3</v>
      </c>
      <c r="BR77" s="49">
        <v>0</v>
      </c>
      <c r="BS77" s="49">
        <v>0</v>
      </c>
      <c r="BT77" s="46">
        <v>-288.48</v>
      </c>
      <c r="BU77" s="50">
        <v>-3.1030031838912317E-3</v>
      </c>
      <c r="BV77" s="48">
        <v>-89.98</v>
      </c>
      <c r="BW77" s="49">
        <v>-3.5128266190898196E-4</v>
      </c>
      <c r="BX77" s="46">
        <v>0</v>
      </c>
      <c r="BY77" s="49">
        <v>0</v>
      </c>
      <c r="BZ77" s="46">
        <v>-89.98</v>
      </c>
      <c r="CA77" s="50">
        <v>-2.263249239127701E-4</v>
      </c>
      <c r="CB77" s="139">
        <f t="shared" si="134"/>
        <v>-378.46000000000004</v>
      </c>
      <c r="CC77" s="140">
        <f t="shared" si="135"/>
        <v>0</v>
      </c>
      <c r="CD77" s="141">
        <f t="shared" si="136"/>
        <v>-378.46000000000004</v>
      </c>
      <c r="CE77" s="43"/>
      <c r="CF77" s="45">
        <v>0</v>
      </c>
      <c r="CG77" s="49">
        <v>0</v>
      </c>
      <c r="CH77" s="49">
        <v>0</v>
      </c>
      <c r="CI77" s="49">
        <v>0</v>
      </c>
      <c r="CJ77" s="46">
        <v>0</v>
      </c>
      <c r="CK77" s="50">
        <v>0</v>
      </c>
      <c r="CL77" s="48">
        <v>0</v>
      </c>
      <c r="CM77" s="49">
        <v>0</v>
      </c>
      <c r="CN77" s="46">
        <v>0</v>
      </c>
      <c r="CO77" s="49">
        <v>0</v>
      </c>
      <c r="CP77" s="46">
        <v>0</v>
      </c>
      <c r="CQ77" s="50">
        <v>0</v>
      </c>
      <c r="CR77" s="139">
        <f t="shared" si="137"/>
        <v>0</v>
      </c>
      <c r="CS77" s="140">
        <f t="shared" si="138"/>
        <v>0</v>
      </c>
      <c r="CT77" s="141">
        <f t="shared" si="139"/>
        <v>0</v>
      </c>
      <c r="CU77" s="43"/>
      <c r="CV77" s="48">
        <f t="shared" si="140"/>
        <v>729786.81142883678</v>
      </c>
      <c r="CW77" s="49">
        <f t="shared" si="113"/>
        <v>1.0889642438274052</v>
      </c>
      <c r="CX77" s="49">
        <f t="shared" si="141"/>
        <v>125138.36607218877</v>
      </c>
      <c r="CY77" s="49">
        <f t="shared" si="142"/>
        <v>1.0711608480392789</v>
      </c>
      <c r="CZ77" s="46">
        <f t="shared" si="143"/>
        <v>854925.17750102561</v>
      </c>
      <c r="DA77" s="50">
        <f t="shared" si="144"/>
        <v>1.0863214160022485</v>
      </c>
      <c r="DB77" s="48">
        <f t="shared" si="145"/>
        <v>2280806.8373827855</v>
      </c>
      <c r="DC77" s="49">
        <f t="shared" si="105"/>
        <v>0.8328681161172663</v>
      </c>
      <c r="DD77" s="46">
        <f t="shared" si="146"/>
        <v>1184069.1579360582</v>
      </c>
      <c r="DE77" s="49">
        <f t="shared" si="147"/>
        <v>1.0149674594517253</v>
      </c>
      <c r="DF77" s="46">
        <f t="shared" si="148"/>
        <v>3464875.995318844</v>
      </c>
      <c r="DG77" s="50">
        <f t="shared" si="149"/>
        <v>0.88726833089477597</v>
      </c>
      <c r="DH77" s="177"/>
      <c r="DI77" s="190" t="s">
        <v>76</v>
      </c>
      <c r="DJ77" s="48">
        <f t="shared" si="150"/>
        <v>854925.17750102561</v>
      </c>
      <c r="DK77" s="46">
        <f t="shared" si="151"/>
        <v>3464875.995318844</v>
      </c>
      <c r="DL77" s="47">
        <f t="shared" si="152"/>
        <v>4319801.1728198696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v>0</v>
      </c>
      <c r="E78" s="49">
        <f t="shared" si="115"/>
        <v>0</v>
      </c>
      <c r="F78" s="49">
        <v>0</v>
      </c>
      <c r="G78" s="49">
        <f t="shared" si="116"/>
        <v>0</v>
      </c>
      <c r="H78" s="46">
        <f t="shared" si="153"/>
        <v>0</v>
      </c>
      <c r="I78" s="50">
        <f t="shared" si="117"/>
        <v>0</v>
      </c>
      <c r="J78" s="48">
        <f>+'[40]Oct-Dec'!$F$78</f>
        <v>105081.33284592631</v>
      </c>
      <c r="K78" s="49">
        <f t="shared" si="118"/>
        <v>0.37885304612995169</v>
      </c>
      <c r="L78" s="46">
        <f>+'[40]Oct-Dec'!$G$78</f>
        <v>137133.6471540737</v>
      </c>
      <c r="M78" s="49">
        <f t="shared" si="119"/>
        <v>0.59678852129404614</v>
      </c>
      <c r="N78" s="46">
        <f t="shared" si="120"/>
        <v>242214.98</v>
      </c>
      <c r="O78" s="50">
        <f t="shared" si="121"/>
        <v>0.47759745086788408</v>
      </c>
      <c r="P78" s="139">
        <f t="shared" si="122"/>
        <v>105081.33284592631</v>
      </c>
      <c r="Q78" s="140">
        <f t="shared" si="123"/>
        <v>137133.6471540737</v>
      </c>
      <c r="R78" s="141">
        <f t="shared" si="124"/>
        <v>242214.98</v>
      </c>
      <c r="S78" s="41"/>
      <c r="T78" s="5">
        <v>1176858.616866481</v>
      </c>
      <c r="U78" s="7">
        <v>6.2891912147371851</v>
      </c>
      <c r="V78" s="5">
        <v>183825.45110973541</v>
      </c>
      <c r="W78" s="7">
        <v>5.1418268330881771</v>
      </c>
      <c r="X78" s="5">
        <v>1360684.0679762163</v>
      </c>
      <c r="Y78" s="7">
        <v>6.1051444440884639</v>
      </c>
      <c r="Z78" s="48">
        <v>798937.38447658345</v>
      </c>
      <c r="AA78" s="49">
        <v>0.89530336182681236</v>
      </c>
      <c r="AB78" s="46">
        <v>427284.66651557852</v>
      </c>
      <c r="AC78" s="49">
        <v>1.4117086037544884</v>
      </c>
      <c r="AD78" s="46">
        <v>1226222.050992162</v>
      </c>
      <c r="AE78" s="50">
        <v>1.026095469004024</v>
      </c>
      <c r="AF78" s="139">
        <f t="shared" si="125"/>
        <v>1975796.0013430645</v>
      </c>
      <c r="AG78" s="140">
        <f t="shared" si="126"/>
        <v>611110.11762531393</v>
      </c>
      <c r="AH78" s="141">
        <f t="shared" si="127"/>
        <v>2586906.1189683783</v>
      </c>
      <c r="AI78" s="43"/>
      <c r="AJ78" s="45">
        <v>0</v>
      </c>
      <c r="AK78" s="49">
        <v>0</v>
      </c>
      <c r="AL78" s="46">
        <v>0</v>
      </c>
      <c r="AM78" s="49">
        <v>0</v>
      </c>
      <c r="AN78" s="46">
        <v>0</v>
      </c>
      <c r="AO78" s="50">
        <v>0</v>
      </c>
      <c r="AP78" s="48">
        <v>0</v>
      </c>
      <c r="AQ78" s="49">
        <v>0</v>
      </c>
      <c r="AR78" s="46">
        <v>0</v>
      </c>
      <c r="AS78" s="49">
        <v>0</v>
      </c>
      <c r="AT78" s="46">
        <v>0</v>
      </c>
      <c r="AU78" s="50">
        <v>0</v>
      </c>
      <c r="AV78" s="139">
        <f t="shared" si="128"/>
        <v>0</v>
      </c>
      <c r="AW78" s="140">
        <f t="shared" si="129"/>
        <v>0</v>
      </c>
      <c r="AX78" s="141">
        <f t="shared" si="130"/>
        <v>0</v>
      </c>
      <c r="AY78" s="43"/>
      <c r="AZ78" s="45">
        <v>213251.91379916816</v>
      </c>
      <c r="BA78" s="49">
        <v>1.9334860808309442</v>
      </c>
      <c r="BB78" s="49">
        <v>35702.113801336702</v>
      </c>
      <c r="BC78" s="49">
        <v>1.7967847912096981</v>
      </c>
      <c r="BD78" s="46">
        <v>248954.02760050487</v>
      </c>
      <c r="BE78" s="50">
        <v>1.9126181401962514</v>
      </c>
      <c r="BF78" s="48">
        <v>206424.72406899923</v>
      </c>
      <c r="BG78" s="49">
        <v>0.37805410447072213</v>
      </c>
      <c r="BH78" s="46">
        <v>152583.89987054668</v>
      </c>
      <c r="BI78" s="49">
        <v>0.6813545465814661</v>
      </c>
      <c r="BJ78" s="46">
        <v>359008.62393954594</v>
      </c>
      <c r="BK78" s="50">
        <v>0.46626858235617902</v>
      </c>
      <c r="BL78" s="139">
        <f t="shared" si="131"/>
        <v>419676.63786816737</v>
      </c>
      <c r="BM78" s="140">
        <f t="shared" si="132"/>
        <v>188286.01367188338</v>
      </c>
      <c r="BN78" s="141">
        <f t="shared" si="133"/>
        <v>607962.65154005075</v>
      </c>
      <c r="BO78" s="43"/>
      <c r="BP78" s="45">
        <v>8527.5799999999963</v>
      </c>
      <c r="BQ78" s="49">
        <v>0.10647895413737556</v>
      </c>
      <c r="BR78" s="49">
        <v>1036.9900000000002</v>
      </c>
      <c r="BS78" s="49">
        <v>8.0505395543824257E-2</v>
      </c>
      <c r="BT78" s="46">
        <v>9564.5699999999961</v>
      </c>
      <c r="BU78" s="50">
        <v>0.10288023836158675</v>
      </c>
      <c r="BV78" s="48">
        <v>23662.63999999997</v>
      </c>
      <c r="BW78" s="49">
        <v>9.2379141664747075E-2</v>
      </c>
      <c r="BX78" s="46">
        <v>11157.23999999998</v>
      </c>
      <c r="BY78" s="49">
        <v>7.8892683651173995E-2</v>
      </c>
      <c r="BZ78" s="46">
        <v>34819.879999999946</v>
      </c>
      <c r="CA78" s="50">
        <v>8.7581759187061264E-2</v>
      </c>
      <c r="CB78" s="139">
        <f t="shared" si="134"/>
        <v>32190.219999999965</v>
      </c>
      <c r="CC78" s="140">
        <f t="shared" si="135"/>
        <v>12194.22999999998</v>
      </c>
      <c r="CD78" s="141">
        <f t="shared" si="136"/>
        <v>44384.449999999946</v>
      </c>
      <c r="CE78" s="43"/>
      <c r="CF78" s="45">
        <v>0</v>
      </c>
      <c r="CG78" s="49">
        <v>0</v>
      </c>
      <c r="CH78" s="49">
        <v>0</v>
      </c>
      <c r="CI78" s="49">
        <v>0</v>
      </c>
      <c r="CJ78" s="46">
        <v>0</v>
      </c>
      <c r="CK78" s="50">
        <v>0</v>
      </c>
      <c r="CL78" s="48">
        <v>0</v>
      </c>
      <c r="CM78" s="49">
        <v>0</v>
      </c>
      <c r="CN78" s="46">
        <v>0</v>
      </c>
      <c r="CO78" s="49">
        <v>0</v>
      </c>
      <c r="CP78" s="46">
        <v>0</v>
      </c>
      <c r="CQ78" s="50">
        <v>0</v>
      </c>
      <c r="CR78" s="139">
        <f t="shared" si="137"/>
        <v>0</v>
      </c>
      <c r="CS78" s="140">
        <f t="shared" si="138"/>
        <v>0</v>
      </c>
      <c r="CT78" s="141">
        <f t="shared" si="139"/>
        <v>0</v>
      </c>
      <c r="CU78" s="43"/>
      <c r="CV78" s="48">
        <f t="shared" si="140"/>
        <v>1398638.1106656492</v>
      </c>
      <c r="CW78" s="49">
        <f t="shared" si="113"/>
        <v>2.0870024899288371</v>
      </c>
      <c r="CX78" s="49">
        <f t="shared" si="141"/>
        <v>220564.5549110721</v>
      </c>
      <c r="CY78" s="49">
        <f t="shared" si="142"/>
        <v>1.887991054235584</v>
      </c>
      <c r="CZ78" s="46">
        <f t="shared" si="143"/>
        <v>1619202.6655767213</v>
      </c>
      <c r="DA78" s="50">
        <f t="shared" si="144"/>
        <v>2.0574602067580461</v>
      </c>
      <c r="DB78" s="48">
        <f t="shared" si="145"/>
        <v>1134106.0813915089</v>
      </c>
      <c r="DC78" s="49">
        <f t="shared" si="105"/>
        <v>0.41413449837319849</v>
      </c>
      <c r="DD78" s="46">
        <f t="shared" si="146"/>
        <v>728159.45354019885</v>
      </c>
      <c r="DE78" s="49">
        <f t="shared" si="147"/>
        <v>0.62416806119981938</v>
      </c>
      <c r="DF78" s="46">
        <f t="shared" si="148"/>
        <v>1862265.5349317077</v>
      </c>
      <c r="DG78" s="50">
        <f t="shared" si="149"/>
        <v>0.47687975993775011</v>
      </c>
      <c r="DH78" s="177"/>
      <c r="DI78" s="190" t="s">
        <v>77</v>
      </c>
      <c r="DJ78" s="48">
        <f t="shared" si="150"/>
        <v>1619202.6655767213</v>
      </c>
      <c r="DK78" s="46">
        <f t="shared" si="151"/>
        <v>1862265.5349317077</v>
      </c>
      <c r="DL78" s="47">
        <f t="shared" si="152"/>
        <v>3481468.2005084287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v>0</v>
      </c>
      <c r="E79" s="49">
        <f t="shared" si="115"/>
        <v>0</v>
      </c>
      <c r="F79" s="49">
        <v>0</v>
      </c>
      <c r="G79" s="49">
        <f t="shared" si="116"/>
        <v>0</v>
      </c>
      <c r="H79" s="46">
        <f t="shared" si="153"/>
        <v>0</v>
      </c>
      <c r="I79" s="50">
        <f t="shared" si="117"/>
        <v>0</v>
      </c>
      <c r="J79" s="48">
        <f>+'[40]Oct-Dec'!$F$79</f>
        <v>563413.2815673101</v>
      </c>
      <c r="K79" s="49">
        <f t="shared" si="118"/>
        <v>2.0312916877902207</v>
      </c>
      <c r="L79" s="46">
        <f>+'[40]Oct-Dec'!$G$79</f>
        <v>735267.77843268984</v>
      </c>
      <c r="M79" s="49">
        <f t="shared" si="119"/>
        <v>3.1997936272561853</v>
      </c>
      <c r="N79" s="46">
        <f t="shared" si="120"/>
        <v>1298681.06</v>
      </c>
      <c r="O79" s="50">
        <f t="shared" si="121"/>
        <v>2.5607283403627705</v>
      </c>
      <c r="P79" s="139">
        <f t="shared" si="122"/>
        <v>563413.2815673101</v>
      </c>
      <c r="Q79" s="140">
        <f t="shared" si="123"/>
        <v>735267.77843268984</v>
      </c>
      <c r="R79" s="141">
        <f t="shared" si="124"/>
        <v>1298681.06</v>
      </c>
      <c r="S79" s="41"/>
      <c r="T79" s="5">
        <v>1032991.6213118783</v>
      </c>
      <c r="U79" s="7">
        <v>5.5203588065233662</v>
      </c>
      <c r="V79" s="5">
        <v>175085.09240023227</v>
      </c>
      <c r="W79" s="7">
        <v>4.8973481133459842</v>
      </c>
      <c r="X79" s="5">
        <v>1208076.7137121106</v>
      </c>
      <c r="Y79" s="7">
        <v>5.420422719964602</v>
      </c>
      <c r="Z79" s="48">
        <v>3578497.4213718399</v>
      </c>
      <c r="AA79" s="49">
        <v>4.0101274942112699</v>
      </c>
      <c r="AB79" s="46">
        <v>1207244.2087149294</v>
      </c>
      <c r="AC79" s="49">
        <v>3.9886220354539876</v>
      </c>
      <c r="AD79" s="46">
        <v>4785741.6300867693</v>
      </c>
      <c r="AE79" s="50">
        <v>4.004680717071329</v>
      </c>
      <c r="AF79" s="139">
        <f t="shared" si="125"/>
        <v>4611489.0426837187</v>
      </c>
      <c r="AG79" s="140">
        <f t="shared" si="126"/>
        <v>1382329.3011151617</v>
      </c>
      <c r="AH79" s="141">
        <f t="shared" si="127"/>
        <v>5993818.3437988805</v>
      </c>
      <c r="AI79" s="43"/>
      <c r="AJ79" s="45">
        <v>124619.24702785211</v>
      </c>
      <c r="AK79" s="49">
        <v>1.9657582936801341</v>
      </c>
      <c r="AL79" s="46">
        <v>34697.498284816655</v>
      </c>
      <c r="AM79" s="49">
        <v>2.7086259394860774</v>
      </c>
      <c r="AN79" s="46">
        <v>159316.74531266876</v>
      </c>
      <c r="AO79" s="50">
        <v>2.0906337551691982</v>
      </c>
      <c r="AP79" s="48">
        <v>158372.75841292835</v>
      </c>
      <c r="AQ79" s="49">
        <v>1.2675397848087426</v>
      </c>
      <c r="AR79" s="46">
        <v>254971.52305191918</v>
      </c>
      <c r="AS79" s="49">
        <v>2.1480511466138652</v>
      </c>
      <c r="AT79" s="46">
        <v>413344.2814648475</v>
      </c>
      <c r="AU79" s="50">
        <v>1.6965091751278403</v>
      </c>
      <c r="AV79" s="139">
        <f t="shared" si="128"/>
        <v>282992.00544078043</v>
      </c>
      <c r="AW79" s="140">
        <f t="shared" si="129"/>
        <v>289669.02133673581</v>
      </c>
      <c r="AX79" s="141">
        <f t="shared" si="130"/>
        <v>572661.02677751624</v>
      </c>
      <c r="AY79" s="43"/>
      <c r="AZ79" s="45">
        <v>832408.03840914997</v>
      </c>
      <c r="BA79" s="49">
        <v>7.5471742652288425</v>
      </c>
      <c r="BB79" s="49">
        <v>136785.42406815023</v>
      </c>
      <c r="BC79" s="49">
        <v>6.8840173159612599</v>
      </c>
      <c r="BD79" s="46">
        <v>969193.4624773002</v>
      </c>
      <c r="BE79" s="50">
        <v>7.4459409858125154</v>
      </c>
      <c r="BF79" s="48">
        <v>155251.37771619856</v>
      </c>
      <c r="BG79" s="49">
        <v>0.28433328824857479</v>
      </c>
      <c r="BH79" s="46">
        <v>125922.89737478318</v>
      </c>
      <c r="BI79" s="49">
        <v>0.5623013877467522</v>
      </c>
      <c r="BJ79" s="46">
        <v>281174.27509098174</v>
      </c>
      <c r="BK79" s="50">
        <v>0.36517989234647175</v>
      </c>
      <c r="BL79" s="139">
        <f t="shared" si="131"/>
        <v>987659.41612534854</v>
      </c>
      <c r="BM79" s="140">
        <f t="shared" si="132"/>
        <v>262708.3214429334</v>
      </c>
      <c r="BN79" s="141">
        <f t="shared" si="133"/>
        <v>1250367.7375682821</v>
      </c>
      <c r="BO79" s="43"/>
      <c r="BP79" s="45">
        <v>12362.979999999994</v>
      </c>
      <c r="BQ79" s="49">
        <v>0.15436937330652908</v>
      </c>
      <c r="BR79" s="49">
        <v>0</v>
      </c>
      <c r="BS79" s="49">
        <v>0</v>
      </c>
      <c r="BT79" s="46">
        <v>12362.979999999994</v>
      </c>
      <c r="BU79" s="50">
        <v>0.13298102572928314</v>
      </c>
      <c r="BV79" s="48">
        <v>38381.359999999993</v>
      </c>
      <c r="BW79" s="49">
        <v>0.14984114590450012</v>
      </c>
      <c r="BX79" s="46">
        <v>0</v>
      </c>
      <c r="BY79" s="49">
        <v>0</v>
      </c>
      <c r="BZ79" s="46">
        <v>38381.359999999993</v>
      </c>
      <c r="CA79" s="50">
        <v>9.6539879769600309E-2</v>
      </c>
      <c r="CB79" s="139">
        <f t="shared" si="134"/>
        <v>50744.339999999989</v>
      </c>
      <c r="CC79" s="140">
        <f t="shared" si="135"/>
        <v>0</v>
      </c>
      <c r="CD79" s="141">
        <f t="shared" si="136"/>
        <v>50744.339999999989</v>
      </c>
      <c r="CE79" s="43"/>
      <c r="CF79" s="45">
        <v>28397048.601330224</v>
      </c>
      <c r="CG79" s="49">
        <v>223.45804691005841</v>
      </c>
      <c r="CH79" s="49">
        <v>4975492.5776199177</v>
      </c>
      <c r="CI79" s="49">
        <v>248.62545360883058</v>
      </c>
      <c r="CJ79" s="46">
        <v>33372541.178950142</v>
      </c>
      <c r="CK79" s="50">
        <v>226.88209541613509</v>
      </c>
      <c r="CL79" s="48">
        <v>13028680.428767975</v>
      </c>
      <c r="CM79" s="49">
        <v>20.304837854619429</v>
      </c>
      <c r="CN79" s="46">
        <v>9684096.1675649658</v>
      </c>
      <c r="CO79" s="49">
        <v>64.523647559165852</v>
      </c>
      <c r="CP79" s="46">
        <v>22712776.596332941</v>
      </c>
      <c r="CQ79" s="50">
        <v>28.687165731594895</v>
      </c>
      <c r="CR79" s="139">
        <f t="shared" si="137"/>
        <v>41425729.0300982</v>
      </c>
      <c r="CS79" s="140">
        <f t="shared" si="138"/>
        <v>14659588.745184883</v>
      </c>
      <c r="CT79" s="141">
        <f t="shared" si="139"/>
        <v>56085317.775283083</v>
      </c>
      <c r="CU79" s="43"/>
      <c r="CV79" s="48">
        <f t="shared" si="140"/>
        <v>30399430.488079105</v>
      </c>
      <c r="CW79" s="49">
        <f t="shared" si="113"/>
        <v>45.3610456037446</v>
      </c>
      <c r="CX79" s="49">
        <f t="shared" si="141"/>
        <v>5322060.5923731169</v>
      </c>
      <c r="CY79" s="49">
        <f t="shared" si="142"/>
        <v>45.555836442312149</v>
      </c>
      <c r="CZ79" s="46">
        <f t="shared" si="143"/>
        <v>35721491.080452219</v>
      </c>
      <c r="DA79" s="50">
        <f t="shared" si="144"/>
        <v>45.389961359726122</v>
      </c>
      <c r="DB79" s="48">
        <f t="shared" si="145"/>
        <v>17522596.627836253</v>
      </c>
      <c r="DC79" s="49">
        <f t="shared" si="105"/>
        <v>6.3986181572724945</v>
      </c>
      <c r="DD79" s="46">
        <f t="shared" si="146"/>
        <v>12007502.575139288</v>
      </c>
      <c r="DE79" s="49">
        <f t="shared" si="147"/>
        <v>10.292662638297772</v>
      </c>
      <c r="DF79" s="46">
        <f t="shared" si="148"/>
        <v>29530099.202975541</v>
      </c>
      <c r="DG79" s="50">
        <f t="shared" si="149"/>
        <v>7.5619219465227037</v>
      </c>
      <c r="DH79" s="177"/>
      <c r="DI79" s="190" t="s">
        <v>78</v>
      </c>
      <c r="DJ79" s="48">
        <f t="shared" si="150"/>
        <v>35721491.080452219</v>
      </c>
      <c r="DK79" s="46">
        <f t="shared" si="151"/>
        <v>29530099.202975541</v>
      </c>
      <c r="DL79" s="47">
        <f t="shared" si="152"/>
        <v>65251590.28342776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v>0</v>
      </c>
      <c r="E80" s="49">
        <f t="shared" si="115"/>
        <v>0</v>
      </c>
      <c r="F80" s="49">
        <v>0</v>
      </c>
      <c r="G80" s="49">
        <f t="shared" si="116"/>
        <v>0</v>
      </c>
      <c r="H80" s="46">
        <f t="shared" si="153"/>
        <v>0</v>
      </c>
      <c r="I80" s="50">
        <f t="shared" si="117"/>
        <v>0</v>
      </c>
      <c r="J80" s="48">
        <f>+'[40]Oct-Dec'!$F$80</f>
        <v>0</v>
      </c>
      <c r="K80" s="49">
        <f t="shared" si="118"/>
        <v>0</v>
      </c>
      <c r="L80" s="46">
        <v>0</v>
      </c>
      <c r="M80" s="49">
        <f t="shared" si="119"/>
        <v>0</v>
      </c>
      <c r="N80" s="46">
        <f t="shared" si="120"/>
        <v>0</v>
      </c>
      <c r="O80" s="50">
        <f t="shared" si="121"/>
        <v>0</v>
      </c>
      <c r="P80" s="139">
        <f t="shared" si="122"/>
        <v>0</v>
      </c>
      <c r="Q80" s="140">
        <f t="shared" si="123"/>
        <v>0</v>
      </c>
      <c r="R80" s="141">
        <f t="shared" si="124"/>
        <v>0</v>
      </c>
      <c r="S80" s="41"/>
      <c r="T80" s="5">
        <v>379909.05959305423</v>
      </c>
      <c r="U80" s="7">
        <v>2.0302529851491751</v>
      </c>
      <c r="V80" s="5">
        <v>63065.722829184931</v>
      </c>
      <c r="W80" s="7">
        <v>1.7640268196465814</v>
      </c>
      <c r="X80" s="5">
        <v>442974.78242223919</v>
      </c>
      <c r="Y80" s="7">
        <v>1.9875480983611404</v>
      </c>
      <c r="Z80" s="48">
        <v>700670.63636473753</v>
      </c>
      <c r="AA80" s="49">
        <v>0.78518390609754696</v>
      </c>
      <c r="AB80" s="46">
        <v>262251.57846903417</v>
      </c>
      <c r="AC80" s="49">
        <v>0.86645470499099408</v>
      </c>
      <c r="AD80" s="46">
        <v>962922.21483377169</v>
      </c>
      <c r="AE80" s="50">
        <v>0.80576769994048025</v>
      </c>
      <c r="AF80" s="139">
        <f t="shared" si="125"/>
        <v>1080579.6959577918</v>
      </c>
      <c r="AG80" s="140">
        <f t="shared" si="126"/>
        <v>325317.30129821913</v>
      </c>
      <c r="AH80" s="141">
        <f t="shared" si="127"/>
        <v>1405896.9972560108</v>
      </c>
      <c r="AI80" s="43"/>
      <c r="AJ80" s="45">
        <v>66037.060205810412</v>
      </c>
      <c r="AK80" s="49">
        <v>1.0416761606721416</v>
      </c>
      <c r="AL80" s="46">
        <v>13586.453864150404</v>
      </c>
      <c r="AM80" s="49">
        <v>1.0606131041491338</v>
      </c>
      <c r="AN80" s="46">
        <v>79623.514069960816</v>
      </c>
      <c r="AO80" s="50">
        <v>1.0448594458363731</v>
      </c>
      <c r="AP80" s="48">
        <v>19323.708890615282</v>
      </c>
      <c r="AQ80" s="49">
        <v>0.15465772052195192</v>
      </c>
      <c r="AR80" s="46">
        <v>30785.014778561555</v>
      </c>
      <c r="AS80" s="49">
        <v>0.25935361526686457</v>
      </c>
      <c r="AT80" s="46">
        <v>50108.723669176834</v>
      </c>
      <c r="AU80" s="50">
        <v>0.20566368828773471</v>
      </c>
      <c r="AV80" s="139">
        <f t="shared" si="128"/>
        <v>85360.769096425691</v>
      </c>
      <c r="AW80" s="140">
        <f t="shared" si="129"/>
        <v>44371.46864271196</v>
      </c>
      <c r="AX80" s="141">
        <f t="shared" si="130"/>
        <v>129732.23773913765</v>
      </c>
      <c r="AY80" s="43"/>
      <c r="AZ80" s="45">
        <v>517325.13825377263</v>
      </c>
      <c r="BA80" s="49">
        <v>4.6904195899484344</v>
      </c>
      <c r="BB80" s="49">
        <v>90729.369073040376</v>
      </c>
      <c r="BC80" s="49">
        <v>4.5661484183714327</v>
      </c>
      <c r="BD80" s="46">
        <v>608054.50732681295</v>
      </c>
      <c r="BE80" s="50">
        <v>4.67144915127695</v>
      </c>
      <c r="BF80" s="48">
        <v>257717.69459017238</v>
      </c>
      <c r="BG80" s="49">
        <v>0.4719940049525243</v>
      </c>
      <c r="BH80" s="46">
        <v>204266.8491814991</v>
      </c>
      <c r="BI80" s="49">
        <v>0.91214175626501104</v>
      </c>
      <c r="BJ80" s="46">
        <v>461984.54377167148</v>
      </c>
      <c r="BK80" s="50">
        <v>0.60001031710914121</v>
      </c>
      <c r="BL80" s="139">
        <f t="shared" si="131"/>
        <v>775042.83284394501</v>
      </c>
      <c r="BM80" s="140">
        <f t="shared" si="132"/>
        <v>294996.21825453948</v>
      </c>
      <c r="BN80" s="141">
        <f t="shared" si="133"/>
        <v>1070039.0510984845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v>0</v>
      </c>
      <c r="BU80" s="50">
        <v>0</v>
      </c>
      <c r="BV80" s="48">
        <v>0</v>
      </c>
      <c r="BW80" s="49">
        <v>0</v>
      </c>
      <c r="BX80" s="46">
        <v>0</v>
      </c>
      <c r="BY80" s="49">
        <v>0</v>
      </c>
      <c r="BZ80" s="46">
        <v>0</v>
      </c>
      <c r="CA80" s="50">
        <v>0</v>
      </c>
      <c r="CB80" s="139">
        <f t="shared" si="134"/>
        <v>0</v>
      </c>
      <c r="CC80" s="140">
        <f t="shared" si="135"/>
        <v>0</v>
      </c>
      <c r="CD80" s="141">
        <f t="shared" si="136"/>
        <v>0</v>
      </c>
      <c r="CE80" s="43"/>
      <c r="CF80" s="45">
        <v>0</v>
      </c>
      <c r="CG80" s="49">
        <v>0</v>
      </c>
      <c r="CH80" s="49">
        <v>0</v>
      </c>
      <c r="CI80" s="49">
        <v>0</v>
      </c>
      <c r="CJ80" s="46">
        <v>0</v>
      </c>
      <c r="CK80" s="50">
        <v>0</v>
      </c>
      <c r="CL80" s="48">
        <v>0</v>
      </c>
      <c r="CM80" s="49">
        <v>0</v>
      </c>
      <c r="CN80" s="46">
        <v>0</v>
      </c>
      <c r="CO80" s="49">
        <v>0</v>
      </c>
      <c r="CP80" s="46">
        <v>0</v>
      </c>
      <c r="CQ80" s="50">
        <v>0</v>
      </c>
      <c r="CR80" s="139">
        <f t="shared" si="137"/>
        <v>0</v>
      </c>
      <c r="CS80" s="140">
        <f t="shared" si="138"/>
        <v>0</v>
      </c>
      <c r="CT80" s="141">
        <f t="shared" si="139"/>
        <v>0</v>
      </c>
      <c r="CU80" s="43"/>
      <c r="CV80" s="48">
        <f t="shared" si="140"/>
        <v>963271.25805263733</v>
      </c>
      <c r="CW80" s="49">
        <f t="shared" si="113"/>
        <v>1.4373621730327073</v>
      </c>
      <c r="CX80" s="49">
        <f t="shared" si="141"/>
        <v>167381.54576637573</v>
      </c>
      <c r="CY80" s="49">
        <f t="shared" si="142"/>
        <v>1.4327545111609308</v>
      </c>
      <c r="CZ80" s="46">
        <f t="shared" si="143"/>
        <v>1130652.8038190131</v>
      </c>
      <c r="DA80" s="50">
        <f t="shared" si="144"/>
        <v>1.4366781879576933</v>
      </c>
      <c r="DB80" s="48">
        <f t="shared" si="145"/>
        <v>977712.03984552517</v>
      </c>
      <c r="DC80" s="49">
        <f t="shared" si="105"/>
        <v>0.35702505419780456</v>
      </c>
      <c r="DD80" s="46">
        <f t="shared" si="146"/>
        <v>497303.44242909481</v>
      </c>
      <c r="DE80" s="49">
        <f t="shared" si="147"/>
        <v>0.42628152938184449</v>
      </c>
      <c r="DF80" s="46">
        <f t="shared" si="148"/>
        <v>1475015.4822746199</v>
      </c>
      <c r="DG80" s="50">
        <f t="shared" si="149"/>
        <v>0.37771467918906659</v>
      </c>
      <c r="DH80" s="177"/>
      <c r="DI80" s="190" t="s">
        <v>79</v>
      </c>
      <c r="DJ80" s="48">
        <f t="shared" si="150"/>
        <v>1130652.8038190131</v>
      </c>
      <c r="DK80" s="46">
        <f t="shared" si="151"/>
        <v>1475015.4822746199</v>
      </c>
      <c r="DL80" s="47">
        <f t="shared" si="152"/>
        <v>2605668.2860936327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v>0</v>
      </c>
      <c r="E81" s="49">
        <f t="shared" si="115"/>
        <v>0</v>
      </c>
      <c r="F81" s="49">
        <v>0</v>
      </c>
      <c r="G81" s="49">
        <f t="shared" si="116"/>
        <v>0</v>
      </c>
      <c r="H81" s="46">
        <f t="shared" si="153"/>
        <v>0</v>
      </c>
      <c r="I81" s="50">
        <f t="shared" si="117"/>
        <v>0</v>
      </c>
      <c r="J81" s="48">
        <f>+'[40]Oct-Dec'!$F$81</f>
        <v>0</v>
      </c>
      <c r="K81" s="49">
        <f t="shared" si="118"/>
        <v>0</v>
      </c>
      <c r="L81" s="46">
        <v>0</v>
      </c>
      <c r="M81" s="49">
        <f t="shared" si="119"/>
        <v>0</v>
      </c>
      <c r="N81" s="46">
        <f t="shared" si="120"/>
        <v>0</v>
      </c>
      <c r="O81" s="50">
        <f t="shared" si="121"/>
        <v>0</v>
      </c>
      <c r="P81" s="139">
        <f t="shared" si="122"/>
        <v>0</v>
      </c>
      <c r="Q81" s="140">
        <f t="shared" si="123"/>
        <v>0</v>
      </c>
      <c r="R81" s="141">
        <f t="shared" si="124"/>
        <v>0</v>
      </c>
      <c r="S81" s="41"/>
      <c r="T81" s="5">
        <v>1999688.5620529358</v>
      </c>
      <c r="U81" s="7">
        <v>10.686435529664479</v>
      </c>
      <c r="V81" s="5">
        <v>288458.73116366856</v>
      </c>
      <c r="W81" s="7">
        <v>8.0685500031794515</v>
      </c>
      <c r="X81" s="5">
        <v>2288147.2932166043</v>
      </c>
      <c r="Y81" s="7">
        <v>10.266504961151337</v>
      </c>
      <c r="Z81" s="48">
        <v>2590922.7104208041</v>
      </c>
      <c r="AA81" s="49">
        <v>2.9034338083864832</v>
      </c>
      <c r="AB81" s="46">
        <v>1149300.2792861834</v>
      </c>
      <c r="AC81" s="49">
        <v>3.7971807081136788</v>
      </c>
      <c r="AD81" s="46">
        <v>3740222.9897069875</v>
      </c>
      <c r="AE81" s="50">
        <v>3.1297968093933388</v>
      </c>
      <c r="AF81" s="139">
        <f t="shared" si="125"/>
        <v>4590611.2724737395</v>
      </c>
      <c r="AG81" s="140">
        <f t="shared" si="126"/>
        <v>1437759.0104498519</v>
      </c>
      <c r="AH81" s="141">
        <f t="shared" si="127"/>
        <v>6028370.2829235913</v>
      </c>
      <c r="AI81" s="43"/>
      <c r="AJ81" s="45">
        <v>0</v>
      </c>
      <c r="AK81" s="49">
        <v>0</v>
      </c>
      <c r="AL81" s="46">
        <v>0</v>
      </c>
      <c r="AM81" s="49">
        <v>0</v>
      </c>
      <c r="AN81" s="46">
        <v>0</v>
      </c>
      <c r="AO81" s="50">
        <v>0</v>
      </c>
      <c r="AP81" s="48">
        <v>0</v>
      </c>
      <c r="AQ81" s="49">
        <v>0</v>
      </c>
      <c r="AR81" s="46">
        <v>0</v>
      </c>
      <c r="AS81" s="49">
        <v>0</v>
      </c>
      <c r="AT81" s="46">
        <v>0</v>
      </c>
      <c r="AU81" s="50">
        <v>0</v>
      </c>
      <c r="AV81" s="139">
        <f t="shared" si="128"/>
        <v>0</v>
      </c>
      <c r="AW81" s="140">
        <f t="shared" si="129"/>
        <v>0</v>
      </c>
      <c r="AX81" s="141">
        <f t="shared" si="130"/>
        <v>0</v>
      </c>
      <c r="AY81" s="43"/>
      <c r="AZ81" s="45">
        <v>698547.78440217033</v>
      </c>
      <c r="BA81" s="49">
        <v>6.3335066676534568</v>
      </c>
      <c r="BB81" s="49">
        <v>113799.93414764476</v>
      </c>
      <c r="BC81" s="49">
        <v>5.7272236611799077</v>
      </c>
      <c r="BD81" s="46">
        <v>812347.71854981512</v>
      </c>
      <c r="BE81" s="50">
        <v>6.2409553989568174</v>
      </c>
      <c r="BF81" s="48">
        <v>-323357.23369170655</v>
      </c>
      <c r="BG81" s="49">
        <v>-0.59220875773866211</v>
      </c>
      <c r="BH81" s="46">
        <v>-222606.624224531</v>
      </c>
      <c r="BI81" s="49">
        <v>-0.99403695700016526</v>
      </c>
      <c r="BJ81" s="46">
        <v>-545963.85791623755</v>
      </c>
      <c r="BK81" s="50">
        <v>-0.70907988575556102</v>
      </c>
      <c r="BL81" s="139">
        <f t="shared" si="131"/>
        <v>375190.55071046378</v>
      </c>
      <c r="BM81" s="140">
        <f t="shared" si="132"/>
        <v>-108806.69007688624</v>
      </c>
      <c r="BN81" s="141">
        <f t="shared" si="133"/>
        <v>266383.86063357757</v>
      </c>
      <c r="BO81" s="43"/>
      <c r="BP81" s="45">
        <v>808199.45000000042</v>
      </c>
      <c r="BQ81" s="49">
        <v>10.091518598524111</v>
      </c>
      <c r="BR81" s="49">
        <v>-10467.880000000019</v>
      </c>
      <c r="BS81" s="49">
        <v>-0.812660507724557</v>
      </c>
      <c r="BT81" s="46">
        <v>797731.57000000041</v>
      </c>
      <c r="BU81" s="50">
        <v>8.5807113200240988</v>
      </c>
      <c r="BV81" s="48">
        <v>-670403.75999999954</v>
      </c>
      <c r="BW81" s="49">
        <v>-2.6172618066969338</v>
      </c>
      <c r="BX81" s="46">
        <v>3653.8600000000442</v>
      </c>
      <c r="BY81" s="49">
        <v>2.5836391534616324E-2</v>
      </c>
      <c r="BZ81" s="46">
        <v>-666749.89999999944</v>
      </c>
      <c r="CA81" s="50">
        <v>-1.6770629071610017</v>
      </c>
      <c r="CB81" s="139">
        <f t="shared" si="134"/>
        <v>137795.69000000088</v>
      </c>
      <c r="CC81" s="140">
        <f t="shared" si="135"/>
        <v>-6814.019999999975</v>
      </c>
      <c r="CD81" s="141">
        <f t="shared" si="136"/>
        <v>130981.6700000009</v>
      </c>
      <c r="CE81" s="43"/>
      <c r="CF81" s="45">
        <v>0</v>
      </c>
      <c r="CG81" s="49">
        <v>0</v>
      </c>
      <c r="CH81" s="49">
        <v>0</v>
      </c>
      <c r="CI81" s="49">
        <v>0</v>
      </c>
      <c r="CJ81" s="46">
        <v>0</v>
      </c>
      <c r="CK81" s="50">
        <v>0</v>
      </c>
      <c r="CL81" s="48">
        <v>0</v>
      </c>
      <c r="CM81" s="49">
        <v>0</v>
      </c>
      <c r="CN81" s="46">
        <v>0</v>
      </c>
      <c r="CO81" s="49">
        <v>0</v>
      </c>
      <c r="CP81" s="46">
        <v>0</v>
      </c>
      <c r="CQ81" s="50">
        <v>0</v>
      </c>
      <c r="CR81" s="139">
        <f t="shared" si="137"/>
        <v>0</v>
      </c>
      <c r="CS81" s="140">
        <f t="shared" si="138"/>
        <v>0</v>
      </c>
      <c r="CT81" s="141">
        <f t="shared" si="139"/>
        <v>0</v>
      </c>
      <c r="CU81" s="43"/>
      <c r="CV81" s="48">
        <f t="shared" si="140"/>
        <v>3506435.7964551067</v>
      </c>
      <c r="CW81" s="49">
        <f t="shared" si="113"/>
        <v>5.2321899297414474</v>
      </c>
      <c r="CX81" s="49">
        <f t="shared" si="141"/>
        <v>391790.78531131335</v>
      </c>
      <c r="CY81" s="49">
        <f t="shared" si="142"/>
        <v>3.3536553418473214</v>
      </c>
      <c r="CZ81" s="46">
        <f t="shared" si="143"/>
        <v>3898226.58176642</v>
      </c>
      <c r="DA81" s="50">
        <f t="shared" si="144"/>
        <v>4.953330574004557</v>
      </c>
      <c r="DB81" s="48">
        <f t="shared" si="145"/>
        <v>1597161.7167290982</v>
      </c>
      <c r="DC81" s="49">
        <f t="shared" si="105"/>
        <v>0.58322565872049459</v>
      </c>
      <c r="DD81" s="46">
        <f t="shared" si="146"/>
        <v>930347.51506165252</v>
      </c>
      <c r="DE81" s="49">
        <f t="shared" si="147"/>
        <v>0.79748082908882201</v>
      </c>
      <c r="DF81" s="46">
        <f t="shared" si="148"/>
        <v>2527509.2317907508</v>
      </c>
      <c r="DG81" s="50">
        <f t="shared" si="149"/>
        <v>0.64723208000572352</v>
      </c>
      <c r="DH81" s="177"/>
      <c r="DI81" s="190" t="s">
        <v>80</v>
      </c>
      <c r="DJ81" s="48">
        <f t="shared" si="150"/>
        <v>3898226.58176642</v>
      </c>
      <c r="DK81" s="46">
        <f t="shared" si="151"/>
        <v>2527509.2317907508</v>
      </c>
      <c r="DL81" s="47">
        <f t="shared" si="152"/>
        <v>6425735.8135571703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v>0</v>
      </c>
      <c r="E82" s="49">
        <f t="shared" si="115"/>
        <v>0</v>
      </c>
      <c r="F82" s="49">
        <v>0</v>
      </c>
      <c r="G82" s="49">
        <f t="shared" si="116"/>
        <v>0</v>
      </c>
      <c r="H82" s="46">
        <f t="shared" si="153"/>
        <v>0</v>
      </c>
      <c r="I82" s="50">
        <f t="shared" si="117"/>
        <v>0</v>
      </c>
      <c r="J82" s="48">
        <f>+'[40]Oct-Dec'!$F$82</f>
        <v>0</v>
      </c>
      <c r="K82" s="49">
        <f t="shared" si="118"/>
        <v>0</v>
      </c>
      <c r="L82" s="46">
        <v>0</v>
      </c>
      <c r="M82" s="49">
        <f t="shared" si="119"/>
        <v>0</v>
      </c>
      <c r="N82" s="46">
        <f t="shared" si="120"/>
        <v>0</v>
      </c>
      <c r="O82" s="50">
        <f t="shared" si="121"/>
        <v>0</v>
      </c>
      <c r="P82" s="139">
        <f t="shared" si="122"/>
        <v>0</v>
      </c>
      <c r="Q82" s="140">
        <f t="shared" si="123"/>
        <v>0</v>
      </c>
      <c r="R82" s="141">
        <f t="shared" si="124"/>
        <v>0</v>
      </c>
      <c r="S82" s="41"/>
      <c r="T82" s="5">
        <v>1175402.0220620707</v>
      </c>
      <c r="U82" s="7">
        <v>6.2814070993676419</v>
      </c>
      <c r="V82" s="5">
        <v>201678.25532059732</v>
      </c>
      <c r="W82" s="7">
        <v>5.6411920035970269</v>
      </c>
      <c r="X82" s="5">
        <v>1377080.2773826681</v>
      </c>
      <c r="Y82" s="7">
        <v>6.1787112838257681</v>
      </c>
      <c r="Z82" s="48">
        <v>4208587.2366665732</v>
      </c>
      <c r="AA82" s="49">
        <v>4.7162172840335215</v>
      </c>
      <c r="AB82" s="46">
        <v>1407768.1375324768</v>
      </c>
      <c r="AC82" s="49">
        <v>4.6511343551186659</v>
      </c>
      <c r="AD82" s="46">
        <v>5616355.3741990495</v>
      </c>
      <c r="AE82" s="50">
        <v>4.6997334594653131</v>
      </c>
      <c r="AF82" s="139">
        <f t="shared" si="125"/>
        <v>5383989.2587286439</v>
      </c>
      <c r="AG82" s="140">
        <f t="shared" si="126"/>
        <v>1609446.3928530742</v>
      </c>
      <c r="AH82" s="141">
        <f t="shared" si="127"/>
        <v>6993435.6515817177</v>
      </c>
      <c r="AI82" s="43"/>
      <c r="AJ82" s="45">
        <v>0</v>
      </c>
      <c r="AK82" s="49">
        <v>0</v>
      </c>
      <c r="AL82" s="46">
        <v>0</v>
      </c>
      <c r="AM82" s="49">
        <v>0</v>
      </c>
      <c r="AN82" s="46">
        <v>0</v>
      </c>
      <c r="AO82" s="50">
        <v>0</v>
      </c>
      <c r="AP82" s="48">
        <v>0</v>
      </c>
      <c r="AQ82" s="49">
        <v>0</v>
      </c>
      <c r="AR82" s="46">
        <v>0</v>
      </c>
      <c r="AS82" s="49">
        <v>0</v>
      </c>
      <c r="AT82" s="46">
        <v>0</v>
      </c>
      <c r="AU82" s="50">
        <v>0</v>
      </c>
      <c r="AV82" s="139">
        <f t="shared" si="128"/>
        <v>0</v>
      </c>
      <c r="AW82" s="140">
        <f t="shared" si="129"/>
        <v>0</v>
      </c>
      <c r="AX82" s="141">
        <f t="shared" si="130"/>
        <v>0</v>
      </c>
      <c r="AY82" s="43"/>
      <c r="AZ82" s="45">
        <v>182361.23405506034</v>
      </c>
      <c r="BA82" s="49">
        <v>1.6534102857368518</v>
      </c>
      <c r="BB82" s="49">
        <v>31394.156979998308</v>
      </c>
      <c r="BC82" s="49">
        <v>1.579977704076412</v>
      </c>
      <c r="BD82" s="46">
        <v>213755.39103505865</v>
      </c>
      <c r="BE82" s="50">
        <v>1.6422005395889696</v>
      </c>
      <c r="BF82" s="48">
        <v>809026.99951454264</v>
      </c>
      <c r="BG82" s="49">
        <v>1.4816828709523711</v>
      </c>
      <c r="BH82" s="46">
        <v>596973.70355933858</v>
      </c>
      <c r="BI82" s="49">
        <v>2.6657514158100697</v>
      </c>
      <c r="BJ82" s="46">
        <v>1406000.7030738811</v>
      </c>
      <c r="BK82" s="50">
        <v>1.8260674281864679</v>
      </c>
      <c r="BL82" s="139">
        <f t="shared" si="131"/>
        <v>991388.23356960295</v>
      </c>
      <c r="BM82" s="140">
        <f t="shared" si="132"/>
        <v>628367.86053933692</v>
      </c>
      <c r="BN82" s="141">
        <f t="shared" si="133"/>
        <v>1619756.0941089399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v>0</v>
      </c>
      <c r="BU82" s="50">
        <v>0</v>
      </c>
      <c r="BV82" s="48">
        <v>0</v>
      </c>
      <c r="BW82" s="49">
        <v>0</v>
      </c>
      <c r="BX82" s="46">
        <v>0</v>
      </c>
      <c r="BY82" s="49">
        <v>0</v>
      </c>
      <c r="BZ82" s="46">
        <v>0</v>
      </c>
      <c r="CA82" s="50">
        <v>0</v>
      </c>
      <c r="CB82" s="139">
        <f t="shared" si="134"/>
        <v>0</v>
      </c>
      <c r="CC82" s="140">
        <f t="shared" si="135"/>
        <v>0</v>
      </c>
      <c r="CD82" s="141">
        <f t="shared" si="136"/>
        <v>0</v>
      </c>
      <c r="CE82" s="43"/>
      <c r="CF82" s="45">
        <v>0</v>
      </c>
      <c r="CG82" s="49">
        <v>0</v>
      </c>
      <c r="CH82" s="49">
        <v>0</v>
      </c>
      <c r="CI82" s="49">
        <v>0</v>
      </c>
      <c r="CJ82" s="46">
        <v>0</v>
      </c>
      <c r="CK82" s="50">
        <v>0</v>
      </c>
      <c r="CL82" s="48">
        <v>0</v>
      </c>
      <c r="CM82" s="49">
        <v>0</v>
      </c>
      <c r="CN82" s="46">
        <v>0</v>
      </c>
      <c r="CO82" s="49">
        <v>0</v>
      </c>
      <c r="CP82" s="46">
        <v>0</v>
      </c>
      <c r="CQ82" s="50">
        <v>0</v>
      </c>
      <c r="CR82" s="139">
        <f t="shared" si="137"/>
        <v>0</v>
      </c>
      <c r="CS82" s="140">
        <f t="shared" si="138"/>
        <v>0</v>
      </c>
      <c r="CT82" s="141">
        <f t="shared" si="139"/>
        <v>0</v>
      </c>
      <c r="CU82" s="43"/>
      <c r="CV82" s="48">
        <f t="shared" si="140"/>
        <v>1357763.2561171311</v>
      </c>
      <c r="CW82" s="49">
        <f t="shared" si="113"/>
        <v>2.0260103558180078</v>
      </c>
      <c r="CX82" s="49">
        <f t="shared" si="141"/>
        <v>233072.41230059564</v>
      </c>
      <c r="CY82" s="49">
        <f t="shared" si="142"/>
        <v>1.9950559580620213</v>
      </c>
      <c r="CZ82" s="46">
        <f t="shared" si="143"/>
        <v>1590835.6684177266</v>
      </c>
      <c r="DA82" s="50">
        <f t="shared" si="144"/>
        <v>2.0214153254836797</v>
      </c>
      <c r="DB82" s="48">
        <f t="shared" si="145"/>
        <v>5017614.2361811157</v>
      </c>
      <c r="DC82" s="49">
        <f t="shared" si="105"/>
        <v>1.8322511349039694</v>
      </c>
      <c r="DD82" s="46">
        <f t="shared" si="146"/>
        <v>2004741.8410918154</v>
      </c>
      <c r="DE82" s="49">
        <f t="shared" si="147"/>
        <v>1.7184365623172611</v>
      </c>
      <c r="DF82" s="46">
        <f t="shared" si="148"/>
        <v>7022356.0772729311</v>
      </c>
      <c r="DG82" s="50">
        <f t="shared" si="149"/>
        <v>1.7982502588977585</v>
      </c>
      <c r="DH82" s="177"/>
      <c r="DI82" s="190" t="s">
        <v>81</v>
      </c>
      <c r="DJ82" s="48">
        <f t="shared" si="150"/>
        <v>1590835.6684177266</v>
      </c>
      <c r="DK82" s="46">
        <f t="shared" si="151"/>
        <v>7022356.0772729311</v>
      </c>
      <c r="DL82" s="47">
        <f t="shared" si="152"/>
        <v>8613191.7456906587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v>0</v>
      </c>
      <c r="E83" s="49">
        <f t="shared" si="115"/>
        <v>0</v>
      </c>
      <c r="F83" s="49">
        <v>0</v>
      </c>
      <c r="G83" s="49">
        <f t="shared" si="116"/>
        <v>0</v>
      </c>
      <c r="H83" s="46">
        <f t="shared" si="153"/>
        <v>0</v>
      </c>
      <c r="I83" s="50">
        <f t="shared" si="117"/>
        <v>0</v>
      </c>
      <c r="J83" s="48">
        <f>+'[40]Oct-Dec'!$F$83</f>
        <v>0</v>
      </c>
      <c r="K83" s="49">
        <f t="shared" si="118"/>
        <v>0</v>
      </c>
      <c r="L83" s="46">
        <v>0</v>
      </c>
      <c r="M83" s="49">
        <f t="shared" si="119"/>
        <v>0</v>
      </c>
      <c r="N83" s="46">
        <f t="shared" si="120"/>
        <v>0</v>
      </c>
      <c r="O83" s="50">
        <f t="shared" si="121"/>
        <v>0</v>
      </c>
      <c r="P83" s="139">
        <f t="shared" si="122"/>
        <v>0</v>
      </c>
      <c r="Q83" s="140">
        <f t="shared" si="123"/>
        <v>0</v>
      </c>
      <c r="R83" s="141">
        <f t="shared" si="124"/>
        <v>0</v>
      </c>
      <c r="S83" s="41"/>
      <c r="T83" s="5">
        <v>0</v>
      </c>
      <c r="U83" s="7">
        <v>0</v>
      </c>
      <c r="V83" s="5">
        <v>0</v>
      </c>
      <c r="W83" s="7">
        <v>0</v>
      </c>
      <c r="X83" s="5">
        <v>0</v>
      </c>
      <c r="Y83" s="7">
        <v>0</v>
      </c>
      <c r="Z83" s="48">
        <v>0</v>
      </c>
      <c r="AA83" s="49">
        <v>0</v>
      </c>
      <c r="AB83" s="46">
        <v>0</v>
      </c>
      <c r="AC83" s="49">
        <v>0</v>
      </c>
      <c r="AD83" s="46">
        <v>0</v>
      </c>
      <c r="AE83" s="50">
        <v>0</v>
      </c>
      <c r="AF83" s="139">
        <f t="shared" si="125"/>
        <v>0</v>
      </c>
      <c r="AG83" s="140">
        <f t="shared" si="126"/>
        <v>0</v>
      </c>
      <c r="AH83" s="141">
        <f t="shared" si="127"/>
        <v>0</v>
      </c>
      <c r="AI83" s="43"/>
      <c r="AJ83" s="45">
        <v>0</v>
      </c>
      <c r="AK83" s="49">
        <v>0</v>
      </c>
      <c r="AL83" s="46">
        <v>0</v>
      </c>
      <c r="AM83" s="49">
        <v>0</v>
      </c>
      <c r="AN83" s="46">
        <v>0</v>
      </c>
      <c r="AO83" s="50">
        <v>0</v>
      </c>
      <c r="AP83" s="48">
        <v>0</v>
      </c>
      <c r="AQ83" s="49">
        <v>0</v>
      </c>
      <c r="AR83" s="46">
        <v>0</v>
      </c>
      <c r="AS83" s="49">
        <v>0</v>
      </c>
      <c r="AT83" s="46">
        <v>0</v>
      </c>
      <c r="AU83" s="50">
        <v>0</v>
      </c>
      <c r="AV83" s="139">
        <f t="shared" si="128"/>
        <v>0</v>
      </c>
      <c r="AW83" s="140">
        <f t="shared" si="129"/>
        <v>0</v>
      </c>
      <c r="AX83" s="141">
        <f t="shared" si="130"/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f t="shared" si="131"/>
        <v>0</v>
      </c>
      <c r="BM83" s="140">
        <f t="shared" si="132"/>
        <v>0</v>
      </c>
      <c r="BN83" s="141">
        <f t="shared" si="133"/>
        <v>0</v>
      </c>
      <c r="BO83" s="43"/>
      <c r="BP83" s="45">
        <v>99138.310000000027</v>
      </c>
      <c r="BQ83" s="49">
        <v>1.2378826775881233</v>
      </c>
      <c r="BR83" s="49">
        <v>29620.429999999949</v>
      </c>
      <c r="BS83" s="49">
        <v>2.2995442900395893</v>
      </c>
      <c r="BT83" s="46">
        <v>128758.73999999998</v>
      </c>
      <c r="BU83" s="50">
        <v>1.3849791326047669</v>
      </c>
      <c r="BV83" s="48">
        <v>72717.700000000128</v>
      </c>
      <c r="BW83" s="49">
        <v>0.2838905003767373</v>
      </c>
      <c r="BX83" s="46">
        <v>169474.59000000003</v>
      </c>
      <c r="BY83" s="49">
        <v>1.198352389639592</v>
      </c>
      <c r="BZ83" s="46">
        <v>242192.29000000015</v>
      </c>
      <c r="CA83" s="50">
        <v>0.60918150262846837</v>
      </c>
      <c r="CB83" s="139">
        <f t="shared" si="134"/>
        <v>171856.01000000015</v>
      </c>
      <c r="CC83" s="140">
        <f t="shared" si="135"/>
        <v>199095.01999999996</v>
      </c>
      <c r="CD83" s="141">
        <f t="shared" si="136"/>
        <v>370951.03000000014</v>
      </c>
      <c r="CE83" s="43"/>
      <c r="CF83" s="45">
        <v>0</v>
      </c>
      <c r="CG83" s="49">
        <v>0</v>
      </c>
      <c r="CH83" s="49">
        <v>0</v>
      </c>
      <c r="CI83" s="49">
        <v>0</v>
      </c>
      <c r="CJ83" s="46">
        <v>0</v>
      </c>
      <c r="CK83" s="50">
        <v>0</v>
      </c>
      <c r="CL83" s="48">
        <v>0</v>
      </c>
      <c r="CM83" s="49">
        <v>0</v>
      </c>
      <c r="CN83" s="46">
        <v>0</v>
      </c>
      <c r="CO83" s="49">
        <v>0</v>
      </c>
      <c r="CP83" s="46">
        <v>0</v>
      </c>
      <c r="CQ83" s="50">
        <v>0</v>
      </c>
      <c r="CR83" s="139">
        <f t="shared" si="137"/>
        <v>0</v>
      </c>
      <c r="CS83" s="140">
        <f t="shared" si="138"/>
        <v>0</v>
      </c>
      <c r="CT83" s="141">
        <f t="shared" si="139"/>
        <v>0</v>
      </c>
      <c r="CU83" s="43"/>
      <c r="CV83" s="48">
        <f t="shared" si="140"/>
        <v>99138.310000000027</v>
      </c>
      <c r="CW83" s="49">
        <f t="shared" si="113"/>
        <v>0.14793097531059474</v>
      </c>
      <c r="CX83" s="49">
        <f t="shared" si="141"/>
        <v>29620.429999999949</v>
      </c>
      <c r="CY83" s="49">
        <f t="shared" si="142"/>
        <v>0.25354530280333787</v>
      </c>
      <c r="CZ83" s="46">
        <f t="shared" si="143"/>
        <v>128758.73999999998</v>
      </c>
      <c r="DA83" s="50">
        <f t="shared" si="144"/>
        <v>0.16360891039414679</v>
      </c>
      <c r="DB83" s="48">
        <f t="shared" si="145"/>
        <v>72717.700000000128</v>
      </c>
      <c r="DC83" s="49">
        <f t="shared" si="105"/>
        <v>2.6553872434404758E-2</v>
      </c>
      <c r="DD83" s="46">
        <f t="shared" si="146"/>
        <v>169474.59000000003</v>
      </c>
      <c r="DE83" s="49">
        <f t="shared" si="147"/>
        <v>0.14527123935375039</v>
      </c>
      <c r="DF83" s="46">
        <f t="shared" si="148"/>
        <v>242192.29000000015</v>
      </c>
      <c r="DG83" s="50">
        <f t="shared" si="149"/>
        <v>6.2019405368101535E-2</v>
      </c>
      <c r="DH83" s="177"/>
      <c r="DI83" s="190" t="s">
        <v>82</v>
      </c>
      <c r="DJ83" s="48">
        <f t="shared" si="150"/>
        <v>128758.73999999998</v>
      </c>
      <c r="DK83" s="46">
        <f t="shared" si="151"/>
        <v>242192.29000000015</v>
      </c>
      <c r="DL83" s="47">
        <f t="shared" si="152"/>
        <v>370951.03000000014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v>0</v>
      </c>
      <c r="E84" s="49">
        <f t="shared" si="115"/>
        <v>0</v>
      </c>
      <c r="F84" s="49">
        <v>0</v>
      </c>
      <c r="G84" s="49">
        <f t="shared" si="116"/>
        <v>0</v>
      </c>
      <c r="H84" s="46">
        <f t="shared" si="153"/>
        <v>0</v>
      </c>
      <c r="I84" s="50">
        <f t="shared" si="117"/>
        <v>0</v>
      </c>
      <c r="J84" s="48">
        <f>+'[40]Oct-Dec'!$F$84</f>
        <v>0</v>
      </c>
      <c r="K84" s="49">
        <f t="shared" si="118"/>
        <v>0</v>
      </c>
      <c r="L84" s="46">
        <v>0</v>
      </c>
      <c r="M84" s="49">
        <f t="shared" si="119"/>
        <v>0</v>
      </c>
      <c r="N84" s="46">
        <f t="shared" si="120"/>
        <v>0</v>
      </c>
      <c r="O84" s="50">
        <f t="shared" si="121"/>
        <v>0</v>
      </c>
      <c r="P84" s="139">
        <f t="shared" si="122"/>
        <v>0</v>
      </c>
      <c r="Q84" s="140">
        <f t="shared" si="123"/>
        <v>0</v>
      </c>
      <c r="R84" s="141">
        <f t="shared" si="124"/>
        <v>0</v>
      </c>
      <c r="S84" s="41"/>
      <c r="T84" s="5">
        <v>-1084.9908559305095</v>
      </c>
      <c r="U84" s="7">
        <v>-5.7982453128968461E-3</v>
      </c>
      <c r="V84" s="5">
        <v>-196.14713320309346</v>
      </c>
      <c r="W84" s="7">
        <v>-5.486479628628387E-3</v>
      </c>
      <c r="X84" s="5">
        <v>-1281.137989133603</v>
      </c>
      <c r="Y84" s="7">
        <v>-5.7482355092926662E-3</v>
      </c>
      <c r="Z84" s="48">
        <v>1421.2354161550704</v>
      </c>
      <c r="AA84" s="49">
        <v>1.5926615411351525E-3</v>
      </c>
      <c r="AB84" s="46">
        <v>252.92581960802025</v>
      </c>
      <c r="AC84" s="49">
        <v>8.3564326930809672E-4</v>
      </c>
      <c r="AD84" s="46">
        <v>1674.1612357630906</v>
      </c>
      <c r="AE84" s="50">
        <v>1.4009283693836179E-3</v>
      </c>
      <c r="AF84" s="139">
        <f t="shared" si="125"/>
        <v>336.24456022456093</v>
      </c>
      <c r="AG84" s="140">
        <f t="shared" si="126"/>
        <v>56.778686404926788</v>
      </c>
      <c r="AH84" s="141">
        <f t="shared" si="127"/>
        <v>393.02324662948774</v>
      </c>
      <c r="AI84" s="43"/>
      <c r="AJ84" s="45">
        <v>747335.33499195799</v>
      </c>
      <c r="AK84" s="49">
        <v>11.78855327694547</v>
      </c>
      <c r="AL84" s="46">
        <v>153162.61390871328</v>
      </c>
      <c r="AM84" s="49">
        <v>11.956488205207906</v>
      </c>
      <c r="AN84" s="46">
        <v>900497.94890067121</v>
      </c>
      <c r="AO84" s="50">
        <v>11.816783005060969</v>
      </c>
      <c r="AP84" s="48">
        <v>67241.28309621691</v>
      </c>
      <c r="AQ84" s="49">
        <v>0.53816705827537648</v>
      </c>
      <c r="AR84" s="46">
        <v>107601.75158800586</v>
      </c>
      <c r="AS84" s="49">
        <v>0.90650933527667343</v>
      </c>
      <c r="AT84" s="46">
        <v>174843.03468422277</v>
      </c>
      <c r="AU84" s="50">
        <v>0.71761682899731893</v>
      </c>
      <c r="AV84" s="139">
        <f t="shared" si="128"/>
        <v>814576.61808817484</v>
      </c>
      <c r="AW84" s="140">
        <f t="shared" si="129"/>
        <v>260764.36549671914</v>
      </c>
      <c r="AX84" s="141">
        <f t="shared" si="130"/>
        <v>1075340.9835848939</v>
      </c>
      <c r="AY84" s="43"/>
      <c r="AZ84" s="45">
        <v>182.78829711188882</v>
      </c>
      <c r="BA84" s="49">
        <v>1.6572823282489421E-3</v>
      </c>
      <c r="BB84" s="49">
        <v>148.21170288811118</v>
      </c>
      <c r="BC84" s="49">
        <v>7.4590690935133963E-3</v>
      </c>
      <c r="BD84" s="46">
        <v>331</v>
      </c>
      <c r="BE84" s="50">
        <v>2.5429458221935403E-3</v>
      </c>
      <c r="BF84" s="48">
        <v>-26.545577869743511</v>
      </c>
      <c r="BG84" s="49">
        <v>-4.8616582700864824E-5</v>
      </c>
      <c r="BH84" s="46">
        <v>26.545577869739645</v>
      </c>
      <c r="BI84" s="49">
        <v>1.1853773686820536E-4</v>
      </c>
      <c r="BJ84" s="46">
        <v>-3.865352482534945E-12</v>
      </c>
      <c r="BK84" s="50">
        <v>-5.0201925584996447E-18</v>
      </c>
      <c r="BL84" s="139">
        <f t="shared" si="131"/>
        <v>156.24271924214531</v>
      </c>
      <c r="BM84" s="140">
        <f t="shared" si="132"/>
        <v>174.75728075785082</v>
      </c>
      <c r="BN84" s="141">
        <f t="shared" si="133"/>
        <v>330.99999999999613</v>
      </c>
      <c r="BO84" s="43"/>
      <c r="BP84" s="45">
        <v>1493115.0021421334</v>
      </c>
      <c r="BQ84" s="49">
        <v>18.643662543760328</v>
      </c>
      <c r="BR84" s="49">
        <v>29125.710000000021</v>
      </c>
      <c r="BS84" s="49">
        <v>2.2611373340579162</v>
      </c>
      <c r="BT84" s="46">
        <v>1522240.7121421334</v>
      </c>
      <c r="BU84" s="50">
        <v>16.373813700866247</v>
      </c>
      <c r="BV84" s="48">
        <v>-1216615.804232459</v>
      </c>
      <c r="BW84" s="49">
        <v>-4.7496781310437326</v>
      </c>
      <c r="BX84" s="46">
        <v>605021.64786841488</v>
      </c>
      <c r="BY84" s="49">
        <v>4.278099374701533</v>
      </c>
      <c r="BZ84" s="46">
        <v>-611594.15636404417</v>
      </c>
      <c r="CA84" s="50">
        <v>-1.5383307502176828</v>
      </c>
      <c r="CB84" s="139">
        <f t="shared" si="134"/>
        <v>276499.19790967437</v>
      </c>
      <c r="CC84" s="140">
        <f t="shared" si="135"/>
        <v>634147.35786841484</v>
      </c>
      <c r="CD84" s="141">
        <f t="shared" si="136"/>
        <v>910646.55577808921</v>
      </c>
      <c r="CE84" s="43"/>
      <c r="CF84" s="45">
        <v>0</v>
      </c>
      <c r="CG84" s="49">
        <v>0</v>
      </c>
      <c r="CH84" s="49">
        <v>0</v>
      </c>
      <c r="CI84" s="49">
        <v>0</v>
      </c>
      <c r="CJ84" s="46">
        <v>0</v>
      </c>
      <c r="CK84" s="50">
        <v>0</v>
      </c>
      <c r="CL84" s="48">
        <v>0</v>
      </c>
      <c r="CM84" s="49">
        <v>0</v>
      </c>
      <c r="CN84" s="46">
        <v>0</v>
      </c>
      <c r="CO84" s="49">
        <v>0</v>
      </c>
      <c r="CP84" s="46">
        <v>0</v>
      </c>
      <c r="CQ84" s="50">
        <v>0</v>
      </c>
      <c r="CR84" s="139">
        <f t="shared" si="137"/>
        <v>0</v>
      </c>
      <c r="CS84" s="140">
        <f t="shared" si="138"/>
        <v>0</v>
      </c>
      <c r="CT84" s="141">
        <f t="shared" si="139"/>
        <v>0</v>
      </c>
      <c r="CU84" s="43"/>
      <c r="CV84" s="48">
        <f t="shared" si="140"/>
        <v>2239548.1345752729</v>
      </c>
      <c r="CW84" s="49">
        <f t="shared" si="113"/>
        <v>3.3417811923840852</v>
      </c>
      <c r="CX84" s="49">
        <f t="shared" si="141"/>
        <v>182240.38847839829</v>
      </c>
      <c r="CY84" s="49">
        <f t="shared" si="142"/>
        <v>1.5599434066201439</v>
      </c>
      <c r="CZ84" s="46">
        <f t="shared" si="143"/>
        <v>2421788.5230536712</v>
      </c>
      <c r="DA84" s="50">
        <f t="shared" si="144"/>
        <v>3.077276008307174</v>
      </c>
      <c r="DB84" s="48">
        <f t="shared" si="145"/>
        <v>-1147979.8312979569</v>
      </c>
      <c r="DC84" s="49">
        <f t="shared" si="105"/>
        <v>-0.41920068975717589</v>
      </c>
      <c r="DD84" s="46">
        <f t="shared" si="146"/>
        <v>712902.87085389846</v>
      </c>
      <c r="DE84" s="49">
        <f t="shared" si="147"/>
        <v>0.6110903327029289</v>
      </c>
      <c r="DF84" s="46">
        <f t="shared" si="148"/>
        <v>-435076.96044405841</v>
      </c>
      <c r="DG84" s="50">
        <f t="shared" si="149"/>
        <v>-0.1114123590643679</v>
      </c>
      <c r="DH84" s="177"/>
      <c r="DI84" s="190" t="s">
        <v>83</v>
      </c>
      <c r="DJ84" s="48">
        <f t="shared" si="150"/>
        <v>2421788.5230536712</v>
      </c>
      <c r="DK84" s="46">
        <f t="shared" si="151"/>
        <v>-435076.96044405841</v>
      </c>
      <c r="DL84" s="47">
        <f t="shared" si="152"/>
        <v>1986711.5626096129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v>0</v>
      </c>
      <c r="E85" s="49">
        <f t="shared" si="115"/>
        <v>0</v>
      </c>
      <c r="F85" s="49">
        <v>0</v>
      </c>
      <c r="G85" s="49">
        <f t="shared" si="116"/>
        <v>0</v>
      </c>
      <c r="H85" s="46">
        <f t="shared" si="153"/>
        <v>0</v>
      </c>
      <c r="I85" s="50">
        <f t="shared" si="117"/>
        <v>0</v>
      </c>
      <c r="J85" s="48">
        <f>+'[40]Oct-Dec'!$F$85</f>
        <v>0</v>
      </c>
      <c r="K85" s="49">
        <f t="shared" si="118"/>
        <v>0</v>
      </c>
      <c r="L85" s="46">
        <v>0</v>
      </c>
      <c r="M85" s="49">
        <f t="shared" si="119"/>
        <v>0</v>
      </c>
      <c r="N85" s="46">
        <f t="shared" si="120"/>
        <v>0</v>
      </c>
      <c r="O85" s="50">
        <f t="shared" si="121"/>
        <v>0</v>
      </c>
      <c r="P85" s="139">
        <f t="shared" si="122"/>
        <v>0</v>
      </c>
      <c r="Q85" s="140">
        <f t="shared" si="123"/>
        <v>0</v>
      </c>
      <c r="R85" s="141">
        <f t="shared" si="124"/>
        <v>0</v>
      </c>
      <c r="S85" s="41"/>
      <c r="T85" s="5">
        <v>1621972.9317957023</v>
      </c>
      <c r="U85" s="7">
        <v>8.6679043404143901</v>
      </c>
      <c r="V85" s="5">
        <v>162737.58491523319</v>
      </c>
      <c r="W85" s="7">
        <v>4.5519729494345107</v>
      </c>
      <c r="X85" s="5">
        <v>1784710.5167109356</v>
      </c>
      <c r="Y85" s="7">
        <v>8.0076747805313993</v>
      </c>
      <c r="Z85" s="48">
        <v>2143249.2753046015</v>
      </c>
      <c r="AA85" s="49">
        <v>2.4017630401288725</v>
      </c>
      <c r="AB85" s="46">
        <v>845738.26264072303</v>
      </c>
      <c r="AC85" s="49">
        <v>2.7942401762988416</v>
      </c>
      <c r="AD85" s="46">
        <v>2988987.5379453246</v>
      </c>
      <c r="AE85" s="50">
        <v>2.5011673596259567</v>
      </c>
      <c r="AF85" s="139">
        <f t="shared" si="125"/>
        <v>3765222.2071003038</v>
      </c>
      <c r="AG85" s="140">
        <f t="shared" si="126"/>
        <v>1008475.8475559562</v>
      </c>
      <c r="AH85" s="141">
        <f t="shared" si="127"/>
        <v>4773698.0546562597</v>
      </c>
      <c r="AI85" s="43"/>
      <c r="AJ85" s="45">
        <v>4102335.358689554</v>
      </c>
      <c r="AK85" s="49">
        <v>64.710708394819051</v>
      </c>
      <c r="AL85" s="46">
        <v>817025.98084275378</v>
      </c>
      <c r="AM85" s="49">
        <v>63.78032637336095</v>
      </c>
      <c r="AN85" s="46">
        <v>4919361.3395323083</v>
      </c>
      <c r="AO85" s="50">
        <v>64.554311915652619</v>
      </c>
      <c r="AP85" s="48">
        <v>1197115.5856355296</v>
      </c>
      <c r="AQ85" s="49">
        <v>9.581140386854452</v>
      </c>
      <c r="AR85" s="46">
        <v>1899125.5134053277</v>
      </c>
      <c r="AS85" s="49">
        <v>15.999507269693323</v>
      </c>
      <c r="AT85" s="46">
        <v>3096241.0990408575</v>
      </c>
      <c r="AU85" s="50">
        <v>12.708053960043578</v>
      </c>
      <c r="AV85" s="139">
        <f t="shared" si="128"/>
        <v>5299450.9443250839</v>
      </c>
      <c r="AW85" s="140">
        <f t="shared" si="129"/>
        <v>2716151.4942480815</v>
      </c>
      <c r="AX85" s="141">
        <f t="shared" si="130"/>
        <v>8015602.4385731649</v>
      </c>
      <c r="AY85" s="43"/>
      <c r="AZ85" s="45">
        <v>327145.52618463052</v>
      </c>
      <c r="BA85" s="49">
        <v>2.9661226012714246</v>
      </c>
      <c r="BB85" s="49">
        <v>55088.307815369495</v>
      </c>
      <c r="BC85" s="49">
        <v>2.7724362262390283</v>
      </c>
      <c r="BD85" s="46">
        <v>382233.83400000003</v>
      </c>
      <c r="BE85" s="50">
        <v>2.9365556835991522</v>
      </c>
      <c r="BF85" s="48">
        <v>1249513.1897758939</v>
      </c>
      <c r="BG85" s="49">
        <v>2.2884060623822502</v>
      </c>
      <c r="BH85" s="46">
        <v>909035.97122410662</v>
      </c>
      <c r="BI85" s="49">
        <v>4.0592473552263826</v>
      </c>
      <c r="BJ85" s="46">
        <v>2158549.1610000003</v>
      </c>
      <c r="BK85" s="50">
        <v>2.8034525917546476</v>
      </c>
      <c r="BL85" s="139">
        <f t="shared" si="131"/>
        <v>1576658.7159605245</v>
      </c>
      <c r="BM85" s="140">
        <f t="shared" si="132"/>
        <v>964124.27903947607</v>
      </c>
      <c r="BN85" s="141">
        <f t="shared" si="133"/>
        <v>2540782.9950000006</v>
      </c>
      <c r="BO85" s="43"/>
      <c r="BP85" s="45">
        <v>-10441176.839999996</v>
      </c>
      <c r="BQ85" s="49">
        <v>-130.37292993869161</v>
      </c>
      <c r="BR85" s="49">
        <v>-662100.88577808812</v>
      </c>
      <c r="BS85" s="49">
        <v>-51.401357486071589</v>
      </c>
      <c r="BT85" s="46">
        <v>-11103277.725778084</v>
      </c>
      <c r="BU85" s="50">
        <v>-119.43117767165137</v>
      </c>
      <c r="BV85" s="48">
        <v>-1914189.0199999996</v>
      </c>
      <c r="BW85" s="49">
        <v>-7.4730097170765211</v>
      </c>
      <c r="BX85" s="46">
        <v>-977960.71000000369</v>
      </c>
      <c r="BY85" s="49">
        <v>-6.9151461219179602</v>
      </c>
      <c r="BZ85" s="46">
        <v>-2892149.7300000032</v>
      </c>
      <c r="CA85" s="50">
        <v>-7.2745673214779867</v>
      </c>
      <c r="CB85" s="139">
        <f t="shared" si="134"/>
        <v>-12355365.859999996</v>
      </c>
      <c r="CC85" s="140">
        <f t="shared" si="135"/>
        <v>-1640061.5957780918</v>
      </c>
      <c r="CD85" s="141">
        <f t="shared" si="136"/>
        <v>-13995427.455778088</v>
      </c>
      <c r="CE85" s="43"/>
      <c r="CF85" s="45">
        <v>0</v>
      </c>
      <c r="CG85" s="49">
        <v>0</v>
      </c>
      <c r="CH85" s="49">
        <v>0</v>
      </c>
      <c r="CI85" s="49">
        <v>0</v>
      </c>
      <c r="CJ85" s="46">
        <v>0</v>
      </c>
      <c r="CK85" s="50">
        <v>0</v>
      </c>
      <c r="CL85" s="48">
        <v>0</v>
      </c>
      <c r="CM85" s="49">
        <v>0</v>
      </c>
      <c r="CN85" s="46">
        <v>0</v>
      </c>
      <c r="CO85" s="49">
        <v>0</v>
      </c>
      <c r="CP85" s="46">
        <v>0</v>
      </c>
      <c r="CQ85" s="50">
        <v>0</v>
      </c>
      <c r="CR85" s="139">
        <f t="shared" si="137"/>
        <v>0</v>
      </c>
      <c r="CS85" s="140">
        <f t="shared" si="138"/>
        <v>0</v>
      </c>
      <c r="CT85" s="141">
        <f t="shared" si="139"/>
        <v>0</v>
      </c>
      <c r="CU85" s="43"/>
      <c r="CV85" s="48">
        <f t="shared" si="140"/>
        <v>-4389723.0233301092</v>
      </c>
      <c r="CW85" s="49">
        <f t="shared" si="113"/>
        <v>-6.5502025219574094</v>
      </c>
      <c r="CX85" s="49">
        <f t="shared" si="141"/>
        <v>372750.9877952683</v>
      </c>
      <c r="CY85" s="49">
        <f t="shared" si="142"/>
        <v>3.1906782606057633</v>
      </c>
      <c r="CZ85" s="46">
        <f t="shared" si="143"/>
        <v>-4016972.035534841</v>
      </c>
      <c r="DA85" s="50">
        <f t="shared" si="144"/>
        <v>-5.1042159764658566</v>
      </c>
      <c r="DB85" s="48">
        <f t="shared" si="145"/>
        <v>2675689.0307160262</v>
      </c>
      <c r="DC85" s="49">
        <f t="shared" si="105"/>
        <v>0.97706480259647033</v>
      </c>
      <c r="DD85" s="46">
        <f t="shared" si="146"/>
        <v>2675939.0372701539</v>
      </c>
      <c r="DE85" s="49">
        <f t="shared" si="147"/>
        <v>2.2937773761796199</v>
      </c>
      <c r="DF85" s="46">
        <f t="shared" si="148"/>
        <v>5351628.0679861801</v>
      </c>
      <c r="DG85" s="50">
        <f t="shared" si="149"/>
        <v>1.3704184824700436</v>
      </c>
      <c r="DH85" s="177"/>
      <c r="DI85" s="190" t="s">
        <v>84</v>
      </c>
      <c r="DJ85" s="48">
        <f t="shared" si="150"/>
        <v>-4016972.035534841</v>
      </c>
      <c r="DK85" s="46">
        <f t="shared" si="151"/>
        <v>5351628.0679861801</v>
      </c>
      <c r="DL85" s="47">
        <f t="shared" si="152"/>
        <v>1334656.0324513391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v>53516.002014999991</v>
      </c>
      <c r="E86" s="49">
        <f t="shared" si="115"/>
        <v>0.52371168276476221</v>
      </c>
      <c r="F86" s="49">
        <v>0</v>
      </c>
      <c r="G86" s="49">
        <f t="shared" si="116"/>
        <v>0</v>
      </c>
      <c r="H86" s="46">
        <f t="shared" si="153"/>
        <v>53516.002014999991</v>
      </c>
      <c r="I86" s="50">
        <f t="shared" si="117"/>
        <v>0.45473163573716713</v>
      </c>
      <c r="J86" s="48">
        <f>+'[40]Oct-Dec'!$F$86</f>
        <v>42289.239227999999</v>
      </c>
      <c r="K86" s="49">
        <f t="shared" si="118"/>
        <v>0.15246672901967429</v>
      </c>
      <c r="L86" s="46">
        <v>0</v>
      </c>
      <c r="M86" s="49">
        <f t="shared" si="119"/>
        <v>0</v>
      </c>
      <c r="N86" s="46">
        <f t="shared" si="120"/>
        <v>42289.239227999999</v>
      </c>
      <c r="O86" s="50">
        <f t="shared" si="121"/>
        <v>8.3385564569271986E-2</v>
      </c>
      <c r="P86" s="139">
        <f t="shared" si="122"/>
        <v>95805.241242999997</v>
      </c>
      <c r="Q86" s="140">
        <f t="shared" si="123"/>
        <v>0</v>
      </c>
      <c r="R86" s="141">
        <f t="shared" si="124"/>
        <v>95805.241242999997</v>
      </c>
      <c r="S86" s="41"/>
      <c r="T86" s="5">
        <v>42236.759602154634</v>
      </c>
      <c r="U86" s="7">
        <v>0.22571535239816717</v>
      </c>
      <c r="V86" s="5">
        <v>14666.37512290958</v>
      </c>
      <c r="W86" s="7">
        <v>0.41023678003159575</v>
      </c>
      <c r="X86" s="5">
        <v>56903.134725064214</v>
      </c>
      <c r="Y86" s="7">
        <v>0.2553141210322567</v>
      </c>
      <c r="Z86" s="48">
        <v>27884.993452451366</v>
      </c>
      <c r="AA86" s="49">
        <v>3.1248416794082429E-2</v>
      </c>
      <c r="AB86" s="46">
        <v>33189.21707870128</v>
      </c>
      <c r="AC86" s="49">
        <v>0.10965407133365915</v>
      </c>
      <c r="AD86" s="46">
        <v>61074.210531152647</v>
      </c>
      <c r="AE86" s="50">
        <v>5.1106543589154688E-2</v>
      </c>
      <c r="AF86" s="139">
        <f t="shared" si="125"/>
        <v>70121.753054606001</v>
      </c>
      <c r="AG86" s="140">
        <f t="shared" si="126"/>
        <v>47855.59220161086</v>
      </c>
      <c r="AH86" s="141">
        <f t="shared" si="127"/>
        <v>117977.34525621685</v>
      </c>
      <c r="AI86" s="43"/>
      <c r="AJ86" s="45">
        <v>0</v>
      </c>
      <c r="AK86" s="49">
        <v>0</v>
      </c>
      <c r="AL86" s="46">
        <v>0</v>
      </c>
      <c r="AM86" s="49">
        <v>0</v>
      </c>
      <c r="AN86" s="46">
        <v>0</v>
      </c>
      <c r="AO86" s="50">
        <v>0</v>
      </c>
      <c r="AP86" s="48">
        <v>0</v>
      </c>
      <c r="AQ86" s="49">
        <v>0</v>
      </c>
      <c r="AR86" s="46">
        <v>0</v>
      </c>
      <c r="AS86" s="49">
        <v>0</v>
      </c>
      <c r="AT86" s="46">
        <v>0</v>
      </c>
      <c r="AU86" s="50">
        <v>0</v>
      </c>
      <c r="AV86" s="139">
        <f t="shared" si="128"/>
        <v>0</v>
      </c>
      <c r="AW86" s="140">
        <f t="shared" si="129"/>
        <v>0</v>
      </c>
      <c r="AX86" s="141">
        <f t="shared" si="130"/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f t="shared" si="131"/>
        <v>0</v>
      </c>
      <c r="BM86" s="140">
        <f t="shared" si="132"/>
        <v>0</v>
      </c>
      <c r="BN86" s="141">
        <f t="shared" si="133"/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v>0</v>
      </c>
      <c r="BU86" s="50">
        <v>0</v>
      </c>
      <c r="BV86" s="48">
        <v>0</v>
      </c>
      <c r="BW86" s="49">
        <v>0</v>
      </c>
      <c r="BX86" s="46">
        <v>0</v>
      </c>
      <c r="BY86" s="49">
        <v>0</v>
      </c>
      <c r="BZ86" s="46">
        <v>0</v>
      </c>
      <c r="CA86" s="50">
        <v>0</v>
      </c>
      <c r="CB86" s="139">
        <f t="shared" si="134"/>
        <v>0</v>
      </c>
      <c r="CC86" s="140">
        <f t="shared" si="135"/>
        <v>0</v>
      </c>
      <c r="CD86" s="141">
        <f t="shared" si="136"/>
        <v>0</v>
      </c>
      <c r="CE86" s="43"/>
      <c r="CF86" s="45">
        <v>0</v>
      </c>
      <c r="CG86" s="49">
        <v>0</v>
      </c>
      <c r="CH86" s="49">
        <v>0</v>
      </c>
      <c r="CI86" s="49">
        <v>0</v>
      </c>
      <c r="CJ86" s="46">
        <v>0</v>
      </c>
      <c r="CK86" s="50">
        <v>0</v>
      </c>
      <c r="CL86" s="48">
        <v>0</v>
      </c>
      <c r="CM86" s="49">
        <v>0</v>
      </c>
      <c r="CN86" s="46">
        <v>0</v>
      </c>
      <c r="CO86" s="49">
        <v>0</v>
      </c>
      <c r="CP86" s="46">
        <v>0</v>
      </c>
      <c r="CQ86" s="50">
        <v>0</v>
      </c>
      <c r="CR86" s="139">
        <f t="shared" si="137"/>
        <v>0</v>
      </c>
      <c r="CS86" s="140">
        <f t="shared" si="138"/>
        <v>0</v>
      </c>
      <c r="CT86" s="141">
        <f t="shared" si="139"/>
        <v>0</v>
      </c>
      <c r="CU86" s="43"/>
      <c r="CV86" s="48">
        <f t="shared" si="140"/>
        <v>95752.761617154625</v>
      </c>
      <c r="CW86" s="49">
        <f t="shared" si="113"/>
        <v>0.14287916966416472</v>
      </c>
      <c r="CX86" s="49">
        <f t="shared" si="141"/>
        <v>14666.37512290958</v>
      </c>
      <c r="CY86" s="49">
        <f t="shared" si="142"/>
        <v>0.1255414091411049</v>
      </c>
      <c r="CZ86" s="46">
        <f t="shared" si="143"/>
        <v>110419.1367400642</v>
      </c>
      <c r="DA86" s="50">
        <f t="shared" si="144"/>
        <v>0.14030546313752534</v>
      </c>
      <c r="DB86" s="48">
        <f t="shared" si="145"/>
        <v>70174.232680451358</v>
      </c>
      <c r="DC86" s="49">
        <f t="shared" si="105"/>
        <v>2.5625090215710061E-2</v>
      </c>
      <c r="DD86" s="46">
        <f t="shared" si="146"/>
        <v>33189.21707870128</v>
      </c>
      <c r="DE86" s="49">
        <f t="shared" si="147"/>
        <v>2.8449330948100201E-2</v>
      </c>
      <c r="DF86" s="46">
        <f t="shared" si="148"/>
        <v>103363.44975915263</v>
      </c>
      <c r="DG86" s="50">
        <f t="shared" si="149"/>
        <v>2.6468801673489608E-2</v>
      </c>
      <c r="DH86" s="177"/>
      <c r="DI86" s="190" t="s">
        <v>85</v>
      </c>
      <c r="DJ86" s="48">
        <f t="shared" si="150"/>
        <v>110419.1367400642</v>
      </c>
      <c r="DK86" s="46">
        <f t="shared" si="151"/>
        <v>103363.44975915263</v>
      </c>
      <c r="DL86" s="47">
        <f t="shared" si="152"/>
        <v>213782.58649921685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v>0</v>
      </c>
      <c r="E87" s="49">
        <f t="shared" si="115"/>
        <v>0</v>
      </c>
      <c r="F87" s="49">
        <v>0</v>
      </c>
      <c r="G87" s="49">
        <f t="shared" si="116"/>
        <v>0</v>
      </c>
      <c r="H87" s="46">
        <f t="shared" si="153"/>
        <v>0</v>
      </c>
      <c r="I87" s="50">
        <f t="shared" si="117"/>
        <v>0</v>
      </c>
      <c r="J87" s="48">
        <f>+'[40]Oct-Dec'!$F$87</f>
        <v>0</v>
      </c>
      <c r="K87" s="49">
        <f t="shared" si="118"/>
        <v>0</v>
      </c>
      <c r="L87" s="46">
        <v>0</v>
      </c>
      <c r="M87" s="49">
        <f t="shared" si="119"/>
        <v>0</v>
      </c>
      <c r="N87" s="46">
        <f t="shared" si="120"/>
        <v>0</v>
      </c>
      <c r="O87" s="50">
        <f t="shared" si="121"/>
        <v>0</v>
      </c>
      <c r="P87" s="139">
        <f t="shared" si="122"/>
        <v>0</v>
      </c>
      <c r="Q87" s="140">
        <f t="shared" si="123"/>
        <v>0</v>
      </c>
      <c r="R87" s="141">
        <f t="shared" si="124"/>
        <v>0</v>
      </c>
      <c r="S87" s="41"/>
      <c r="T87" s="5">
        <v>2672.7385451535738</v>
      </c>
      <c r="U87" s="7">
        <v>1.4283248247972327E-2</v>
      </c>
      <c r="V87" s="5">
        <v>1320.9909712623107</v>
      </c>
      <c r="W87" s="7">
        <v>3.6949762839146055E-2</v>
      </c>
      <c r="X87" s="5">
        <v>3993.7295164158845</v>
      </c>
      <c r="Y87" s="7">
        <v>1.791914533445153E-2</v>
      </c>
      <c r="Z87" s="48">
        <v>2159.3534343362189</v>
      </c>
      <c r="AA87" s="49">
        <v>2.4198096455331831E-3</v>
      </c>
      <c r="AB87" s="46">
        <v>3152.9365038764054</v>
      </c>
      <c r="AC87" s="49">
        <v>1.0417007532498563E-2</v>
      </c>
      <c r="AD87" s="46">
        <v>5312.2899382126243</v>
      </c>
      <c r="AE87" s="50">
        <v>4.4452932739426684E-3</v>
      </c>
      <c r="AF87" s="139">
        <f t="shared" si="125"/>
        <v>4832.0919794897927</v>
      </c>
      <c r="AG87" s="140">
        <f t="shared" si="126"/>
        <v>4473.9274751387165</v>
      </c>
      <c r="AH87" s="141">
        <f t="shared" si="127"/>
        <v>9306.0194546285093</v>
      </c>
      <c r="AI87" s="43"/>
      <c r="AJ87" s="45">
        <v>7999.4641244970644</v>
      </c>
      <c r="AK87" s="49">
        <v>0.12618446446087334</v>
      </c>
      <c r="AL87" s="46">
        <v>1470.3004315090666</v>
      </c>
      <c r="AM87" s="49">
        <v>0.11477755124973198</v>
      </c>
      <c r="AN87" s="46">
        <v>9469.7645560061319</v>
      </c>
      <c r="AO87" s="50">
        <v>0.12426697140615618</v>
      </c>
      <c r="AP87" s="48">
        <v>2319.2946308555875</v>
      </c>
      <c r="AQ87" s="49">
        <v>1.8562524557650065E-2</v>
      </c>
      <c r="AR87" s="46">
        <v>3642.7296742198155</v>
      </c>
      <c r="AS87" s="49">
        <v>3.0688798340506789E-2</v>
      </c>
      <c r="AT87" s="46">
        <v>5962.0243050754034</v>
      </c>
      <c r="AU87" s="50">
        <v>2.4470228304720835E-2</v>
      </c>
      <c r="AV87" s="139">
        <f t="shared" si="128"/>
        <v>10318.758755352652</v>
      </c>
      <c r="AW87" s="140">
        <f t="shared" si="129"/>
        <v>5113.0301057288816</v>
      </c>
      <c r="AX87" s="141">
        <f t="shared" si="130"/>
        <v>15431.788861081533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f t="shared" si="131"/>
        <v>0</v>
      </c>
      <c r="BM87" s="140">
        <f t="shared" si="132"/>
        <v>0</v>
      </c>
      <c r="BN87" s="141">
        <f t="shared" si="133"/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v>0</v>
      </c>
      <c r="BU87" s="50">
        <v>0</v>
      </c>
      <c r="BV87" s="48">
        <v>0</v>
      </c>
      <c r="BW87" s="49">
        <v>0</v>
      </c>
      <c r="BX87" s="46">
        <v>0</v>
      </c>
      <c r="BY87" s="49">
        <v>0</v>
      </c>
      <c r="BZ87" s="46">
        <v>0</v>
      </c>
      <c r="CA87" s="50">
        <v>0</v>
      </c>
      <c r="CB87" s="139">
        <f t="shared" si="134"/>
        <v>0</v>
      </c>
      <c r="CC87" s="140">
        <f t="shared" si="135"/>
        <v>0</v>
      </c>
      <c r="CD87" s="141">
        <f t="shared" si="136"/>
        <v>0</v>
      </c>
      <c r="CE87" s="43"/>
      <c r="CF87" s="45">
        <v>0</v>
      </c>
      <c r="CG87" s="49">
        <v>0</v>
      </c>
      <c r="CH87" s="49">
        <v>0</v>
      </c>
      <c r="CI87" s="49">
        <v>0</v>
      </c>
      <c r="CJ87" s="46">
        <v>0</v>
      </c>
      <c r="CK87" s="50">
        <v>0</v>
      </c>
      <c r="CL87" s="48">
        <v>0</v>
      </c>
      <c r="CM87" s="49">
        <v>0</v>
      </c>
      <c r="CN87" s="46">
        <v>0</v>
      </c>
      <c r="CO87" s="49">
        <v>0</v>
      </c>
      <c r="CP87" s="46">
        <v>0</v>
      </c>
      <c r="CQ87" s="50">
        <v>0</v>
      </c>
      <c r="CR87" s="139">
        <f t="shared" si="137"/>
        <v>0</v>
      </c>
      <c r="CS87" s="140">
        <f t="shared" si="138"/>
        <v>0</v>
      </c>
      <c r="CT87" s="141">
        <f t="shared" si="139"/>
        <v>0</v>
      </c>
      <c r="CU87" s="43"/>
      <c r="CV87" s="48">
        <f t="shared" si="140"/>
        <v>10672.202669650638</v>
      </c>
      <c r="CW87" s="49">
        <f t="shared" si="113"/>
        <v>1.5924715174524876E-2</v>
      </c>
      <c r="CX87" s="49">
        <f t="shared" si="141"/>
        <v>2791.2914027713773</v>
      </c>
      <c r="CY87" s="49">
        <f t="shared" si="142"/>
        <v>2.3892928763290196E-2</v>
      </c>
      <c r="CZ87" s="46">
        <f t="shared" si="143"/>
        <v>13463.494072422016</v>
      </c>
      <c r="DA87" s="50">
        <f t="shared" si="144"/>
        <v>1.7107557865873962E-2</v>
      </c>
      <c r="DB87" s="48">
        <f t="shared" si="145"/>
        <v>4478.6480651918064</v>
      </c>
      <c r="DC87" s="49">
        <f t="shared" si="105"/>
        <v>1.6354401940888766E-3</v>
      </c>
      <c r="DD87" s="46">
        <f t="shared" si="146"/>
        <v>6795.6661780962204</v>
      </c>
      <c r="DE87" s="49">
        <f t="shared" si="147"/>
        <v>5.8251496458932399E-3</v>
      </c>
      <c r="DF87" s="46">
        <f t="shared" si="148"/>
        <v>11274.314243288027</v>
      </c>
      <c r="DG87" s="50">
        <f t="shared" si="149"/>
        <v>2.8870707044466224E-3</v>
      </c>
      <c r="DH87" s="177"/>
      <c r="DI87" s="190" t="s">
        <v>86</v>
      </c>
      <c r="DJ87" s="48">
        <f t="shared" si="150"/>
        <v>13463.494072422016</v>
      </c>
      <c r="DK87" s="46">
        <f t="shared" si="151"/>
        <v>11274.314243288027</v>
      </c>
      <c r="DL87" s="47">
        <f t="shared" si="152"/>
        <v>24737.808315710041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v>6294.4000000000005</v>
      </c>
      <c r="E88" s="49">
        <f t="shared" si="115"/>
        <v>6.1597479106726957E-2</v>
      </c>
      <c r="F88" s="49">
        <v>0</v>
      </c>
      <c r="G88" s="49">
        <f t="shared" si="116"/>
        <v>0</v>
      </c>
      <c r="H88" s="46">
        <f t="shared" si="153"/>
        <v>6294.4000000000005</v>
      </c>
      <c r="I88" s="50">
        <f t="shared" si="117"/>
        <v>5.3484242099807122E-2</v>
      </c>
      <c r="J88" s="48">
        <f>+'[40]Oct-Dec'!$F$88</f>
        <v>6043.09</v>
      </c>
      <c r="K88" s="49">
        <f t="shared" si="118"/>
        <v>2.1787343123010307E-2</v>
      </c>
      <c r="L88" s="46">
        <v>0</v>
      </c>
      <c r="M88" s="49">
        <f t="shared" si="119"/>
        <v>0</v>
      </c>
      <c r="N88" s="46">
        <f t="shared" si="120"/>
        <v>6043.09</v>
      </c>
      <c r="O88" s="50">
        <f t="shared" si="121"/>
        <v>1.1915713798400089E-2</v>
      </c>
      <c r="P88" s="139">
        <f t="shared" si="122"/>
        <v>12337.490000000002</v>
      </c>
      <c r="Q88" s="140">
        <f t="shared" si="123"/>
        <v>0</v>
      </c>
      <c r="R88" s="141">
        <f t="shared" si="124"/>
        <v>12337.490000000002</v>
      </c>
      <c r="S88" s="41"/>
      <c r="T88" s="5">
        <v>2843.4944776083285</v>
      </c>
      <c r="U88" s="7">
        <v>1.5195776477674314E-2</v>
      </c>
      <c r="V88" s="5">
        <v>7101.0927800109985</v>
      </c>
      <c r="W88" s="7">
        <v>0.19862640989094008</v>
      </c>
      <c r="X88" s="5">
        <v>9944.5872576193269</v>
      </c>
      <c r="Y88" s="7">
        <v>4.4619572664584752E-2</v>
      </c>
      <c r="Z88" s="48">
        <v>9337.4233992654044</v>
      </c>
      <c r="AA88" s="49">
        <v>1.0463681788579118E-2</v>
      </c>
      <c r="AB88" s="46">
        <v>14181.633539014991</v>
      </c>
      <c r="AC88" s="49">
        <v>4.6854791784555525E-2</v>
      </c>
      <c r="AD88" s="46">
        <v>23519.056938280395</v>
      </c>
      <c r="AE88" s="50">
        <v>1.968060983741959E-2</v>
      </c>
      <c r="AF88" s="139">
        <f t="shared" si="125"/>
        <v>12180.917876873733</v>
      </c>
      <c r="AG88" s="140">
        <f t="shared" si="126"/>
        <v>21282.726319025991</v>
      </c>
      <c r="AH88" s="141">
        <f t="shared" si="127"/>
        <v>33463.644195899724</v>
      </c>
      <c r="AI88" s="43"/>
      <c r="AJ88" s="45">
        <v>31610.396227214922</v>
      </c>
      <c r="AK88" s="49">
        <v>0.49862601509921795</v>
      </c>
      <c r="AL88" s="46">
        <v>6842.2677457084501</v>
      </c>
      <c r="AM88" s="49">
        <v>0.53413487476256438</v>
      </c>
      <c r="AN88" s="46">
        <v>38452.663972923372</v>
      </c>
      <c r="AO88" s="50">
        <v>0.50459502621774655</v>
      </c>
      <c r="AP88" s="48">
        <v>3432.9837182857045</v>
      </c>
      <c r="AQ88" s="49">
        <v>2.7475959168319696E-2</v>
      </c>
      <c r="AR88" s="46">
        <v>5483.3868700159073</v>
      </c>
      <c r="AS88" s="49">
        <v>4.6195729281762334E-2</v>
      </c>
      <c r="AT88" s="46">
        <v>8916.3705883016119</v>
      </c>
      <c r="AU88" s="50">
        <v>3.6595896423887359E-2</v>
      </c>
      <c r="AV88" s="139">
        <f t="shared" si="128"/>
        <v>35043.379945500623</v>
      </c>
      <c r="AW88" s="140">
        <f t="shared" si="129"/>
        <v>12325.654615724357</v>
      </c>
      <c r="AX88" s="141">
        <f t="shared" si="130"/>
        <v>47369.03456122498</v>
      </c>
      <c r="AY88" s="43"/>
      <c r="AZ88" s="45">
        <v>25615.185267147783</v>
      </c>
      <c r="BA88" s="49">
        <v>0.232244594149707</v>
      </c>
      <c r="BB88" s="49">
        <v>5074.2698856584466</v>
      </c>
      <c r="BC88" s="49">
        <v>0.25537342152282066</v>
      </c>
      <c r="BD88" s="46">
        <v>30689.455152806229</v>
      </c>
      <c r="BE88" s="50">
        <v>0.23577529234508951</v>
      </c>
      <c r="BF88" s="48">
        <v>7171.0750822833406</v>
      </c>
      <c r="BG88" s="49">
        <v>1.3133380124653796E-2</v>
      </c>
      <c r="BH88" s="46">
        <v>5258.4051548563384</v>
      </c>
      <c r="BI88" s="49">
        <v>2.3481102941191642E-2</v>
      </c>
      <c r="BJ88" s="46">
        <v>12429.48023713968</v>
      </c>
      <c r="BK88" s="50">
        <v>1.6142999758610735E-2</v>
      </c>
      <c r="BL88" s="139">
        <f t="shared" si="131"/>
        <v>32786.260349431126</v>
      </c>
      <c r="BM88" s="140">
        <f t="shared" si="132"/>
        <v>10332.675040514785</v>
      </c>
      <c r="BN88" s="141">
        <f t="shared" si="133"/>
        <v>43118.935389945909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v>0</v>
      </c>
      <c r="BU88" s="50">
        <v>0</v>
      </c>
      <c r="BV88" s="48">
        <v>0</v>
      </c>
      <c r="BW88" s="49">
        <v>0</v>
      </c>
      <c r="BX88" s="46">
        <v>0</v>
      </c>
      <c r="BY88" s="49">
        <v>0</v>
      </c>
      <c r="BZ88" s="46">
        <v>0</v>
      </c>
      <c r="CA88" s="50">
        <v>0</v>
      </c>
      <c r="CB88" s="139">
        <f t="shared" si="134"/>
        <v>0</v>
      </c>
      <c r="CC88" s="140">
        <f t="shared" si="135"/>
        <v>0</v>
      </c>
      <c r="CD88" s="141">
        <f t="shared" si="136"/>
        <v>0</v>
      </c>
      <c r="CE88" s="43"/>
      <c r="CF88" s="45">
        <v>39710.079119554095</v>
      </c>
      <c r="CG88" s="49">
        <v>0.31248094994927678</v>
      </c>
      <c r="CH88" s="49">
        <v>8823.8188581570175</v>
      </c>
      <c r="CI88" s="49">
        <v>0.4409263870756055</v>
      </c>
      <c r="CJ88" s="46">
        <v>48533.897977711109</v>
      </c>
      <c r="CK88" s="50">
        <v>0.32995606815945877</v>
      </c>
      <c r="CL88" s="48">
        <v>29073.898177491712</v>
      </c>
      <c r="CM88" s="49">
        <v>4.5310865633958038E-2</v>
      </c>
      <c r="CN88" s="46">
        <v>18535.855587736914</v>
      </c>
      <c r="CO88" s="49">
        <v>0.12350156302211342</v>
      </c>
      <c r="CP88" s="46">
        <v>47609.753765228626</v>
      </c>
      <c r="CQ88" s="50">
        <v>6.0133066114164531E-2</v>
      </c>
      <c r="CR88" s="139">
        <f t="shared" si="137"/>
        <v>68783.977297045814</v>
      </c>
      <c r="CS88" s="140">
        <f t="shared" si="138"/>
        <v>27359.674445893932</v>
      </c>
      <c r="CT88" s="141">
        <f t="shared" si="139"/>
        <v>96143.65174293975</v>
      </c>
      <c r="CU88" s="43"/>
      <c r="CV88" s="48">
        <f t="shared" si="140"/>
        <v>106073.55509152512</v>
      </c>
      <c r="CW88" s="49">
        <f t="shared" si="113"/>
        <v>0.15827952341886209</v>
      </c>
      <c r="CX88" s="49">
        <f t="shared" si="141"/>
        <v>27841.449269534914</v>
      </c>
      <c r="CY88" s="49">
        <f t="shared" si="142"/>
        <v>0.23831756276083813</v>
      </c>
      <c r="CZ88" s="46">
        <f t="shared" si="143"/>
        <v>133915.00436106004</v>
      </c>
      <c r="DA88" s="50">
        <f t="shared" si="144"/>
        <v>0.17016078247535238</v>
      </c>
      <c r="DB88" s="48">
        <f t="shared" si="145"/>
        <v>55058.470377326157</v>
      </c>
      <c r="DC88" s="49">
        <f t="shared" si="105"/>
        <v>2.0105360852075486E-2</v>
      </c>
      <c r="DD88" s="46">
        <f t="shared" si="146"/>
        <v>43459.281151624149</v>
      </c>
      <c r="DE88" s="49">
        <f t="shared" si="147"/>
        <v>3.7252685693587008E-2</v>
      </c>
      <c r="DF88" s="46">
        <f t="shared" si="148"/>
        <v>98517.751528950306</v>
      </c>
      <c r="DG88" s="50">
        <f t="shared" si="149"/>
        <v>2.5227939204951033E-2</v>
      </c>
      <c r="DH88" s="177"/>
      <c r="DI88" s="190" t="s">
        <v>87</v>
      </c>
      <c r="DJ88" s="48">
        <f t="shared" si="150"/>
        <v>133915.00436106004</v>
      </c>
      <c r="DK88" s="46">
        <f t="shared" si="151"/>
        <v>98517.751528950306</v>
      </c>
      <c r="DL88" s="47">
        <f t="shared" si="152"/>
        <v>232432.75589001033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v>0</v>
      </c>
      <c r="E89" s="49">
        <f t="shared" si="115"/>
        <v>0</v>
      </c>
      <c r="F89" s="49">
        <v>0</v>
      </c>
      <c r="G89" s="49">
        <f t="shared" si="116"/>
        <v>0</v>
      </c>
      <c r="H89" s="46">
        <f t="shared" si="153"/>
        <v>0</v>
      </c>
      <c r="I89" s="50">
        <f t="shared" si="117"/>
        <v>0</v>
      </c>
      <c r="J89" s="48">
        <f>+'[40]Oct-Dec'!$F$89</f>
        <v>0</v>
      </c>
      <c r="K89" s="49">
        <f t="shared" si="118"/>
        <v>0</v>
      </c>
      <c r="L89" s="46">
        <v>0</v>
      </c>
      <c r="M89" s="49">
        <f t="shared" si="119"/>
        <v>0</v>
      </c>
      <c r="N89" s="46">
        <f t="shared" si="120"/>
        <v>0</v>
      </c>
      <c r="O89" s="50">
        <f t="shared" si="121"/>
        <v>0</v>
      </c>
      <c r="P89" s="139">
        <f t="shared" si="122"/>
        <v>0</v>
      </c>
      <c r="Q89" s="140">
        <f t="shared" si="123"/>
        <v>0</v>
      </c>
      <c r="R89" s="141">
        <f t="shared" si="124"/>
        <v>0</v>
      </c>
      <c r="S89" s="41"/>
      <c r="T89" s="5">
        <v>107626.90000000002</v>
      </c>
      <c r="U89" s="7">
        <v>0.57516352792800507</v>
      </c>
      <c r="V89" s="5">
        <v>31249.5</v>
      </c>
      <c r="W89" s="7">
        <v>0.87408743811361922</v>
      </c>
      <c r="X89" s="5">
        <v>138876.40000000002</v>
      </c>
      <c r="Y89" s="7">
        <v>0.62311340437464957</v>
      </c>
      <c r="Z89" s="48">
        <v>96937.060000000143</v>
      </c>
      <c r="AA89" s="49">
        <v>0.10862938371630458</v>
      </c>
      <c r="AB89" s="46">
        <v>19435.510000000002</v>
      </c>
      <c r="AC89" s="49">
        <v>6.421310857958451E-2</v>
      </c>
      <c r="AD89" s="46">
        <v>116372.57000000015</v>
      </c>
      <c r="AE89" s="50">
        <v>9.7379888656167257E-2</v>
      </c>
      <c r="AF89" s="139">
        <f t="shared" si="125"/>
        <v>204563.96000000017</v>
      </c>
      <c r="AG89" s="140">
        <f t="shared" si="126"/>
        <v>50685.01</v>
      </c>
      <c r="AH89" s="141">
        <f t="shared" si="127"/>
        <v>255248.97000000018</v>
      </c>
      <c r="AI89" s="43"/>
      <c r="AJ89" s="45">
        <v>0</v>
      </c>
      <c r="AK89" s="49">
        <v>0</v>
      </c>
      <c r="AL89" s="46">
        <v>0</v>
      </c>
      <c r="AM89" s="49">
        <v>0</v>
      </c>
      <c r="AN89" s="46">
        <v>0</v>
      </c>
      <c r="AO89" s="50">
        <v>0</v>
      </c>
      <c r="AP89" s="48">
        <v>0</v>
      </c>
      <c r="AQ89" s="49">
        <v>0</v>
      </c>
      <c r="AR89" s="46">
        <v>0</v>
      </c>
      <c r="AS89" s="49">
        <v>0</v>
      </c>
      <c r="AT89" s="46">
        <v>0</v>
      </c>
      <c r="AU89" s="50">
        <v>0</v>
      </c>
      <c r="AV89" s="139">
        <f t="shared" si="128"/>
        <v>0</v>
      </c>
      <c r="AW89" s="140">
        <f t="shared" si="129"/>
        <v>0</v>
      </c>
      <c r="AX89" s="141">
        <f t="shared" si="130"/>
        <v>0</v>
      </c>
      <c r="AY89" s="43"/>
      <c r="AZ89" s="45">
        <v>84716.345036915925</v>
      </c>
      <c r="BA89" s="49">
        <v>0.76809568097009739</v>
      </c>
      <c r="BB89" s="49">
        <v>14888.08496308416</v>
      </c>
      <c r="BC89" s="49">
        <v>0.74927453261621335</v>
      </c>
      <c r="BD89" s="46">
        <v>99604.43000000008</v>
      </c>
      <c r="BE89" s="50">
        <v>0.76522256537906086</v>
      </c>
      <c r="BF89" s="48">
        <v>43524.529042574599</v>
      </c>
      <c r="BG89" s="49">
        <v>7.9712480779193767E-2</v>
      </c>
      <c r="BH89" s="46">
        <v>31890.800957425454</v>
      </c>
      <c r="BI89" s="49">
        <v>0.14240652024821362</v>
      </c>
      <c r="BJ89" s="46">
        <v>75415.330000000045</v>
      </c>
      <c r="BK89" s="50">
        <v>9.7946947962299455E-2</v>
      </c>
      <c r="BL89" s="139">
        <f t="shared" si="131"/>
        <v>128240.87407949052</v>
      </c>
      <c r="BM89" s="140">
        <f t="shared" si="132"/>
        <v>46778.885920509616</v>
      </c>
      <c r="BN89" s="141">
        <f t="shared" si="133"/>
        <v>175019.76000000013</v>
      </c>
      <c r="BO89" s="43"/>
      <c r="BP89" s="45">
        <v>-4899.5899999996363</v>
      </c>
      <c r="BQ89" s="49">
        <v>-6.1178343551383324E-2</v>
      </c>
      <c r="BR89" s="49">
        <v>4953.82</v>
      </c>
      <c r="BS89" s="49">
        <v>0.38458349507025852</v>
      </c>
      <c r="BT89" s="46">
        <v>54.230000000363361</v>
      </c>
      <c r="BU89" s="50">
        <v>5.833189914848481E-4</v>
      </c>
      <c r="BV89" s="48">
        <v>-7391.090000000002</v>
      </c>
      <c r="BW89" s="49">
        <v>-2.8854876301498758E-2</v>
      </c>
      <c r="BX89" s="46">
        <v>677.77000000001135</v>
      </c>
      <c r="BY89" s="49">
        <v>4.7925019268436628E-3</v>
      </c>
      <c r="BZ89" s="46">
        <v>-6713.3199999999906</v>
      </c>
      <c r="CA89" s="50">
        <v>-1.6885881731518955E-2</v>
      </c>
      <c r="CB89" s="139">
        <f t="shared" si="134"/>
        <v>-12290.679999999638</v>
      </c>
      <c r="CC89" s="140">
        <f t="shared" si="135"/>
        <v>5631.5900000000111</v>
      </c>
      <c r="CD89" s="141">
        <f t="shared" si="136"/>
        <v>-6659.0899999996273</v>
      </c>
      <c r="CE89" s="43"/>
      <c r="CF89" s="45">
        <v>0</v>
      </c>
      <c r="CG89" s="49">
        <v>0</v>
      </c>
      <c r="CH89" s="49">
        <v>0</v>
      </c>
      <c r="CI89" s="49">
        <v>0</v>
      </c>
      <c r="CJ89" s="46">
        <v>0</v>
      </c>
      <c r="CK89" s="50">
        <v>0</v>
      </c>
      <c r="CL89" s="48">
        <v>0</v>
      </c>
      <c r="CM89" s="49">
        <v>0</v>
      </c>
      <c r="CN89" s="46">
        <v>0</v>
      </c>
      <c r="CO89" s="49">
        <v>0</v>
      </c>
      <c r="CP89" s="46">
        <v>0</v>
      </c>
      <c r="CQ89" s="50">
        <v>0</v>
      </c>
      <c r="CR89" s="139">
        <f t="shared" si="137"/>
        <v>0</v>
      </c>
      <c r="CS89" s="140">
        <f t="shared" si="138"/>
        <v>0</v>
      </c>
      <c r="CT89" s="141">
        <f t="shared" si="139"/>
        <v>0</v>
      </c>
      <c r="CU89" s="43"/>
      <c r="CV89" s="48">
        <f t="shared" si="140"/>
        <v>187443.65503691629</v>
      </c>
      <c r="CW89" s="49">
        <f t="shared" si="113"/>
        <v>0.27969735115914013</v>
      </c>
      <c r="CX89" s="49">
        <f t="shared" si="141"/>
        <v>51091.404963084162</v>
      </c>
      <c r="CY89" s="49">
        <f t="shared" si="142"/>
        <v>0.43733280516228684</v>
      </c>
      <c r="CZ89" s="46">
        <f t="shared" si="143"/>
        <v>238535.06000000046</v>
      </c>
      <c r="DA89" s="50">
        <f t="shared" si="144"/>
        <v>0.30309757036611662</v>
      </c>
      <c r="DB89" s="48">
        <f t="shared" si="145"/>
        <v>133070.49904257475</v>
      </c>
      <c r="DC89" s="49">
        <f t="shared" si="105"/>
        <v>4.8592530516766951E-2</v>
      </c>
      <c r="DD89" s="46">
        <f t="shared" si="146"/>
        <v>52004.080957425467</v>
      </c>
      <c r="DE89" s="49">
        <f t="shared" si="147"/>
        <v>4.4577168129676353E-2</v>
      </c>
      <c r="DF89" s="46">
        <f t="shared" si="148"/>
        <v>185074.58000000022</v>
      </c>
      <c r="DG89" s="50">
        <f t="shared" si="149"/>
        <v>4.7392984311561463E-2</v>
      </c>
      <c r="DH89" s="177"/>
      <c r="DI89" s="190" t="s">
        <v>88</v>
      </c>
      <c r="DJ89" s="48">
        <f t="shared" si="150"/>
        <v>238535.06000000046</v>
      </c>
      <c r="DK89" s="46">
        <f t="shared" si="151"/>
        <v>185074.58000000022</v>
      </c>
      <c r="DL89" s="47">
        <f t="shared" si="152"/>
        <v>423609.64000000071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v>0</v>
      </c>
      <c r="E90" s="49">
        <f t="shared" si="115"/>
        <v>0</v>
      </c>
      <c r="F90" s="49">
        <v>0</v>
      </c>
      <c r="G90" s="49">
        <f t="shared" si="116"/>
        <v>0</v>
      </c>
      <c r="H90" s="46">
        <f t="shared" si="153"/>
        <v>0</v>
      </c>
      <c r="I90" s="50">
        <f t="shared" si="117"/>
        <v>0</v>
      </c>
      <c r="J90" s="48">
        <f>+'[40]Oct-Dec'!$F$90</f>
        <v>0</v>
      </c>
      <c r="K90" s="49">
        <f t="shared" si="118"/>
        <v>0</v>
      </c>
      <c r="L90" s="46">
        <v>0</v>
      </c>
      <c r="M90" s="49">
        <f t="shared" si="119"/>
        <v>0</v>
      </c>
      <c r="N90" s="46">
        <f t="shared" si="120"/>
        <v>0</v>
      </c>
      <c r="O90" s="50">
        <f t="shared" si="121"/>
        <v>0</v>
      </c>
      <c r="P90" s="139">
        <f t="shared" si="122"/>
        <v>0</v>
      </c>
      <c r="Q90" s="140">
        <f t="shared" si="123"/>
        <v>0</v>
      </c>
      <c r="R90" s="141">
        <f t="shared" si="124"/>
        <v>0</v>
      </c>
      <c r="S90" s="41"/>
      <c r="T90" s="5">
        <v>0</v>
      </c>
      <c r="U90" s="7">
        <v>0</v>
      </c>
      <c r="V90" s="5">
        <v>0</v>
      </c>
      <c r="W90" s="7">
        <v>0</v>
      </c>
      <c r="X90" s="5">
        <v>0</v>
      </c>
      <c r="Y90" s="7">
        <v>0</v>
      </c>
      <c r="Z90" s="48">
        <v>0</v>
      </c>
      <c r="AA90" s="49">
        <v>0</v>
      </c>
      <c r="AB90" s="46">
        <v>0</v>
      </c>
      <c r="AC90" s="49">
        <v>0</v>
      </c>
      <c r="AD90" s="46">
        <v>0</v>
      </c>
      <c r="AE90" s="50">
        <v>0</v>
      </c>
      <c r="AF90" s="139">
        <f t="shared" si="125"/>
        <v>0</v>
      </c>
      <c r="AG90" s="140">
        <f t="shared" si="126"/>
        <v>0</v>
      </c>
      <c r="AH90" s="141">
        <f t="shared" si="127"/>
        <v>0</v>
      </c>
      <c r="AI90" s="43"/>
      <c r="AJ90" s="45">
        <v>0</v>
      </c>
      <c r="AK90" s="49">
        <v>0</v>
      </c>
      <c r="AL90" s="46">
        <v>0</v>
      </c>
      <c r="AM90" s="49">
        <v>0</v>
      </c>
      <c r="AN90" s="46">
        <v>0</v>
      </c>
      <c r="AO90" s="50">
        <v>0</v>
      </c>
      <c r="AP90" s="48">
        <v>0</v>
      </c>
      <c r="AQ90" s="49">
        <v>0</v>
      </c>
      <c r="AR90" s="46">
        <v>0</v>
      </c>
      <c r="AS90" s="49">
        <v>0</v>
      </c>
      <c r="AT90" s="46">
        <v>0</v>
      </c>
      <c r="AU90" s="50">
        <v>0</v>
      </c>
      <c r="AV90" s="139">
        <f t="shared" si="128"/>
        <v>0</v>
      </c>
      <c r="AW90" s="140">
        <f t="shared" si="129"/>
        <v>0</v>
      </c>
      <c r="AX90" s="141">
        <f t="shared" si="130"/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f t="shared" si="131"/>
        <v>0</v>
      </c>
      <c r="BM90" s="140">
        <f t="shared" si="132"/>
        <v>0</v>
      </c>
      <c r="BN90" s="141">
        <f t="shared" si="133"/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v>0</v>
      </c>
      <c r="BU90" s="50">
        <v>0</v>
      </c>
      <c r="BV90" s="48">
        <v>0</v>
      </c>
      <c r="BW90" s="49">
        <v>0</v>
      </c>
      <c r="BX90" s="46">
        <v>0</v>
      </c>
      <c r="BY90" s="49">
        <v>0</v>
      </c>
      <c r="BZ90" s="46">
        <v>0</v>
      </c>
      <c r="CA90" s="50">
        <v>0</v>
      </c>
      <c r="CB90" s="139">
        <f t="shared" si="134"/>
        <v>0</v>
      </c>
      <c r="CC90" s="140">
        <f t="shared" si="135"/>
        <v>0</v>
      </c>
      <c r="CD90" s="141">
        <f t="shared" si="136"/>
        <v>0</v>
      </c>
      <c r="CE90" s="43"/>
      <c r="CF90" s="45">
        <v>0</v>
      </c>
      <c r="CG90" s="49">
        <v>0</v>
      </c>
      <c r="CH90" s="49">
        <v>0</v>
      </c>
      <c r="CI90" s="49">
        <v>0</v>
      </c>
      <c r="CJ90" s="46">
        <v>0</v>
      </c>
      <c r="CK90" s="50">
        <v>0</v>
      </c>
      <c r="CL90" s="48">
        <v>0</v>
      </c>
      <c r="CM90" s="49">
        <v>0</v>
      </c>
      <c r="CN90" s="46">
        <v>0</v>
      </c>
      <c r="CO90" s="49">
        <v>0</v>
      </c>
      <c r="CP90" s="46">
        <v>0</v>
      </c>
      <c r="CQ90" s="50">
        <v>0</v>
      </c>
      <c r="CR90" s="139">
        <f t="shared" si="137"/>
        <v>0</v>
      </c>
      <c r="CS90" s="140">
        <f t="shared" si="138"/>
        <v>0</v>
      </c>
      <c r="CT90" s="141">
        <f t="shared" si="139"/>
        <v>0</v>
      </c>
      <c r="CU90" s="43"/>
      <c r="CV90" s="48">
        <f t="shared" si="140"/>
        <v>0</v>
      </c>
      <c r="CW90" s="49">
        <f t="shared" si="113"/>
        <v>0</v>
      </c>
      <c r="CX90" s="49">
        <f t="shared" si="141"/>
        <v>0</v>
      </c>
      <c r="CY90" s="49">
        <f t="shared" si="142"/>
        <v>0</v>
      </c>
      <c r="CZ90" s="46">
        <f t="shared" si="143"/>
        <v>0</v>
      </c>
      <c r="DA90" s="50">
        <f t="shared" si="144"/>
        <v>0</v>
      </c>
      <c r="DB90" s="48">
        <f t="shared" si="145"/>
        <v>0</v>
      </c>
      <c r="DC90" s="49">
        <f t="shared" si="105"/>
        <v>0</v>
      </c>
      <c r="DD90" s="46">
        <f t="shared" si="146"/>
        <v>0</v>
      </c>
      <c r="DE90" s="49">
        <f t="shared" si="147"/>
        <v>0</v>
      </c>
      <c r="DF90" s="46">
        <f t="shared" si="148"/>
        <v>0</v>
      </c>
      <c r="DG90" s="50">
        <f t="shared" si="149"/>
        <v>0</v>
      </c>
      <c r="DH90" s="177"/>
      <c r="DI90" s="190" t="s">
        <v>89</v>
      </c>
      <c r="DJ90" s="48">
        <f t="shared" si="150"/>
        <v>0</v>
      </c>
      <c r="DK90" s="46">
        <f t="shared" si="151"/>
        <v>0</v>
      </c>
      <c r="DL90" s="47">
        <f t="shared" si="152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v>204236.24862563101</v>
      </c>
      <c r="E91" s="49">
        <f t="shared" si="115"/>
        <v>1.9986715266830193</v>
      </c>
      <c r="F91" s="49">
        <v>30224.73119209403</v>
      </c>
      <c r="G91" s="49">
        <f t="shared" si="116"/>
        <v>1.9498568603376576</v>
      </c>
      <c r="H91" s="46">
        <f t="shared" si="153"/>
        <v>234460.97981772505</v>
      </c>
      <c r="I91" s="50">
        <f t="shared" si="117"/>
        <v>1.9922419623044605</v>
      </c>
      <c r="J91" s="48">
        <f>+'[40]Oct-Dec'!$F$91</f>
        <v>92169.631467615429</v>
      </c>
      <c r="K91" s="49">
        <f t="shared" si="118"/>
        <v>0.33230208160168812</v>
      </c>
      <c r="L91" s="46">
        <f>+'[40]Oct-Dec'!$G$91</f>
        <v>120283.56871465949</v>
      </c>
      <c r="M91" s="49">
        <f t="shared" si="119"/>
        <v>0.5234590824273867</v>
      </c>
      <c r="N91" s="46">
        <f t="shared" si="120"/>
        <v>212453.20018227492</v>
      </c>
      <c r="O91" s="50">
        <f t="shared" si="121"/>
        <v>0.41891342490781858</v>
      </c>
      <c r="P91" s="139">
        <f t="shared" si="122"/>
        <v>296405.88009324647</v>
      </c>
      <c r="Q91" s="140">
        <f t="shared" si="123"/>
        <v>150508.29990675353</v>
      </c>
      <c r="R91" s="141">
        <f t="shared" si="124"/>
        <v>446914.18</v>
      </c>
      <c r="S91" s="41"/>
      <c r="T91" s="5">
        <v>779424.7899999998</v>
      </c>
      <c r="U91" s="7">
        <v>4.1652849981830222</v>
      </c>
      <c r="V91" s="5">
        <v>281028.11000000004</v>
      </c>
      <c r="W91" s="7">
        <v>7.8607062739503801</v>
      </c>
      <c r="X91" s="5">
        <v>1060452.8999999999</v>
      </c>
      <c r="Y91" s="7">
        <v>4.7580612450925406</v>
      </c>
      <c r="Z91" s="48">
        <v>872882.48000000138</v>
      </c>
      <c r="AA91" s="49">
        <v>0.97816754355000635</v>
      </c>
      <c r="AB91" s="46">
        <v>789962.08999999985</v>
      </c>
      <c r="AC91" s="49">
        <v>2.609960914785642</v>
      </c>
      <c r="AD91" s="46">
        <v>1662844.5700000012</v>
      </c>
      <c r="AE91" s="50">
        <v>1.3914586493974674</v>
      </c>
      <c r="AF91" s="139">
        <f t="shared" si="125"/>
        <v>1652307.2700000012</v>
      </c>
      <c r="AG91" s="140">
        <f t="shared" si="126"/>
        <v>1070990.2</v>
      </c>
      <c r="AH91" s="141">
        <f t="shared" si="127"/>
        <v>2723297.4700000011</v>
      </c>
      <c r="AI91" s="43"/>
      <c r="AJ91" s="45">
        <v>156120.15044770093</v>
      </c>
      <c r="AK91" s="49">
        <v>2.4626571566795636</v>
      </c>
      <c r="AL91" s="46">
        <v>31903.669552299092</v>
      </c>
      <c r="AM91" s="49">
        <v>2.4905284584152296</v>
      </c>
      <c r="AN91" s="46">
        <v>188023.82</v>
      </c>
      <c r="AO91" s="50">
        <v>2.4673423003739914</v>
      </c>
      <c r="AP91" s="48">
        <v>97622.410328981598</v>
      </c>
      <c r="AQ91" s="49">
        <v>0.78132306478035618</v>
      </c>
      <c r="AR91" s="46">
        <v>155478.01967101841</v>
      </c>
      <c r="AS91" s="49">
        <v>1.3098511332952967</v>
      </c>
      <c r="AT91" s="46">
        <v>253100.43</v>
      </c>
      <c r="AU91" s="50">
        <v>1.0388124887130403</v>
      </c>
      <c r="AV91" s="139">
        <f t="shared" si="128"/>
        <v>253742.56077668251</v>
      </c>
      <c r="AW91" s="140">
        <f t="shared" si="129"/>
        <v>187381.68922331749</v>
      </c>
      <c r="AX91" s="141">
        <f t="shared" si="130"/>
        <v>441124.25</v>
      </c>
      <c r="AY91" s="43"/>
      <c r="AZ91" s="45">
        <v>455371.15265173034</v>
      </c>
      <c r="BA91" s="49">
        <v>4.1287028546587337</v>
      </c>
      <c r="BB91" s="49">
        <v>72649.837348269837</v>
      </c>
      <c r="BC91" s="49">
        <v>3.6562575414328049</v>
      </c>
      <c r="BD91" s="46">
        <v>528020.99000000022</v>
      </c>
      <c r="BE91" s="50">
        <v>4.0565823883715941</v>
      </c>
      <c r="BF91" s="48">
        <v>739536.49685247242</v>
      </c>
      <c r="BG91" s="49">
        <v>1.354415316779219</v>
      </c>
      <c r="BH91" s="46">
        <v>534822.66314752738</v>
      </c>
      <c r="BI91" s="49">
        <v>2.3882195530428745</v>
      </c>
      <c r="BJ91" s="46">
        <v>1274359.1599999997</v>
      </c>
      <c r="BK91" s="50">
        <v>1.6550957256276613</v>
      </c>
      <c r="BL91" s="139">
        <f t="shared" si="131"/>
        <v>1194907.6495042029</v>
      </c>
      <c r="BM91" s="140">
        <f t="shared" si="132"/>
        <v>607472.50049579726</v>
      </c>
      <c r="BN91" s="141">
        <f t="shared" si="133"/>
        <v>1802380.1500000001</v>
      </c>
      <c r="BO91" s="43"/>
      <c r="BP91" s="45">
        <v>228608.21999999986</v>
      </c>
      <c r="BQ91" s="49">
        <v>2.8544984828998445</v>
      </c>
      <c r="BR91" s="49">
        <v>99898.270000000048</v>
      </c>
      <c r="BS91" s="49">
        <v>7.7554747302228124</v>
      </c>
      <c r="BT91" s="46">
        <v>328506.48999999987</v>
      </c>
      <c r="BU91" s="50">
        <v>3.5335436924533159</v>
      </c>
      <c r="BV91" s="48">
        <v>189063.64999999997</v>
      </c>
      <c r="BW91" s="49">
        <v>0.7381060484799743</v>
      </c>
      <c r="BX91" s="46">
        <v>407423.3700000004</v>
      </c>
      <c r="BY91" s="49">
        <v>2.8808847924312198</v>
      </c>
      <c r="BZ91" s="46">
        <v>596487.02000000037</v>
      </c>
      <c r="CA91" s="50">
        <v>1.5003320673089025</v>
      </c>
      <c r="CB91" s="139">
        <f t="shared" si="134"/>
        <v>417671.86999999982</v>
      </c>
      <c r="CC91" s="140">
        <f t="shared" si="135"/>
        <v>507321.64000000048</v>
      </c>
      <c r="CD91" s="141">
        <f t="shared" si="136"/>
        <v>924993.51000000024</v>
      </c>
      <c r="CE91" s="43"/>
      <c r="CF91" s="45">
        <v>0</v>
      </c>
      <c r="CG91" s="49">
        <v>0</v>
      </c>
      <c r="CH91" s="49">
        <v>0</v>
      </c>
      <c r="CI91" s="49">
        <v>0</v>
      </c>
      <c r="CJ91" s="46">
        <v>0</v>
      </c>
      <c r="CK91" s="50">
        <v>0</v>
      </c>
      <c r="CL91" s="48">
        <v>0</v>
      </c>
      <c r="CM91" s="49">
        <v>0</v>
      </c>
      <c r="CN91" s="46">
        <v>0</v>
      </c>
      <c r="CO91" s="49">
        <v>0</v>
      </c>
      <c r="CP91" s="46">
        <v>0</v>
      </c>
      <c r="CQ91" s="50">
        <v>0</v>
      </c>
      <c r="CR91" s="139">
        <f t="shared" si="137"/>
        <v>0</v>
      </c>
      <c r="CS91" s="140">
        <f t="shared" si="138"/>
        <v>0</v>
      </c>
      <c r="CT91" s="141">
        <f t="shared" si="139"/>
        <v>0</v>
      </c>
      <c r="CU91" s="43"/>
      <c r="CV91" s="48">
        <f t="shared" si="140"/>
        <v>1823760.5617250619</v>
      </c>
      <c r="CW91" s="49">
        <f t="shared" si="113"/>
        <v>2.7213564426202788</v>
      </c>
      <c r="CX91" s="49">
        <f t="shared" si="141"/>
        <v>515704.618092663</v>
      </c>
      <c r="CY91" s="49">
        <f t="shared" si="142"/>
        <v>4.4143344155160538</v>
      </c>
      <c r="CZ91" s="46">
        <f t="shared" si="143"/>
        <v>2339465.179817725</v>
      </c>
      <c r="DA91" s="50">
        <f t="shared" si="144"/>
        <v>2.9726708181131993</v>
      </c>
      <c r="DB91" s="48">
        <f t="shared" si="145"/>
        <v>1991274.6686490709</v>
      </c>
      <c r="DC91" s="49">
        <f t="shared" si="105"/>
        <v>0.7271414460739124</v>
      </c>
      <c r="DD91" s="46">
        <f t="shared" si="146"/>
        <v>2007969.7115332054</v>
      </c>
      <c r="DE91" s="49">
        <f t="shared" si="147"/>
        <v>1.7212034475446811</v>
      </c>
      <c r="DF91" s="46">
        <f t="shared" si="148"/>
        <v>3999244.3801822765</v>
      </c>
      <c r="DG91" s="50">
        <f t="shared" si="149"/>
        <v>1.0241067474964889</v>
      </c>
      <c r="DH91" s="177"/>
      <c r="DI91" s="190" t="s">
        <v>100</v>
      </c>
      <c r="DJ91" s="48">
        <f t="shared" si="150"/>
        <v>2339465.179817725</v>
      </c>
      <c r="DK91" s="46">
        <f t="shared" si="151"/>
        <v>3999244.3801822765</v>
      </c>
      <c r="DL91" s="47">
        <f t="shared" si="152"/>
        <v>6338709.5600000015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v>0</v>
      </c>
      <c r="E92" s="49">
        <f t="shared" si="115"/>
        <v>0</v>
      </c>
      <c r="F92" s="49">
        <v>0</v>
      </c>
      <c r="G92" s="49">
        <f t="shared" si="116"/>
        <v>0</v>
      </c>
      <c r="H92" s="46">
        <f t="shared" si="153"/>
        <v>0</v>
      </c>
      <c r="I92" s="50">
        <f t="shared" si="117"/>
        <v>0</v>
      </c>
      <c r="J92" s="48">
        <f>+'[40]Oct-Dec'!$F$92</f>
        <v>0</v>
      </c>
      <c r="K92" s="49">
        <f t="shared" si="118"/>
        <v>0</v>
      </c>
      <c r="L92" s="46">
        <f>+'[40]Oct-Dec'!$G$92</f>
        <v>0</v>
      </c>
      <c r="M92" s="49">
        <f t="shared" si="119"/>
        <v>0</v>
      </c>
      <c r="N92" s="46">
        <f t="shared" si="120"/>
        <v>0</v>
      </c>
      <c r="O92" s="50">
        <f t="shared" si="121"/>
        <v>0</v>
      </c>
      <c r="P92" s="139">
        <f t="shared" si="122"/>
        <v>0</v>
      </c>
      <c r="Q92" s="140">
        <f t="shared" si="123"/>
        <v>0</v>
      </c>
      <c r="R92" s="141">
        <f t="shared" si="124"/>
        <v>0</v>
      </c>
      <c r="S92" s="41"/>
      <c r="T92" s="5">
        <v>2508433.2200000007</v>
      </c>
      <c r="U92" s="7">
        <v>13.405192385797656</v>
      </c>
      <c r="V92" s="5">
        <v>316170.64</v>
      </c>
      <c r="W92" s="7">
        <v>8.8436866101647507</v>
      </c>
      <c r="X92" s="5">
        <v>2824603.8600000008</v>
      </c>
      <c r="Y92" s="7">
        <v>12.673488996074036</v>
      </c>
      <c r="Z92" s="48">
        <v>416727.46000000229</v>
      </c>
      <c r="AA92" s="49">
        <v>0.46699216127929971</v>
      </c>
      <c r="AB92" s="46">
        <v>470586.89</v>
      </c>
      <c r="AC92" s="49">
        <v>1.5547751030818842</v>
      </c>
      <c r="AD92" s="46">
        <v>887314.35000000231</v>
      </c>
      <c r="AE92" s="50">
        <v>0.7424994790956283</v>
      </c>
      <c r="AF92" s="139">
        <f t="shared" si="125"/>
        <v>2925160.680000003</v>
      </c>
      <c r="AG92" s="140">
        <f t="shared" si="126"/>
        <v>786757.53</v>
      </c>
      <c r="AH92" s="141">
        <f t="shared" si="127"/>
        <v>3711918.2100000028</v>
      </c>
      <c r="AI92" s="43"/>
      <c r="AJ92" s="45">
        <v>490806.88160248054</v>
      </c>
      <c r="AK92" s="49">
        <v>7.7420440350576634</v>
      </c>
      <c r="AL92" s="46">
        <v>100524.26329899422</v>
      </c>
      <c r="AM92" s="49">
        <v>7.8473273457450601</v>
      </c>
      <c r="AN92" s="46">
        <v>591331.1449014747</v>
      </c>
      <c r="AO92" s="50">
        <v>7.7597420759986182</v>
      </c>
      <c r="AP92" s="48">
        <v>60205.173289607075</v>
      </c>
      <c r="AQ92" s="49">
        <v>0.4818534018136546</v>
      </c>
      <c r="AR92" s="46">
        <v>119669.82331204822</v>
      </c>
      <c r="AS92" s="49">
        <v>1.0081788668147855</v>
      </c>
      <c r="AT92" s="46">
        <v>179874.99660165529</v>
      </c>
      <c r="AU92" s="50">
        <v>0.73826975670098705</v>
      </c>
      <c r="AV92" s="139">
        <f t="shared" si="128"/>
        <v>551012.05489208759</v>
      </c>
      <c r="AW92" s="140">
        <f t="shared" si="129"/>
        <v>220194.08661104244</v>
      </c>
      <c r="AX92" s="141">
        <f t="shared" si="130"/>
        <v>771206.14150313009</v>
      </c>
      <c r="AY92" s="43"/>
      <c r="AZ92" s="45">
        <v>767622.04676497541</v>
      </c>
      <c r="BA92" s="49">
        <v>6.9597806477684676</v>
      </c>
      <c r="BB92" s="49">
        <v>89572.457547843427</v>
      </c>
      <c r="BC92" s="49">
        <v>4.5079243859005249</v>
      </c>
      <c r="BD92" s="46">
        <v>857194.50431281887</v>
      </c>
      <c r="BE92" s="50">
        <v>6.5854960228082948</v>
      </c>
      <c r="BF92" s="48">
        <v>137645.16805748173</v>
      </c>
      <c r="BG92" s="49">
        <v>0.25208860508055897</v>
      </c>
      <c r="BH92" s="46">
        <v>154243.1508161173</v>
      </c>
      <c r="BI92" s="49">
        <v>0.68876383535074837</v>
      </c>
      <c r="BJ92" s="46">
        <v>291888.31887359906</v>
      </c>
      <c r="BK92" s="50">
        <v>0.3790949397094126</v>
      </c>
      <c r="BL92" s="139">
        <f t="shared" si="131"/>
        <v>905267.21482245717</v>
      </c>
      <c r="BM92" s="140">
        <f t="shared" si="132"/>
        <v>243815.60836396072</v>
      </c>
      <c r="BN92" s="141">
        <f t="shared" si="133"/>
        <v>1149082.8231864178</v>
      </c>
      <c r="BO92" s="43"/>
      <c r="BP92" s="45">
        <v>-1.7462298274040222E-9</v>
      </c>
      <c r="BQ92" s="49">
        <v>-2.1804160817661073E-14</v>
      </c>
      <c r="BR92" s="49">
        <v>9.8953023552894592E-10</v>
      </c>
      <c r="BS92" s="49">
        <v>7.6820917283514161E-14</v>
      </c>
      <c r="BT92" s="46">
        <v>-7.5669959187507629E-10</v>
      </c>
      <c r="BU92" s="50">
        <v>-8.1393553897585863E-15</v>
      </c>
      <c r="BV92" s="48">
        <v>-5.1477400120347738E-10</v>
      </c>
      <c r="BW92" s="49">
        <v>-2.0096819451466437E-15</v>
      </c>
      <c r="BX92" s="46">
        <v>-1.0186340659856796E-9</v>
      </c>
      <c r="BY92" s="49">
        <v>-7.2027468374004204E-15</v>
      </c>
      <c r="BZ92" s="46">
        <v>-1.533408067189157E-9</v>
      </c>
      <c r="CA92" s="50">
        <v>-3.8569511461859722E-15</v>
      </c>
      <c r="CB92" s="139">
        <f t="shared" si="134"/>
        <v>-2.2610038286074996E-9</v>
      </c>
      <c r="CC92" s="140">
        <f t="shared" si="135"/>
        <v>-2.9103830456733704E-11</v>
      </c>
      <c r="CD92" s="141">
        <f t="shared" si="136"/>
        <v>-2.2901076590642333E-9</v>
      </c>
      <c r="CE92" s="43"/>
      <c r="CF92" s="45">
        <v>0</v>
      </c>
      <c r="CG92" s="49">
        <v>0</v>
      </c>
      <c r="CH92" s="49">
        <v>0</v>
      </c>
      <c r="CI92" s="49">
        <v>0</v>
      </c>
      <c r="CJ92" s="46">
        <v>0</v>
      </c>
      <c r="CK92" s="50">
        <v>0</v>
      </c>
      <c r="CL92" s="48">
        <v>0</v>
      </c>
      <c r="CM92" s="49">
        <v>0</v>
      </c>
      <c r="CN92" s="46">
        <v>0</v>
      </c>
      <c r="CO92" s="49">
        <v>0</v>
      </c>
      <c r="CP92" s="46">
        <v>0</v>
      </c>
      <c r="CQ92" s="50">
        <v>0</v>
      </c>
      <c r="CR92" s="139">
        <f t="shared" si="137"/>
        <v>0</v>
      </c>
      <c r="CS92" s="140">
        <f t="shared" si="138"/>
        <v>0</v>
      </c>
      <c r="CT92" s="141">
        <f t="shared" si="139"/>
        <v>0</v>
      </c>
      <c r="CU92" s="43"/>
      <c r="CV92" s="48">
        <f t="shared" si="140"/>
        <v>3766862.1483674548</v>
      </c>
      <c r="CW92" s="49">
        <f t="shared" si="113"/>
        <v>5.620789697429375</v>
      </c>
      <c r="CX92" s="49">
        <f t="shared" si="141"/>
        <v>506267.36084683862</v>
      </c>
      <c r="CY92" s="49">
        <f t="shared" si="142"/>
        <v>4.3335532706769841</v>
      </c>
      <c r="CZ92" s="46">
        <f t="shared" si="143"/>
        <v>4273129.5092142932</v>
      </c>
      <c r="DA92" s="50">
        <f t="shared" si="144"/>
        <v>5.4297056881391184</v>
      </c>
      <c r="DB92" s="48">
        <f t="shared" si="145"/>
        <v>614577.80134709063</v>
      </c>
      <c r="DC92" s="49">
        <f t="shared" si="105"/>
        <v>0.22442157188672859</v>
      </c>
      <c r="DD92" s="46">
        <f t="shared" si="146"/>
        <v>744499.86412816448</v>
      </c>
      <c r="DE92" s="49">
        <f t="shared" si="147"/>
        <v>0.63817483175853795</v>
      </c>
      <c r="DF92" s="46">
        <f t="shared" si="148"/>
        <v>1359077.6654752551</v>
      </c>
      <c r="DG92" s="50">
        <f t="shared" si="149"/>
        <v>0.34802589571221648</v>
      </c>
      <c r="DH92" s="177"/>
      <c r="DI92" s="190" t="s">
        <v>101</v>
      </c>
      <c r="DJ92" s="48">
        <f t="shared" si="150"/>
        <v>4273129.5092142932</v>
      </c>
      <c r="DK92" s="46">
        <f t="shared" si="151"/>
        <v>1359077.6654752551</v>
      </c>
      <c r="DL92" s="47">
        <f t="shared" si="152"/>
        <v>5632207.1746895481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v>10420775.207087131</v>
      </c>
      <c r="E93" s="49">
        <f t="shared" si="115"/>
        <v>101.9785020167844</v>
      </c>
      <c r="F93" s="49">
        <v>1542160.7651283476</v>
      </c>
      <c r="G93" s="49">
        <f t="shared" si="116"/>
        <v>99.487824342193889</v>
      </c>
      <c r="H93" s="46">
        <f t="shared" si="153"/>
        <v>11962935.972215479</v>
      </c>
      <c r="I93" s="50">
        <f t="shared" si="117"/>
        <v>101.65044543760551</v>
      </c>
      <c r="J93" s="48">
        <f>+'[40]Oct-Dec'!$F$93</f>
        <v>4702784.235939729</v>
      </c>
      <c r="K93" s="49">
        <f t="shared" si="118"/>
        <v>16.955096446007381</v>
      </c>
      <c r="L93" s="46">
        <f>+'[40]Oct-Dec'!$G$93</f>
        <v>6137245.6609271122</v>
      </c>
      <c r="M93" s="49">
        <f t="shared" si="119"/>
        <v>26.708527329459201</v>
      </c>
      <c r="N93" s="46">
        <f t="shared" si="120"/>
        <v>10840029.896866841</v>
      </c>
      <c r="O93" s="50">
        <f t="shared" si="121"/>
        <v>21.374279353305297</v>
      </c>
      <c r="P93" s="139">
        <f t="shared" si="122"/>
        <v>15123559.443026859</v>
      </c>
      <c r="Q93" s="140">
        <f t="shared" si="123"/>
        <v>7679406.4260554593</v>
      </c>
      <c r="R93" s="141">
        <f t="shared" si="124"/>
        <v>22802965.869082317</v>
      </c>
      <c r="S93" s="41"/>
      <c r="T93" s="5">
        <v>1114383.3999999948</v>
      </c>
      <c r="U93" s="7">
        <v>5.9553205361150612</v>
      </c>
      <c r="V93" s="5">
        <v>407117.95000000019</v>
      </c>
      <c r="W93" s="7">
        <v>11.387596151156616</v>
      </c>
      <c r="X93" s="5">
        <v>1521501.349999995</v>
      </c>
      <c r="Y93" s="7">
        <v>6.8267026360067078</v>
      </c>
      <c r="Z93" s="48">
        <v>1196110.3199999928</v>
      </c>
      <c r="AA93" s="49">
        <v>1.3403823771662859</v>
      </c>
      <c r="AB93" s="46">
        <v>726426.50000000373</v>
      </c>
      <c r="AC93" s="49">
        <v>2.4000452635195977</v>
      </c>
      <c r="AD93" s="46">
        <v>1922536.8199999966</v>
      </c>
      <c r="AE93" s="50">
        <v>1.6087676113793938</v>
      </c>
      <c r="AF93" s="139">
        <f t="shared" si="125"/>
        <v>2310493.7199999876</v>
      </c>
      <c r="AG93" s="140">
        <f t="shared" si="126"/>
        <v>1133544.4500000039</v>
      </c>
      <c r="AH93" s="141">
        <f t="shared" si="127"/>
        <v>3444038.1699999915</v>
      </c>
      <c r="AI93" s="43"/>
      <c r="AJ93" s="45">
        <v>435984.32898745872</v>
      </c>
      <c r="AK93" s="49">
        <v>6.8772668031778332</v>
      </c>
      <c r="AL93" s="46">
        <v>48080.029502003221</v>
      </c>
      <c r="AM93" s="49">
        <v>3.7533200235755833</v>
      </c>
      <c r="AN93" s="46">
        <v>484064.35848946194</v>
      </c>
      <c r="AO93" s="50">
        <v>6.3521338296629084</v>
      </c>
      <c r="AP93" s="48">
        <v>71843.702516810852</v>
      </c>
      <c r="AQ93" s="49">
        <v>0.57500262128785351</v>
      </c>
      <c r="AR93" s="46">
        <v>-32346.242392719723</v>
      </c>
      <c r="AS93" s="49">
        <v>-0.27250644396936557</v>
      </c>
      <c r="AT93" s="46">
        <v>39497.460124091129</v>
      </c>
      <c r="AU93" s="50">
        <v>0.1621113597055176</v>
      </c>
      <c r="AV93" s="139">
        <f t="shared" si="128"/>
        <v>507828.03150426957</v>
      </c>
      <c r="AW93" s="149">
        <f t="shared" si="129"/>
        <v>15733.787109283498</v>
      </c>
      <c r="AX93" s="141">
        <f t="shared" si="130"/>
        <v>523561.81861355307</v>
      </c>
      <c r="AY93" s="43"/>
      <c r="AZ93" s="45">
        <v>-346943.03408654965</v>
      </c>
      <c r="BA93" s="49">
        <v>-3.1456201977129279</v>
      </c>
      <c r="BB93" s="49">
        <v>20653.488933745073</v>
      </c>
      <c r="BC93" s="49">
        <v>1.0394307465397621</v>
      </c>
      <c r="BD93" s="46">
        <v>-326289.54515280458</v>
      </c>
      <c r="BE93" s="50">
        <v>-2.5067572074675377</v>
      </c>
      <c r="BF93" s="48">
        <v>240078.01952692907</v>
      </c>
      <c r="BG93" s="49">
        <v>0.43968803196762213</v>
      </c>
      <c r="BH93" s="46">
        <v>252638.83023593295</v>
      </c>
      <c r="BI93" s="49">
        <v>1.128144029418032</v>
      </c>
      <c r="BJ93" s="46">
        <v>492716.84976286202</v>
      </c>
      <c r="BK93" s="50">
        <v>0.63992442443560393</v>
      </c>
      <c r="BL93" s="139">
        <f t="shared" si="131"/>
        <v>-106865.01455962058</v>
      </c>
      <c r="BM93" s="140">
        <f t="shared" si="132"/>
        <v>273292.31916967803</v>
      </c>
      <c r="BN93" s="141">
        <f t="shared" si="133"/>
        <v>166427.30461005744</v>
      </c>
      <c r="BO93" s="43"/>
      <c r="BP93" s="45">
        <v>5029661.9400000079</v>
      </c>
      <c r="BQ93" s="49">
        <v>62.802476556744637</v>
      </c>
      <c r="BR93" s="49">
        <v>-6.9999999366700649E-2</v>
      </c>
      <c r="BS93" s="49">
        <v>-5.4343606371167341E-6</v>
      </c>
      <c r="BT93" s="46">
        <v>5029661.8700000085</v>
      </c>
      <c r="BU93" s="50">
        <v>54.101001097151801</v>
      </c>
      <c r="BV93" s="48">
        <v>-4.6600234782090411E-10</v>
      </c>
      <c r="BW93" s="49">
        <v>-1.819277008205851E-15</v>
      </c>
      <c r="BX93" s="46">
        <v>-9.3132257461547852E-10</v>
      </c>
      <c r="BY93" s="49">
        <v>-6.5853685370518124E-15</v>
      </c>
      <c r="BZ93" s="46">
        <v>-1.3973249224363826E-9</v>
      </c>
      <c r="CA93" s="50">
        <v>-3.5146638892179555E-15</v>
      </c>
      <c r="CB93" s="139">
        <f t="shared" si="134"/>
        <v>5029661.9400000069</v>
      </c>
      <c r="CC93" s="140">
        <f t="shared" si="135"/>
        <v>-7.0000000298023224E-2</v>
      </c>
      <c r="CD93" s="141">
        <f t="shared" si="136"/>
        <v>5029661.8700000066</v>
      </c>
      <c r="CE93" s="43"/>
      <c r="CF93" s="45">
        <v>-25671486.313172996</v>
      </c>
      <c r="CG93" s="49">
        <v>-202.01043683642584</v>
      </c>
      <c r="CH93" s="49">
        <v>-3136019.8458914268</v>
      </c>
      <c r="CI93" s="49">
        <v>-156.70696811370311</v>
      </c>
      <c r="CJ93" s="46">
        <v>-28807506.159064423</v>
      </c>
      <c r="CK93" s="50">
        <v>-195.84685883028595</v>
      </c>
      <c r="CL93" s="48">
        <v>-14612870.068183228</v>
      </c>
      <c r="CM93" s="49">
        <v>-22.773753562174051</v>
      </c>
      <c r="CN93" s="46">
        <v>-9001099.4596294388</v>
      </c>
      <c r="CO93" s="49">
        <v>-59.972945242257367</v>
      </c>
      <c r="CP93" s="46">
        <v>-23613969.527812667</v>
      </c>
      <c r="CQ93" s="50">
        <v>-29.825409260379249</v>
      </c>
      <c r="CR93" s="139">
        <f t="shared" si="137"/>
        <v>-40284356.381356224</v>
      </c>
      <c r="CS93" s="140">
        <f t="shared" si="138"/>
        <v>-12137119.305520866</v>
      </c>
      <c r="CT93" s="141">
        <f t="shared" si="139"/>
        <v>-52421475.686877087</v>
      </c>
      <c r="CU93" s="43"/>
      <c r="CV93" s="48">
        <f t="shared" si="140"/>
        <v>-9017624.471184954</v>
      </c>
      <c r="CW93" s="49">
        <f t="shared" si="113"/>
        <v>-13.455807174916295</v>
      </c>
      <c r="CX93" s="49">
        <f t="shared" si="141"/>
        <v>-1118007.6823273301</v>
      </c>
      <c r="CY93" s="49">
        <f t="shared" si="142"/>
        <v>-9.5699352221470591</v>
      </c>
      <c r="CZ93" s="46">
        <f t="shared" si="143"/>
        <v>-10135632.153512284</v>
      </c>
      <c r="DA93" s="50">
        <f t="shared" si="144"/>
        <v>-12.878968315409304</v>
      </c>
      <c r="DB93" s="48">
        <f t="shared" si="145"/>
        <v>-8402053.7901997678</v>
      </c>
      <c r="DC93" s="49">
        <f t="shared" si="105"/>
        <v>-3.0681259793966427</v>
      </c>
      <c r="DD93" s="46">
        <f t="shared" si="146"/>
        <v>-1917134.7108591106</v>
      </c>
      <c r="DE93" s="49">
        <f t="shared" si="147"/>
        <v>-1.6433409601675204</v>
      </c>
      <c r="DF93" s="46">
        <f t="shared" si="148"/>
        <v>-10319188.501058878</v>
      </c>
      <c r="DG93" s="50">
        <f t="shared" si="149"/>
        <v>-2.64248682200834</v>
      </c>
      <c r="DH93" s="177"/>
      <c r="DI93" s="190" t="s">
        <v>90</v>
      </c>
      <c r="DJ93" s="48">
        <f t="shared" si="150"/>
        <v>-10135632.153512284</v>
      </c>
      <c r="DK93" s="46">
        <f t="shared" si="151"/>
        <v>-10319188.501058878</v>
      </c>
      <c r="DL93" s="47">
        <f t="shared" si="152"/>
        <v>-20454820.654571161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v>133100</v>
      </c>
      <c r="E94" s="49">
        <f t="shared" si="115"/>
        <v>1.3025267649188734</v>
      </c>
      <c r="F94" s="49">
        <v>12486</v>
      </c>
      <c r="G94" s="49">
        <f t="shared" si="116"/>
        <v>0.80549641958583318</v>
      </c>
      <c r="H94" s="46">
        <f t="shared" si="153"/>
        <v>145586</v>
      </c>
      <c r="I94" s="50">
        <f t="shared" si="117"/>
        <v>1.2370610177844621</v>
      </c>
      <c r="J94" s="48">
        <f>+'[40]Oct-Dec'!$F$94</f>
        <v>255181</v>
      </c>
      <c r="K94" s="49">
        <f t="shared" si="118"/>
        <v>0.92001211391405613</v>
      </c>
      <c r="L94" s="46">
        <f>+'[40]Oct-Dec'!$G$94</f>
        <v>195826</v>
      </c>
      <c r="M94" s="49">
        <f t="shared" si="119"/>
        <v>0.8522103174257788</v>
      </c>
      <c r="N94" s="46">
        <f t="shared" si="120"/>
        <v>451007</v>
      </c>
      <c r="O94" s="50">
        <f t="shared" si="121"/>
        <v>0.88929179162895611</v>
      </c>
      <c r="P94" s="139">
        <f t="shared" si="122"/>
        <v>388281</v>
      </c>
      <c r="Q94" s="140">
        <f t="shared" si="123"/>
        <v>208312</v>
      </c>
      <c r="R94" s="141">
        <f t="shared" si="124"/>
        <v>596593</v>
      </c>
      <c r="S94" s="41"/>
      <c r="T94" s="5">
        <v>0</v>
      </c>
      <c r="U94" s="7">
        <v>0</v>
      </c>
      <c r="V94" s="5">
        <v>0</v>
      </c>
      <c r="W94" s="7">
        <v>0</v>
      </c>
      <c r="X94" s="5">
        <v>0</v>
      </c>
      <c r="Y94" s="7">
        <v>0</v>
      </c>
      <c r="Z94" s="48">
        <v>0</v>
      </c>
      <c r="AA94" s="49">
        <v>0</v>
      </c>
      <c r="AB94" s="46">
        <v>0</v>
      </c>
      <c r="AC94" s="49">
        <v>0</v>
      </c>
      <c r="AD94" s="46">
        <v>0</v>
      </c>
      <c r="AE94" s="50">
        <v>0</v>
      </c>
      <c r="AF94" s="139">
        <f t="shared" si="125"/>
        <v>0</v>
      </c>
      <c r="AG94" s="140">
        <f t="shared" si="126"/>
        <v>0</v>
      </c>
      <c r="AH94" s="141">
        <f t="shared" si="127"/>
        <v>0</v>
      </c>
      <c r="AI94" s="43"/>
      <c r="AJ94" s="45">
        <v>3518768.1789206713</v>
      </c>
      <c r="AK94" s="49">
        <v>55.505452778936373</v>
      </c>
      <c r="AL94" s="46">
        <v>707568.01968601975</v>
      </c>
      <c r="AM94" s="49">
        <v>55.235598726465241</v>
      </c>
      <c r="AN94" s="46">
        <v>4226336.1986066913</v>
      </c>
      <c r="AO94" s="50">
        <v>55.460090526956122</v>
      </c>
      <c r="AP94" s="48">
        <v>1364270.837907261</v>
      </c>
      <c r="AQ94" s="49">
        <v>10.918971050520316</v>
      </c>
      <c r="AR94" s="46">
        <v>2165226.9698695242</v>
      </c>
      <c r="AS94" s="49">
        <v>18.241324441398195</v>
      </c>
      <c r="AT94" s="46">
        <v>3529497.8077767855</v>
      </c>
      <c r="AU94" s="50">
        <v>14.48629068549517</v>
      </c>
      <c r="AV94" s="139">
        <f t="shared" si="128"/>
        <v>4883039.0168279326</v>
      </c>
      <c r="AW94" s="140">
        <f t="shared" si="129"/>
        <v>2872794.9895555442</v>
      </c>
      <c r="AX94" s="141">
        <f t="shared" si="130"/>
        <v>7755834.0063834768</v>
      </c>
      <c r="AY94" s="43"/>
      <c r="AZ94" s="45">
        <v>2569934.6903213635</v>
      </c>
      <c r="BA94" s="49">
        <v>23.300766046397477</v>
      </c>
      <c r="BB94" s="49">
        <v>458893.30511694198</v>
      </c>
      <c r="BC94" s="49">
        <v>23.094781334521489</v>
      </c>
      <c r="BD94" s="46">
        <v>3028827.9954383057</v>
      </c>
      <c r="BE94" s="50">
        <v>23.269321743633459</v>
      </c>
      <c r="BF94" s="48">
        <v>2790155.0548215383</v>
      </c>
      <c r="BG94" s="49">
        <v>5.109996272696625</v>
      </c>
      <c r="BH94" s="46">
        <v>2003390.8575483081</v>
      </c>
      <c r="BI94" s="49">
        <v>8.9460255671035718</v>
      </c>
      <c r="BJ94" s="46">
        <v>4793545.9123698464</v>
      </c>
      <c r="BK94" s="50">
        <v>6.2256996294225893</v>
      </c>
      <c r="BL94" s="139">
        <f t="shared" si="131"/>
        <v>5360089.7451429013</v>
      </c>
      <c r="BM94" s="140">
        <f t="shared" si="132"/>
        <v>2462284.1626652502</v>
      </c>
      <c r="BN94" s="141">
        <f t="shared" si="133"/>
        <v>7822373.9078081511</v>
      </c>
      <c r="BO94" s="43"/>
      <c r="BP94" s="45">
        <v>449227.34000000037</v>
      </c>
      <c r="BQ94" s="49">
        <v>5.6092416996516334</v>
      </c>
      <c r="BR94" s="49">
        <v>-62.510000000000218</v>
      </c>
      <c r="BS94" s="49">
        <v>-4.8528840928499508E-3</v>
      </c>
      <c r="BT94" s="46">
        <v>449164.83000000037</v>
      </c>
      <c r="BU94" s="50">
        <v>4.8313917692109154</v>
      </c>
      <c r="BV94" s="48">
        <v>-2671.6900000000242</v>
      </c>
      <c r="BW94" s="49">
        <v>-1.0430299788793248E-2</v>
      </c>
      <c r="BX94" s="46">
        <v>-996.41999999999825</v>
      </c>
      <c r="BY94" s="49">
        <v>-7.0456714961498364E-3</v>
      </c>
      <c r="BZ94" s="46">
        <v>-3668.1100000000224</v>
      </c>
      <c r="CA94" s="50">
        <v>-9.2263249239128257E-3</v>
      </c>
      <c r="CB94" s="139">
        <f t="shared" si="134"/>
        <v>446555.65000000037</v>
      </c>
      <c r="CC94" s="140">
        <f t="shared" si="135"/>
        <v>-1058.9299999999985</v>
      </c>
      <c r="CD94" s="141">
        <f t="shared" si="136"/>
        <v>445496.72000000038</v>
      </c>
      <c r="CE94" s="43"/>
      <c r="CF94" s="45">
        <v>14636590.100746814</v>
      </c>
      <c r="CG94" s="49">
        <v>115.17618902067055</v>
      </c>
      <c r="CH94" s="49">
        <v>2164402.5985463671</v>
      </c>
      <c r="CI94" s="49">
        <v>108.15523678524721</v>
      </c>
      <c r="CJ94" s="46">
        <v>16800992.699293181</v>
      </c>
      <c r="CK94" s="50">
        <v>114.22098210163151</v>
      </c>
      <c r="CL94" s="48">
        <v>8337654.1358673936</v>
      </c>
      <c r="CM94" s="49">
        <v>12.994003210246323</v>
      </c>
      <c r="CN94" s="46">
        <v>5276978.1839871826</v>
      </c>
      <c r="CO94" s="49">
        <v>35.159696334016381</v>
      </c>
      <c r="CP94" s="46">
        <v>13614632.319854576</v>
      </c>
      <c r="CQ94" s="50">
        <v>17.195837421192028</v>
      </c>
      <c r="CR94" s="139">
        <f t="shared" si="137"/>
        <v>22974244.236614209</v>
      </c>
      <c r="CS94" s="140">
        <f t="shared" si="138"/>
        <v>7441380.7825335497</v>
      </c>
      <c r="CT94" s="141">
        <f t="shared" si="139"/>
        <v>30415625.019147757</v>
      </c>
      <c r="CU94" s="43"/>
      <c r="CV94" s="48">
        <f t="shared" si="140"/>
        <v>21307620.309988849</v>
      </c>
      <c r="CW94" s="49">
        <f t="shared" si="113"/>
        <v>31.794540919695791</v>
      </c>
      <c r="CX94" s="49">
        <f t="shared" si="141"/>
        <v>3343287.4133493286</v>
      </c>
      <c r="CY94" s="49">
        <f t="shared" si="142"/>
        <v>28.617910664235641</v>
      </c>
      <c r="CZ94" s="46">
        <f t="shared" si="143"/>
        <v>24650907.723338179</v>
      </c>
      <c r="DA94" s="50">
        <f t="shared" si="144"/>
        <v>31.322985552996386</v>
      </c>
      <c r="DB94" s="48">
        <f t="shared" si="145"/>
        <v>12744589.338596191</v>
      </c>
      <c r="DC94" s="49">
        <f t="shared" si="105"/>
        <v>4.6538628081740425</v>
      </c>
      <c r="DD94" s="46">
        <f t="shared" si="146"/>
        <v>9640425.5914050154</v>
      </c>
      <c r="DE94" s="49">
        <f t="shared" si="147"/>
        <v>8.2636374784032132</v>
      </c>
      <c r="DF94" s="46">
        <f t="shared" si="148"/>
        <v>22385014.930001207</v>
      </c>
      <c r="DG94" s="50">
        <f t="shared" si="149"/>
        <v>5.7322440574584315</v>
      </c>
      <c r="DH94" s="177"/>
      <c r="DI94" s="190" t="s">
        <v>91</v>
      </c>
      <c r="DJ94" s="48">
        <f t="shared" si="150"/>
        <v>24650907.723338179</v>
      </c>
      <c r="DK94" s="46">
        <f t="shared" si="151"/>
        <v>22385014.930001207</v>
      </c>
      <c r="DL94" s="47">
        <f t="shared" si="152"/>
        <v>47035922.653339386</v>
      </c>
      <c r="DM94"/>
    </row>
    <row r="95" spans="1:119" s="62" customFormat="1" ht="15.6" x14ac:dyDescent="0.3">
      <c r="A95" s="35">
        <v>80</v>
      </c>
      <c r="B95" s="35" t="s">
        <v>195</v>
      </c>
      <c r="C95" s="52"/>
      <c r="D95" s="53">
        <f>SUM(D75:D94)</f>
        <v>13064879.665721187</v>
      </c>
      <c r="E95" s="57">
        <f t="shared" si="115"/>
        <v>127.8539101806626</v>
      </c>
      <c r="F95" s="54">
        <f>SUM(F75:F94)</f>
        <v>1917396.6783270168</v>
      </c>
      <c r="G95" s="57">
        <f t="shared" si="116"/>
        <v>123.69503118037655</v>
      </c>
      <c r="H95" s="54">
        <f>SUM(H75:H94)</f>
        <v>14982276.344048206</v>
      </c>
      <c r="I95" s="58">
        <f t="shared" si="117"/>
        <v>127.3061284937861</v>
      </c>
      <c r="J95" s="56">
        <f>SUM(J75:J94)</f>
        <v>6248718.8230912164</v>
      </c>
      <c r="K95" s="57">
        <f t="shared" si="118"/>
        <v>22.528703209434489</v>
      </c>
      <c r="L95" s="54">
        <f>SUM(L75:L94)</f>
        <v>7954461.0531858997</v>
      </c>
      <c r="M95" s="57">
        <f t="shared" si="119"/>
        <v>34.616821969945512</v>
      </c>
      <c r="N95" s="54">
        <f>SUM(N75:N94)</f>
        <v>14203179.876277115</v>
      </c>
      <c r="O95" s="58">
        <f t="shared" si="121"/>
        <v>28.005710064373307</v>
      </c>
      <c r="P95" s="145">
        <f t="shared" si="122"/>
        <v>19313598.488812402</v>
      </c>
      <c r="Q95" s="151">
        <f t="shared" si="123"/>
        <v>9871857.7315129172</v>
      </c>
      <c r="R95" s="152">
        <f t="shared" si="124"/>
        <v>29185456.220325321</v>
      </c>
      <c r="S95" s="41"/>
      <c r="T95" s="10">
        <v>13202048.270986998</v>
      </c>
      <c r="U95" s="11">
        <v>70.552405201828719</v>
      </c>
      <c r="V95" s="10">
        <v>2417200.32721054</v>
      </c>
      <c r="W95" s="11">
        <v>67.612103919066314</v>
      </c>
      <c r="X95" s="10">
        <v>15619248.598197538</v>
      </c>
      <c r="Y95" s="11">
        <v>70.08075646975901</v>
      </c>
      <c r="Z95" s="56">
        <v>19863156.59978335</v>
      </c>
      <c r="AA95" s="57">
        <v>22.259004555068106</v>
      </c>
      <c r="AB95" s="54">
        <v>8891715.1480779331</v>
      </c>
      <c r="AC95" s="57">
        <v>29.377395821476494</v>
      </c>
      <c r="AD95" s="54">
        <v>28754871.747861281</v>
      </c>
      <c r="AE95" s="58">
        <v>24.061909169223448</v>
      </c>
      <c r="AF95" s="145">
        <f t="shared" si="125"/>
        <v>33065204.87077035</v>
      </c>
      <c r="AG95" s="151">
        <f t="shared" si="126"/>
        <v>11308915.475288473</v>
      </c>
      <c r="AH95" s="152">
        <f t="shared" si="127"/>
        <v>44374120.346058823</v>
      </c>
      <c r="AI95" s="43"/>
      <c r="AJ95" s="53">
        <v>10426621.223296581</v>
      </c>
      <c r="AK95" s="57">
        <v>164.4707188784065</v>
      </c>
      <c r="AL95" s="54">
        <v>2064903.8768644684</v>
      </c>
      <c r="AM95" s="57">
        <v>161.194682034697</v>
      </c>
      <c r="AN95" s="54">
        <v>12491525.10016105</v>
      </c>
      <c r="AO95" s="58">
        <v>163.92001968586115</v>
      </c>
      <c r="AP95" s="56">
        <v>3259834.5591654684</v>
      </c>
      <c r="AQ95" s="57">
        <v>26.090156142026238</v>
      </c>
      <c r="AR95" s="54">
        <v>5056109.5117852055</v>
      </c>
      <c r="AS95" s="57">
        <v>42.596058195816354</v>
      </c>
      <c r="AT95" s="54">
        <v>8315944.0709506739</v>
      </c>
      <c r="AU95" s="58">
        <v>34.13153646693813</v>
      </c>
      <c r="AV95" s="145">
        <f t="shared" si="128"/>
        <v>13686455.782462049</v>
      </c>
      <c r="AW95" s="151">
        <f t="shared" si="129"/>
        <v>7121013.3886496741</v>
      </c>
      <c r="AX95" s="152">
        <f t="shared" si="130"/>
        <v>20807469.171111725</v>
      </c>
      <c r="AY95" s="43"/>
      <c r="AZ95" s="53">
        <v>8728292.0672655255</v>
      </c>
      <c r="BA95" s="57">
        <v>79.136599155579859</v>
      </c>
      <c r="BB95" s="54">
        <v>1545303.0956342549</v>
      </c>
      <c r="BC95" s="57">
        <v>77.770664098352029</v>
      </c>
      <c r="BD95" s="54">
        <v>10273595.162899781</v>
      </c>
      <c r="BE95" s="58">
        <v>78.928084285207746</v>
      </c>
      <c r="BF95" s="56">
        <v>8400127.62407979</v>
      </c>
      <c r="BG95" s="57">
        <v>15.384313776772951</v>
      </c>
      <c r="BH95" s="54">
        <v>6241152.6948352866</v>
      </c>
      <c r="BI95" s="57">
        <v>27.869505027352112</v>
      </c>
      <c r="BJ95" s="54">
        <v>14641280.318915077</v>
      </c>
      <c r="BK95" s="58">
        <v>19.015612893270017</v>
      </c>
      <c r="BL95" s="145">
        <f t="shared" si="131"/>
        <v>17128419.691345315</v>
      </c>
      <c r="BM95" s="151">
        <f t="shared" si="132"/>
        <v>7786455.7904695412</v>
      </c>
      <c r="BN95" s="152">
        <f t="shared" si="133"/>
        <v>24914875.481814858</v>
      </c>
      <c r="BO95" s="43"/>
      <c r="BP95" s="53">
        <v>-2317524.0878578559</v>
      </c>
      <c r="BQ95" s="57">
        <v>-28.937581478365477</v>
      </c>
      <c r="BR95" s="54">
        <v>-507996.12577808654</v>
      </c>
      <c r="BS95" s="57">
        <v>-39.437631067315159</v>
      </c>
      <c r="BT95" s="54">
        <v>-2825520.2136359406</v>
      </c>
      <c r="BU95" s="58">
        <v>-30.392395379441748</v>
      </c>
      <c r="BV95" s="56">
        <v>-3487535.994232459</v>
      </c>
      <c r="BW95" s="57">
        <v>-13.615369277143433</v>
      </c>
      <c r="BX95" s="54">
        <v>218451.34786840971</v>
      </c>
      <c r="BY95" s="57">
        <v>1.5446663404708549</v>
      </c>
      <c r="BZ95" s="54">
        <v>-3269084.6463640491</v>
      </c>
      <c r="CA95" s="58">
        <v>-8.2226643015419896</v>
      </c>
      <c r="CB95" s="145">
        <f t="shared" si="134"/>
        <v>-5805060.0820903145</v>
      </c>
      <c r="CC95" s="151">
        <f t="shared" si="135"/>
        <v>-289544.77790967684</v>
      </c>
      <c r="CD95" s="152">
        <f t="shared" si="136"/>
        <v>-6094604.859999991</v>
      </c>
      <c r="CE95" s="43"/>
      <c r="CF95" s="53">
        <v>17401862.468023598</v>
      </c>
      <c r="CG95" s="57">
        <v>136.93628004425241</v>
      </c>
      <c r="CH95" s="54">
        <v>4012699.149133015</v>
      </c>
      <c r="CI95" s="57">
        <v>200.51464866745027</v>
      </c>
      <c r="CJ95" s="54">
        <v>21414561.61715661</v>
      </c>
      <c r="CK95" s="58">
        <v>145.58617475564009</v>
      </c>
      <c r="CL95" s="56">
        <v>6782538.3946296349</v>
      </c>
      <c r="CM95" s="57">
        <v>10.570398368325662</v>
      </c>
      <c r="CN95" s="54">
        <v>5978510.747510449</v>
      </c>
      <c r="CO95" s="57">
        <v>39.833900213946997</v>
      </c>
      <c r="CP95" s="54">
        <v>12761049.142140083</v>
      </c>
      <c r="CQ95" s="58">
        <v>16.117726958521843</v>
      </c>
      <c r="CR95" s="145">
        <f t="shared" si="137"/>
        <v>24184400.862653233</v>
      </c>
      <c r="CS95" s="151">
        <f t="shared" si="138"/>
        <v>9991209.8966434635</v>
      </c>
      <c r="CT95" s="152">
        <f t="shared" si="139"/>
        <v>34175610.7592967</v>
      </c>
      <c r="CU95" s="43"/>
      <c r="CV95" s="56">
        <f>SUM(CV75:CV94)</f>
        <v>60506179.607436039</v>
      </c>
      <c r="CW95" s="57">
        <f t="shared" si="113"/>
        <v>90.285361548386575</v>
      </c>
      <c r="CX95" s="57">
        <f>SUM(CX75:CX94)</f>
        <v>11449507.001391208</v>
      </c>
      <c r="CY95" s="57">
        <f t="shared" si="142"/>
        <v>98.005623808184964</v>
      </c>
      <c r="CZ95" s="54">
        <f t="shared" si="143"/>
        <v>71955686.608827248</v>
      </c>
      <c r="DA95" s="58">
        <f t="shared" si="144"/>
        <v>91.431397066583031</v>
      </c>
      <c r="DB95" s="56">
        <f>SUM(DB75:DB94)</f>
        <v>41066840.006517008</v>
      </c>
      <c r="DC95" s="57">
        <f t="shared" si="105"/>
        <v>14.996123788529623</v>
      </c>
      <c r="DD95" s="54">
        <f>SUM(DD75:DD94)</f>
        <v>34340400.503263175</v>
      </c>
      <c r="DE95" s="57">
        <f t="shared" si="147"/>
        <v>29.436109218574856</v>
      </c>
      <c r="DF95" s="54">
        <f>SUM(DF75:DF94)</f>
        <v>75407240.509780198</v>
      </c>
      <c r="DG95" s="58">
        <f t="shared" si="149"/>
        <v>19.309913692405249</v>
      </c>
      <c r="DH95" s="178"/>
      <c r="DI95" s="190" t="s">
        <v>195</v>
      </c>
      <c r="DJ95" s="56">
        <f t="shared" ref="DJ95:DK95" si="154">SUM(DJ75:DJ94)</f>
        <v>71955686.608827263</v>
      </c>
      <c r="DK95" s="54">
        <f t="shared" si="154"/>
        <v>75407240.509780198</v>
      </c>
      <c r="DL95" s="55">
        <f>SUM(DL75:DL94)</f>
        <v>147362927.11860743</v>
      </c>
      <c r="DM95"/>
      <c r="DO95" s="59"/>
    </row>
    <row r="96" spans="1:119" s="62" customFormat="1" ht="15.6" x14ac:dyDescent="0.3">
      <c r="A96" s="35">
        <v>81</v>
      </c>
      <c r="B96" s="34" t="s">
        <v>196</v>
      </c>
      <c r="C96" s="52"/>
      <c r="D96" s="53">
        <f>+D73+D95</f>
        <v>15625588.326754704</v>
      </c>
      <c r="E96" s="57">
        <f t="shared" si="115"/>
        <v>152.9132007002398</v>
      </c>
      <c r="F96" s="54">
        <f>+F73+F95</f>
        <v>2212547.8579360279</v>
      </c>
      <c r="G96" s="57">
        <f t="shared" si="116"/>
        <v>142.73581433043211</v>
      </c>
      <c r="H96" s="54">
        <f>+H73+H95</f>
        <v>17838136.184690733</v>
      </c>
      <c r="I96" s="58">
        <f t="shared" si="117"/>
        <v>151.57269863868339</v>
      </c>
      <c r="J96" s="56">
        <f>+J73+J95</f>
        <v>7429684.4539096765</v>
      </c>
      <c r="K96" s="57">
        <f t="shared" si="118"/>
        <v>26.786475874598192</v>
      </c>
      <c r="L96" s="54">
        <f>+L73+L95</f>
        <v>9409371.6993923597</v>
      </c>
      <c r="M96" s="57">
        <f t="shared" si="119"/>
        <v>40.948411562899217</v>
      </c>
      <c r="N96" s="54">
        <f>+N73+N95</f>
        <v>16839056.153302036</v>
      </c>
      <c r="O96" s="58">
        <f t="shared" si="121"/>
        <v>33.203108634479214</v>
      </c>
      <c r="P96" s="145">
        <f t="shared" si="122"/>
        <v>23055272.780664381</v>
      </c>
      <c r="Q96" s="151">
        <f t="shared" si="123"/>
        <v>11621919.557328388</v>
      </c>
      <c r="R96" s="152">
        <f t="shared" si="124"/>
        <v>34677192.337992772</v>
      </c>
      <c r="S96" s="41"/>
      <c r="T96" s="10">
        <v>22549551.680347875</v>
      </c>
      <c r="U96" s="11">
        <v>120.50593018719071</v>
      </c>
      <c r="V96" s="10">
        <v>4371612.7340282854</v>
      </c>
      <c r="W96" s="11">
        <v>122.27945327482547</v>
      </c>
      <c r="X96" s="10">
        <v>26921164.414376162</v>
      </c>
      <c r="Y96" s="11">
        <v>120.79041801178312</v>
      </c>
      <c r="Z96" s="56">
        <v>26316488.325721059</v>
      </c>
      <c r="AA96" s="57">
        <v>29.49072221089023</v>
      </c>
      <c r="AB96" s="54">
        <v>11180738.944675021</v>
      </c>
      <c r="AC96" s="57">
        <v>36.940116511190404</v>
      </c>
      <c r="AD96" s="54">
        <v>37497227.270396084</v>
      </c>
      <c r="AE96" s="58">
        <v>31.377461342532559</v>
      </c>
      <c r="AF96" s="145">
        <f t="shared" si="125"/>
        <v>48866040.00606893</v>
      </c>
      <c r="AG96" s="151">
        <f t="shared" si="126"/>
        <v>15552351.678703306</v>
      </c>
      <c r="AH96" s="152">
        <f t="shared" si="127"/>
        <v>64418391.684772238</v>
      </c>
      <c r="AI96" s="43"/>
      <c r="AJ96" s="53">
        <v>13658863.7696099</v>
      </c>
      <c r="AK96" s="57">
        <v>215.45648347046139</v>
      </c>
      <c r="AL96" s="54">
        <v>2733773.6886746869</v>
      </c>
      <c r="AM96" s="57">
        <v>213.4093433781957</v>
      </c>
      <c r="AN96" s="54">
        <v>16392637.458284587</v>
      </c>
      <c r="AO96" s="58">
        <v>215.1123608461989</v>
      </c>
      <c r="AP96" s="56">
        <v>3693173.6244885414</v>
      </c>
      <c r="AQ96" s="57">
        <v>29.558394689571742</v>
      </c>
      <c r="AR96" s="54">
        <v>5747490.8693884574</v>
      </c>
      <c r="AS96" s="57">
        <v>48.420718535020995</v>
      </c>
      <c r="AT96" s="54">
        <v>9440664.4938769992</v>
      </c>
      <c r="AU96" s="58">
        <v>38.747781574251775</v>
      </c>
      <c r="AV96" s="145">
        <f t="shared" si="128"/>
        <v>17352037.394098442</v>
      </c>
      <c r="AW96" s="151">
        <f t="shared" si="129"/>
        <v>8481264.5580631439</v>
      </c>
      <c r="AX96" s="152">
        <f t="shared" si="130"/>
        <v>25833301.952161588</v>
      </c>
      <c r="AY96" s="43"/>
      <c r="AZ96" s="53">
        <v>14564492.62714697</v>
      </c>
      <c r="BA96" s="57">
        <v>132.05154067444258</v>
      </c>
      <c r="BB96" s="54">
        <v>2519312.4157528128</v>
      </c>
      <c r="BC96" s="57">
        <v>126.78975418987483</v>
      </c>
      <c r="BD96" s="54">
        <v>17083805.042899784</v>
      </c>
      <c r="BE96" s="58">
        <v>131.24831015411161</v>
      </c>
      <c r="BF96" s="56">
        <v>10739991.72546442</v>
      </c>
      <c r="BG96" s="57">
        <v>19.669630041197138</v>
      </c>
      <c r="BH96" s="54">
        <v>7949937.5934506636</v>
      </c>
      <c r="BI96" s="57">
        <v>35.499984788251709</v>
      </c>
      <c r="BJ96" s="54">
        <v>18689929.318915084</v>
      </c>
      <c r="BK96" s="58">
        <v>24.273864934607186</v>
      </c>
      <c r="BL96" s="145">
        <f t="shared" si="131"/>
        <v>25304484.352611393</v>
      </c>
      <c r="BM96" s="151">
        <f t="shared" si="132"/>
        <v>10469250.009203477</v>
      </c>
      <c r="BN96" s="152">
        <f t="shared" si="133"/>
        <v>35773734.361814871</v>
      </c>
      <c r="BO96" s="43"/>
      <c r="BP96" s="53">
        <v>12581110.532142142</v>
      </c>
      <c r="BQ96" s="57">
        <v>157.09304296754956</v>
      </c>
      <c r="BR96" s="54">
        <v>1764530.2942219134</v>
      </c>
      <c r="BS96" s="57">
        <v>136.98705800961986</v>
      </c>
      <c r="BT96" s="54">
        <v>14345640.826364059</v>
      </c>
      <c r="BU96" s="58">
        <v>154.30729741807997</v>
      </c>
      <c r="BV96" s="56">
        <v>-1910581.6042324589</v>
      </c>
      <c r="BW96" s="57">
        <v>-7.4589263361759413</v>
      </c>
      <c r="BX96" s="54">
        <v>1943681.5178684099</v>
      </c>
      <c r="BY96" s="57">
        <v>13.743744071815827</v>
      </c>
      <c r="BZ96" s="54">
        <v>33099.913635951001</v>
      </c>
      <c r="CA96" s="58">
        <v>8.3255561626760066E-2</v>
      </c>
      <c r="CB96" s="145">
        <f t="shared" si="134"/>
        <v>10670528.927909683</v>
      </c>
      <c r="CC96" s="151">
        <f t="shared" si="135"/>
        <v>3708211.8120903233</v>
      </c>
      <c r="CD96" s="152">
        <f t="shared" si="136"/>
        <v>14378740.740000006</v>
      </c>
      <c r="CE96" s="43"/>
      <c r="CF96" s="53">
        <v>24952604.56461706</v>
      </c>
      <c r="CG96" s="57">
        <v>196.35351404325669</v>
      </c>
      <c r="CH96" s="54">
        <v>5419206.662103436</v>
      </c>
      <c r="CI96" s="57">
        <v>270.79785439253629</v>
      </c>
      <c r="CJ96" s="54">
        <v>30371811.226720493</v>
      </c>
      <c r="CK96" s="58">
        <v>206.48173406249487</v>
      </c>
      <c r="CL96" s="56">
        <v>10844159.248736473</v>
      </c>
      <c r="CM96" s="57">
        <v>16.900322056336396</v>
      </c>
      <c r="CN96" s="54">
        <v>8549761.1493285354</v>
      </c>
      <c r="CO96" s="57">
        <v>56.965747300404672</v>
      </c>
      <c r="CP96" s="54">
        <v>19393920.398065008</v>
      </c>
      <c r="CQ96" s="58">
        <v>24.495314621043534</v>
      </c>
      <c r="CR96" s="145">
        <f t="shared" si="137"/>
        <v>35796763.813353531</v>
      </c>
      <c r="CS96" s="151">
        <f t="shared" si="138"/>
        <v>13968967.81143197</v>
      </c>
      <c r="CT96" s="152">
        <f t="shared" si="139"/>
        <v>49765731.624785498</v>
      </c>
      <c r="CU96" s="43"/>
      <c r="CV96" s="56">
        <f>+CV73+CV95</f>
        <v>103932211.50061867</v>
      </c>
      <c r="CW96" s="57">
        <f t="shared" si="113"/>
        <v>155.08427986591184</v>
      </c>
      <c r="CX96" s="57">
        <f>+CX73+CX95</f>
        <v>19020983.652717162</v>
      </c>
      <c r="CY96" s="57">
        <f t="shared" si="142"/>
        <v>162.81603811442039</v>
      </c>
      <c r="CZ96" s="54">
        <f t="shared" si="143"/>
        <v>122953195.15333582</v>
      </c>
      <c r="DA96" s="58">
        <f t="shared" si="144"/>
        <v>156.23202190791994</v>
      </c>
      <c r="DB96" s="56">
        <f>+DB73+DB95</f>
        <v>57112915.774087712</v>
      </c>
      <c r="DC96" s="57">
        <f t="shared" si="105"/>
        <v>20.855569961949094</v>
      </c>
      <c r="DD96" s="54">
        <f>+DD73+DD95</f>
        <v>44780981.774103433</v>
      </c>
      <c r="DE96" s="57">
        <f t="shared" si="147"/>
        <v>38.385628912285391</v>
      </c>
      <c r="DF96" s="54">
        <f>+DF73+DF95</f>
        <v>101893897.54819116</v>
      </c>
      <c r="DG96" s="58">
        <f t="shared" si="149"/>
        <v>26.092486001833795</v>
      </c>
      <c r="DH96" s="178"/>
      <c r="DI96" s="189" t="s">
        <v>196</v>
      </c>
      <c r="DJ96" s="56">
        <f>+DJ73+DJ95</f>
        <v>122953195.15333584</v>
      </c>
      <c r="DK96" s="54">
        <f t="shared" ref="DK96:DL96" si="155">+DK73+DK95</f>
        <v>101893897.54819116</v>
      </c>
      <c r="DL96" s="55">
        <f t="shared" si="155"/>
        <v>224847092.701527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48"/>
      <c r="K97" s="49"/>
      <c r="L97" s="46"/>
      <c r="M97" s="49"/>
      <c r="N97" s="46"/>
      <c r="O97" s="50"/>
      <c r="P97" s="148"/>
      <c r="Q97" s="149"/>
      <c r="R97" s="150"/>
      <c r="S97" s="41"/>
      <c r="T97" s="5"/>
      <c r="U97" s="7"/>
      <c r="V97" s="5"/>
      <c r="W97" s="7"/>
      <c r="X97" s="7"/>
      <c r="Y97" s="7"/>
      <c r="Z97" s="48"/>
      <c r="AA97" s="49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v>0</v>
      </c>
      <c r="E98" s="49">
        <f t="shared" ref="E98:E102" si="156">+D98/$D$111</f>
        <v>0</v>
      </c>
      <c r="F98" s="49">
        <v>0</v>
      </c>
      <c r="G98" s="49">
        <f t="shared" ref="G98:G102" si="157">+F98/$F$111</f>
        <v>0</v>
      </c>
      <c r="H98" s="46">
        <v>0</v>
      </c>
      <c r="I98" s="50">
        <f t="shared" ref="I98:I102" si="158">+H98/$H$111</f>
        <v>0</v>
      </c>
      <c r="J98" s="48">
        <v>0</v>
      </c>
      <c r="K98" s="49">
        <f t="shared" ref="K98:K102" si="159">+J98/$J$111</f>
        <v>0</v>
      </c>
      <c r="L98" s="46">
        <v>0</v>
      </c>
      <c r="M98" s="49">
        <f t="shared" ref="M98:M102" si="160">+L98/$L$111</f>
        <v>0</v>
      </c>
      <c r="N98" s="46">
        <f t="shared" ref="N98:N100" si="161">+J98+L98</f>
        <v>0</v>
      </c>
      <c r="O98" s="50">
        <f t="shared" ref="O98:O102" si="162">+N98/$N$111</f>
        <v>0</v>
      </c>
      <c r="P98" s="139">
        <f t="shared" ref="P98:P102" si="163">+D98+J98</f>
        <v>0</v>
      </c>
      <c r="Q98" s="140">
        <f t="shared" ref="Q98:Q102" si="164">+F98+L98</f>
        <v>0</v>
      </c>
      <c r="R98" s="141">
        <f t="shared" ref="R98:R102" si="165">+P98+Q98</f>
        <v>0</v>
      </c>
      <c r="S98" s="41"/>
      <c r="T98" s="5">
        <v>0</v>
      </c>
      <c r="U98" s="7">
        <v>0</v>
      </c>
      <c r="V98" s="5">
        <v>0</v>
      </c>
      <c r="W98" s="7">
        <v>0</v>
      </c>
      <c r="X98" s="5">
        <v>0</v>
      </c>
      <c r="Y98" s="7">
        <v>0</v>
      </c>
      <c r="Z98" s="48">
        <v>0</v>
      </c>
      <c r="AA98" s="49">
        <v>0</v>
      </c>
      <c r="AB98" s="46">
        <v>0</v>
      </c>
      <c r="AC98" s="49">
        <v>0</v>
      </c>
      <c r="AD98" s="46">
        <v>0</v>
      </c>
      <c r="AE98" s="50">
        <v>0</v>
      </c>
      <c r="AF98" s="139">
        <f t="shared" ref="AF98:AF102" si="166">+T98+Z98</f>
        <v>0</v>
      </c>
      <c r="AG98" s="140">
        <f t="shared" ref="AG98:AG102" si="167">+V98+AB98</f>
        <v>0</v>
      </c>
      <c r="AH98" s="141">
        <f t="shared" ref="AH98:AH102" si="168">+AF98+AG98</f>
        <v>0</v>
      </c>
      <c r="AI98" s="43"/>
      <c r="AJ98" s="45">
        <v>0</v>
      </c>
      <c r="AK98" s="49">
        <v>0</v>
      </c>
      <c r="AL98" s="49">
        <v>0</v>
      </c>
      <c r="AM98" s="49">
        <v>0</v>
      </c>
      <c r="AN98" s="46">
        <v>0</v>
      </c>
      <c r="AO98" s="50">
        <v>0</v>
      </c>
      <c r="AP98" s="48">
        <v>0</v>
      </c>
      <c r="AQ98" s="49">
        <v>0</v>
      </c>
      <c r="AR98" s="46">
        <v>0</v>
      </c>
      <c r="AS98" s="49">
        <v>0</v>
      </c>
      <c r="AT98" s="46">
        <v>0</v>
      </c>
      <c r="AU98" s="50">
        <v>0</v>
      </c>
      <c r="AV98" s="139">
        <f t="shared" ref="AV98:AV102" si="169">+AJ98+AP98</f>
        <v>0</v>
      </c>
      <c r="AW98" s="140">
        <f t="shared" ref="AW98:AW102" si="170">+AL98+AR98</f>
        <v>0</v>
      </c>
      <c r="AX98" s="141">
        <f t="shared" ref="AX98:AX101" si="171">+AV98+AW98</f>
        <v>0</v>
      </c>
      <c r="AY98" s="43"/>
      <c r="AZ98" s="45">
        <v>0</v>
      </c>
      <c r="BA98" s="49">
        <v>0</v>
      </c>
      <c r="BB98" s="49">
        <v>0</v>
      </c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f t="shared" ref="BL98:BL102" si="172">+AZ98+BF98</f>
        <v>0</v>
      </c>
      <c r="BM98" s="140">
        <f t="shared" ref="BM98:BM102" si="173">+BB98+BH98</f>
        <v>0</v>
      </c>
      <c r="BN98" s="141">
        <f t="shared" ref="BN98:BN101" si="174">+BL98+BM98</f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9">
        <v>0</v>
      </c>
      <c r="BX98" s="46">
        <v>0</v>
      </c>
      <c r="BY98" s="49">
        <v>0</v>
      </c>
      <c r="BZ98" s="46">
        <v>0</v>
      </c>
      <c r="CA98" s="50">
        <v>0</v>
      </c>
      <c r="CB98" s="139">
        <f t="shared" ref="CB98:CB101" si="175">+BP98+BV98</f>
        <v>0</v>
      </c>
      <c r="CC98" s="140">
        <f t="shared" ref="CC98:CC102" si="176">+BR98+BX98</f>
        <v>0</v>
      </c>
      <c r="CD98" s="141">
        <f t="shared" ref="CD98:CD101" si="177">+CB98+CC98</f>
        <v>0</v>
      </c>
      <c r="CE98" s="43"/>
      <c r="CF98" s="45">
        <v>0</v>
      </c>
      <c r="CG98" s="49">
        <v>0</v>
      </c>
      <c r="CH98" s="49">
        <v>0</v>
      </c>
      <c r="CI98" s="49">
        <v>0</v>
      </c>
      <c r="CJ98" s="46">
        <v>0</v>
      </c>
      <c r="CK98" s="50">
        <v>0</v>
      </c>
      <c r="CL98" s="48">
        <v>0</v>
      </c>
      <c r="CM98" s="49">
        <v>0</v>
      </c>
      <c r="CN98" s="46">
        <v>0</v>
      </c>
      <c r="CO98" s="49"/>
      <c r="CP98" s="46">
        <v>0</v>
      </c>
      <c r="CQ98" s="50">
        <v>0</v>
      </c>
      <c r="CR98" s="139">
        <f t="shared" ref="CR98:CR102" si="178">+CF98+CL98</f>
        <v>0</v>
      </c>
      <c r="CS98" s="140">
        <f t="shared" ref="CS98:CS102" si="179">+CH98+CN98</f>
        <v>0</v>
      </c>
      <c r="CT98" s="141">
        <f t="shared" ref="CT98:CT101" si="180">+CR98+CS98</f>
        <v>0</v>
      </c>
      <c r="CU98" s="43"/>
      <c r="CV98" s="48">
        <f>+D98+T98+AJ98+AZ98+BP98+CF98</f>
        <v>0</v>
      </c>
      <c r="CW98" s="49">
        <f t="shared" si="113"/>
        <v>0</v>
      </c>
      <c r="CX98" s="49">
        <f>+F98+V98+AL98+BB98+BR98+CH98</f>
        <v>0</v>
      </c>
      <c r="CY98" s="49">
        <f t="shared" ref="CY98:CY102" si="181">+CX98/$CX$111</f>
        <v>0</v>
      </c>
      <c r="CZ98" s="46">
        <f t="shared" ref="CZ98:CZ100" si="182">+CV98+CX98</f>
        <v>0</v>
      </c>
      <c r="DA98" s="50">
        <f t="shared" ref="DA98:DA102" si="183">+CZ98/$CZ$111</f>
        <v>0</v>
      </c>
      <c r="DB98" s="48">
        <f t="shared" ref="DB98:DB100" si="184">+J98+Z98+AP98+BF98+BV98+CL98</f>
        <v>0</v>
      </c>
      <c r="DC98" s="49">
        <f t="shared" si="105"/>
        <v>0</v>
      </c>
      <c r="DD98" s="46">
        <f t="shared" ref="DD98:DD100" si="185">+L98+AB98+AR98+BH98+BX98+CN98</f>
        <v>0</v>
      </c>
      <c r="DE98" s="247">
        <f t="shared" ref="DE98:DE102" si="186">+DD98/$DD$111</f>
        <v>0</v>
      </c>
      <c r="DF98" s="46">
        <f t="shared" ref="DF98:DF100" si="187">+DB98+DD98</f>
        <v>0</v>
      </c>
      <c r="DG98" s="50">
        <f t="shared" ref="DG98:DG102" si="188">+DF98/$DF$111</f>
        <v>0</v>
      </c>
      <c r="DH98" s="177"/>
      <c r="DI98" s="193" t="s">
        <v>54</v>
      </c>
      <c r="DJ98" s="48">
        <f t="shared" ref="DJ98:DJ100" si="189">+CZ98</f>
        <v>0</v>
      </c>
      <c r="DK98" s="46">
        <f t="shared" ref="DK98:DK100" si="190">+DF98</f>
        <v>0</v>
      </c>
      <c r="DL98" s="47">
        <f t="shared" ref="DL98:DL100" si="191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v>0</v>
      </c>
      <c r="E99" s="49">
        <f t="shared" si="156"/>
        <v>0</v>
      </c>
      <c r="F99" s="49">
        <v>0</v>
      </c>
      <c r="G99" s="49">
        <f t="shared" si="157"/>
        <v>0</v>
      </c>
      <c r="H99" s="46">
        <v>0</v>
      </c>
      <c r="I99" s="50">
        <f t="shared" si="158"/>
        <v>0</v>
      </c>
      <c r="J99" s="48">
        <v>0</v>
      </c>
      <c r="K99" s="49">
        <f t="shared" si="159"/>
        <v>0</v>
      </c>
      <c r="L99" s="46">
        <v>0</v>
      </c>
      <c r="M99" s="49">
        <f t="shared" si="160"/>
        <v>0</v>
      </c>
      <c r="N99" s="46">
        <f t="shared" si="161"/>
        <v>0</v>
      </c>
      <c r="O99" s="50">
        <f t="shared" si="162"/>
        <v>0</v>
      </c>
      <c r="P99" s="139">
        <f t="shared" si="163"/>
        <v>0</v>
      </c>
      <c r="Q99" s="140">
        <f t="shared" si="164"/>
        <v>0</v>
      </c>
      <c r="R99" s="141">
        <f t="shared" si="165"/>
        <v>0</v>
      </c>
      <c r="S99" s="41"/>
      <c r="T99" s="5">
        <v>0</v>
      </c>
      <c r="U99" s="7">
        <v>0</v>
      </c>
      <c r="V99" s="5">
        <v>0</v>
      </c>
      <c r="W99" s="7">
        <v>0</v>
      </c>
      <c r="X99" s="5">
        <v>0</v>
      </c>
      <c r="Y99" s="7">
        <v>0</v>
      </c>
      <c r="Z99" s="48">
        <v>0</v>
      </c>
      <c r="AA99" s="49">
        <v>0</v>
      </c>
      <c r="AB99" s="46">
        <v>0</v>
      </c>
      <c r="AC99" s="49">
        <v>0</v>
      </c>
      <c r="AD99" s="46">
        <v>0</v>
      </c>
      <c r="AE99" s="50">
        <v>0</v>
      </c>
      <c r="AF99" s="139">
        <f t="shared" si="166"/>
        <v>0</v>
      </c>
      <c r="AG99" s="140">
        <f t="shared" si="167"/>
        <v>0</v>
      </c>
      <c r="AH99" s="141">
        <f t="shared" si="168"/>
        <v>0</v>
      </c>
      <c r="AI99" s="43"/>
      <c r="AJ99" s="45">
        <v>0</v>
      </c>
      <c r="AK99" s="49">
        <v>0</v>
      </c>
      <c r="AL99" s="49">
        <v>0</v>
      </c>
      <c r="AM99" s="49">
        <v>0</v>
      </c>
      <c r="AN99" s="46">
        <v>0</v>
      </c>
      <c r="AO99" s="50">
        <v>0</v>
      </c>
      <c r="AP99" s="48">
        <v>0</v>
      </c>
      <c r="AQ99" s="49">
        <v>0</v>
      </c>
      <c r="AR99" s="46">
        <v>0</v>
      </c>
      <c r="AS99" s="49">
        <v>0</v>
      </c>
      <c r="AT99" s="46">
        <v>0</v>
      </c>
      <c r="AU99" s="50">
        <v>0</v>
      </c>
      <c r="AV99" s="139">
        <f t="shared" si="169"/>
        <v>0</v>
      </c>
      <c r="AW99" s="140">
        <f t="shared" si="170"/>
        <v>0</v>
      </c>
      <c r="AX99" s="141">
        <f t="shared" si="171"/>
        <v>0</v>
      </c>
      <c r="AY99" s="43"/>
      <c r="AZ99" s="45">
        <v>0</v>
      </c>
      <c r="BA99" s="49">
        <v>0</v>
      </c>
      <c r="BB99" s="49">
        <v>0</v>
      </c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f t="shared" si="172"/>
        <v>0</v>
      </c>
      <c r="BM99" s="140">
        <f t="shared" si="173"/>
        <v>0</v>
      </c>
      <c r="BN99" s="141">
        <f t="shared" si="174"/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9">
        <v>0</v>
      </c>
      <c r="BX99" s="46">
        <v>0</v>
      </c>
      <c r="BY99" s="49">
        <v>0</v>
      </c>
      <c r="BZ99" s="46">
        <v>0</v>
      </c>
      <c r="CA99" s="50">
        <v>0</v>
      </c>
      <c r="CB99" s="139">
        <f t="shared" si="175"/>
        <v>0</v>
      </c>
      <c r="CC99" s="140">
        <f t="shared" si="176"/>
        <v>0</v>
      </c>
      <c r="CD99" s="141">
        <f t="shared" si="177"/>
        <v>0</v>
      </c>
      <c r="CE99" s="43"/>
      <c r="CF99" s="45">
        <v>0</v>
      </c>
      <c r="CG99" s="49">
        <v>0</v>
      </c>
      <c r="CH99" s="49">
        <v>0</v>
      </c>
      <c r="CI99" s="49">
        <v>0</v>
      </c>
      <c r="CJ99" s="46">
        <v>0</v>
      </c>
      <c r="CK99" s="50">
        <v>0</v>
      </c>
      <c r="CL99" s="48">
        <v>0</v>
      </c>
      <c r="CM99" s="49">
        <v>0</v>
      </c>
      <c r="CN99" s="46">
        <v>0</v>
      </c>
      <c r="CO99" s="49">
        <v>0</v>
      </c>
      <c r="CP99" s="46">
        <v>0</v>
      </c>
      <c r="CQ99" s="50">
        <v>0</v>
      </c>
      <c r="CR99" s="139">
        <f t="shared" si="178"/>
        <v>0</v>
      </c>
      <c r="CS99" s="140">
        <f t="shared" si="179"/>
        <v>0</v>
      </c>
      <c r="CT99" s="141">
        <f t="shared" si="180"/>
        <v>0</v>
      </c>
      <c r="CU99" s="43"/>
      <c r="CV99" s="48">
        <f>+D99+T99+AJ99+AZ99+BP99+CF99</f>
        <v>0</v>
      </c>
      <c r="CW99" s="49">
        <f t="shared" si="113"/>
        <v>0</v>
      </c>
      <c r="CX99" s="49">
        <f>+F99+V99+AL99+BB99+BR99+CH99</f>
        <v>0</v>
      </c>
      <c r="CY99" s="49">
        <f t="shared" si="181"/>
        <v>0</v>
      </c>
      <c r="CZ99" s="46">
        <f t="shared" si="182"/>
        <v>0</v>
      </c>
      <c r="DA99" s="50">
        <f t="shared" si="183"/>
        <v>0</v>
      </c>
      <c r="DB99" s="48">
        <f t="shared" si="184"/>
        <v>0</v>
      </c>
      <c r="DC99" s="49">
        <f t="shared" si="105"/>
        <v>0</v>
      </c>
      <c r="DD99" s="46">
        <f t="shared" si="185"/>
        <v>0</v>
      </c>
      <c r="DE99" s="247">
        <f t="shared" si="186"/>
        <v>0</v>
      </c>
      <c r="DF99" s="46">
        <f t="shared" si="187"/>
        <v>0</v>
      </c>
      <c r="DG99" s="50">
        <f t="shared" si="188"/>
        <v>0</v>
      </c>
      <c r="DH99" s="179"/>
      <c r="DI99" s="194" t="s">
        <v>13</v>
      </c>
      <c r="DJ99" s="48">
        <f t="shared" si="189"/>
        <v>0</v>
      </c>
      <c r="DK99" s="46">
        <f t="shared" si="190"/>
        <v>0</v>
      </c>
      <c r="DL99" s="47">
        <f t="shared" si="191"/>
        <v>0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v>0</v>
      </c>
      <c r="E100" s="49">
        <f t="shared" si="156"/>
        <v>0</v>
      </c>
      <c r="F100" s="49">
        <v>0</v>
      </c>
      <c r="G100" s="49">
        <f t="shared" si="157"/>
        <v>0</v>
      </c>
      <c r="H100" s="46">
        <v>0</v>
      </c>
      <c r="I100" s="50">
        <f t="shared" si="158"/>
        <v>0</v>
      </c>
      <c r="J100" s="48">
        <v>0</v>
      </c>
      <c r="K100" s="49">
        <f t="shared" si="159"/>
        <v>0</v>
      </c>
      <c r="L100" s="46">
        <v>0</v>
      </c>
      <c r="M100" s="49">
        <f t="shared" si="160"/>
        <v>0</v>
      </c>
      <c r="N100" s="46">
        <f t="shared" si="161"/>
        <v>0</v>
      </c>
      <c r="O100" s="50">
        <f t="shared" si="162"/>
        <v>0</v>
      </c>
      <c r="P100" s="139">
        <f t="shared" si="163"/>
        <v>0</v>
      </c>
      <c r="Q100" s="140">
        <f t="shared" si="164"/>
        <v>0</v>
      </c>
      <c r="R100" s="141">
        <f t="shared" si="165"/>
        <v>0</v>
      </c>
      <c r="S100" s="41"/>
      <c r="T100" s="5">
        <v>0</v>
      </c>
      <c r="U100" s="7">
        <v>0</v>
      </c>
      <c r="V100" s="5">
        <v>0</v>
      </c>
      <c r="W100" s="7">
        <v>0</v>
      </c>
      <c r="X100" s="5">
        <v>0</v>
      </c>
      <c r="Y100" s="7">
        <v>0</v>
      </c>
      <c r="Z100" s="48">
        <v>0</v>
      </c>
      <c r="AA100" s="49">
        <v>0</v>
      </c>
      <c r="AB100" s="46">
        <v>0</v>
      </c>
      <c r="AC100" s="49">
        <v>0</v>
      </c>
      <c r="AD100" s="46">
        <v>0</v>
      </c>
      <c r="AE100" s="50">
        <v>0</v>
      </c>
      <c r="AF100" s="139">
        <f t="shared" si="166"/>
        <v>0</v>
      </c>
      <c r="AG100" s="140">
        <f t="shared" si="167"/>
        <v>0</v>
      </c>
      <c r="AH100" s="141">
        <f t="shared" si="168"/>
        <v>0</v>
      </c>
      <c r="AI100" s="43"/>
      <c r="AJ100" s="45">
        <v>0</v>
      </c>
      <c r="AK100" s="49">
        <v>0</v>
      </c>
      <c r="AL100" s="49">
        <v>0</v>
      </c>
      <c r="AM100" s="49">
        <v>0</v>
      </c>
      <c r="AN100" s="46">
        <v>0</v>
      </c>
      <c r="AO100" s="50">
        <v>0</v>
      </c>
      <c r="AP100" s="48">
        <v>0</v>
      </c>
      <c r="AQ100" s="49">
        <v>0</v>
      </c>
      <c r="AR100" s="46">
        <v>0</v>
      </c>
      <c r="AS100" s="49">
        <v>0</v>
      </c>
      <c r="AT100" s="46">
        <v>0</v>
      </c>
      <c r="AU100" s="50">
        <v>0</v>
      </c>
      <c r="AV100" s="139">
        <f t="shared" si="169"/>
        <v>0</v>
      </c>
      <c r="AW100" s="140">
        <f t="shared" si="170"/>
        <v>0</v>
      </c>
      <c r="AX100" s="141">
        <f t="shared" si="171"/>
        <v>0</v>
      </c>
      <c r="AY100" s="43"/>
      <c r="AZ100" s="45">
        <v>0</v>
      </c>
      <c r="BA100" s="49">
        <v>0</v>
      </c>
      <c r="BB100" s="49">
        <v>0</v>
      </c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f t="shared" si="172"/>
        <v>0</v>
      </c>
      <c r="BM100" s="140">
        <f t="shared" si="173"/>
        <v>0</v>
      </c>
      <c r="BN100" s="141">
        <f t="shared" si="174"/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9">
        <v>0</v>
      </c>
      <c r="BX100" s="46">
        <v>0</v>
      </c>
      <c r="BY100" s="49">
        <v>0</v>
      </c>
      <c r="BZ100" s="46">
        <v>0</v>
      </c>
      <c r="CA100" s="50">
        <v>0</v>
      </c>
      <c r="CB100" s="139">
        <f t="shared" si="175"/>
        <v>0</v>
      </c>
      <c r="CC100" s="140">
        <f t="shared" si="176"/>
        <v>0</v>
      </c>
      <c r="CD100" s="141">
        <f t="shared" si="177"/>
        <v>0</v>
      </c>
      <c r="CE100" s="43"/>
      <c r="CF100" s="45">
        <v>0</v>
      </c>
      <c r="CG100" s="49">
        <v>0</v>
      </c>
      <c r="CH100" s="49">
        <v>0</v>
      </c>
      <c r="CI100" s="49">
        <v>0</v>
      </c>
      <c r="CJ100" s="46">
        <v>0</v>
      </c>
      <c r="CK100" s="50">
        <v>0</v>
      </c>
      <c r="CL100" s="48">
        <v>0</v>
      </c>
      <c r="CM100" s="49">
        <v>0</v>
      </c>
      <c r="CN100" s="46">
        <v>0</v>
      </c>
      <c r="CO100" s="49">
        <v>0</v>
      </c>
      <c r="CP100" s="46">
        <v>0</v>
      </c>
      <c r="CQ100" s="50">
        <v>0</v>
      </c>
      <c r="CR100" s="139">
        <f t="shared" si="178"/>
        <v>0</v>
      </c>
      <c r="CS100" s="140">
        <f t="shared" si="179"/>
        <v>0</v>
      </c>
      <c r="CT100" s="141">
        <f t="shared" si="180"/>
        <v>0</v>
      </c>
      <c r="CU100" s="43"/>
      <c r="CV100" s="48">
        <f>+D100+T100+AJ100+AZ100+BP100+CF100</f>
        <v>0</v>
      </c>
      <c r="CW100" s="49">
        <f t="shared" si="113"/>
        <v>0</v>
      </c>
      <c r="CX100" s="49">
        <f>+F100+V100+AL100+BB100+BR100+CH100</f>
        <v>0</v>
      </c>
      <c r="CY100" s="49">
        <f t="shared" si="181"/>
        <v>0</v>
      </c>
      <c r="CZ100" s="46">
        <f t="shared" si="182"/>
        <v>0</v>
      </c>
      <c r="DA100" s="50">
        <f t="shared" si="183"/>
        <v>0</v>
      </c>
      <c r="DB100" s="48">
        <f t="shared" si="184"/>
        <v>0</v>
      </c>
      <c r="DC100" s="49">
        <f t="shared" si="105"/>
        <v>0</v>
      </c>
      <c r="DD100" s="46">
        <f t="shared" si="185"/>
        <v>0</v>
      </c>
      <c r="DE100" s="247">
        <f t="shared" si="186"/>
        <v>0</v>
      </c>
      <c r="DF100" s="46">
        <f t="shared" si="187"/>
        <v>0</v>
      </c>
      <c r="DG100" s="50">
        <f t="shared" si="188"/>
        <v>0</v>
      </c>
      <c r="DH100" s="179"/>
      <c r="DI100" s="190" t="s">
        <v>9</v>
      </c>
      <c r="DJ100" s="48">
        <f t="shared" si="189"/>
        <v>0</v>
      </c>
      <c r="DK100" s="46">
        <f t="shared" si="190"/>
        <v>0</v>
      </c>
      <c r="DL100" s="47">
        <f t="shared" si="191"/>
        <v>0</v>
      </c>
      <c r="DM100"/>
      <c r="DN100" s="62" t="s">
        <v>177</v>
      </c>
    </row>
    <row r="101" spans="1:119" s="27" customFormat="1" ht="16.2" thickBot="1" x14ac:dyDescent="0.35">
      <c r="A101" s="35">
        <v>85</v>
      </c>
      <c r="B101" s="51" t="s">
        <v>197</v>
      </c>
      <c r="C101" s="52"/>
      <c r="D101" s="53">
        <f>+D63+D96+D98+D99+D100</f>
        <v>186053017.78488511</v>
      </c>
      <c r="E101" s="57">
        <f t="shared" si="156"/>
        <v>1820.7290410123217</v>
      </c>
      <c r="F101" s="54">
        <f>+F63+F96+F98+F99+F100</f>
        <v>27316453.464039788</v>
      </c>
      <c r="G101" s="57">
        <f t="shared" si="157"/>
        <v>1762.2381436062053</v>
      </c>
      <c r="H101" s="46">
        <f>+H63+H96+H98+H99+H100</f>
        <v>213369471.24892497</v>
      </c>
      <c r="I101" s="58">
        <f t="shared" si="158"/>
        <v>1813.0249836339185</v>
      </c>
      <c r="J101" s="56">
        <f>+J63+J96+J98+J99+J100</f>
        <v>79376456.815354422</v>
      </c>
      <c r="K101" s="57">
        <f t="shared" si="159"/>
        <v>286.17844522006737</v>
      </c>
      <c r="L101" s="56">
        <f>+L63+L96+L98+L99+L100</f>
        <v>127886514.81371348</v>
      </c>
      <c r="M101" s="57">
        <f t="shared" si="160"/>
        <v>556.54615517791979</v>
      </c>
      <c r="N101" s="56">
        <f>+N63+N96+N98+N99+N100</f>
        <v>207262971.62906787</v>
      </c>
      <c r="O101" s="58">
        <f t="shared" si="162"/>
        <v>408.67937610359769</v>
      </c>
      <c r="P101" s="145">
        <f t="shared" si="163"/>
        <v>265429474.60023952</v>
      </c>
      <c r="Q101" s="151">
        <f t="shared" si="164"/>
        <v>155202968.27775326</v>
      </c>
      <c r="R101" s="152">
        <f t="shared" si="165"/>
        <v>420632442.87799275</v>
      </c>
      <c r="S101" s="41"/>
      <c r="T101" s="10">
        <v>346576304.09234768</v>
      </c>
      <c r="U101" s="11">
        <v>1852.1210752888335</v>
      </c>
      <c r="V101" s="10">
        <v>60348934.611028217</v>
      </c>
      <c r="W101" s="11">
        <v>1688.0348692631876</v>
      </c>
      <c r="X101" s="5">
        <v>406925238.70337588</v>
      </c>
      <c r="Y101" s="11">
        <v>1825.8002858255788</v>
      </c>
      <c r="Z101" s="56">
        <v>222337974.42872122</v>
      </c>
      <c r="AA101" s="57">
        <v>249.15586607354751</v>
      </c>
      <c r="AB101" s="56">
        <v>137988506.65267497</v>
      </c>
      <c r="AC101" s="57">
        <v>455.90112944928825</v>
      </c>
      <c r="AD101" s="56">
        <v>360326481.08139622</v>
      </c>
      <c r="AE101" s="58">
        <v>301.51910031354362</v>
      </c>
      <c r="AF101" s="145">
        <f t="shared" si="166"/>
        <v>568914278.52106893</v>
      </c>
      <c r="AG101" s="151">
        <f t="shared" si="167"/>
        <v>198337441.2637032</v>
      </c>
      <c r="AH101" s="152">
        <f t="shared" si="168"/>
        <v>767251719.78477216</v>
      </c>
      <c r="AI101" s="43"/>
      <c r="AJ101" s="53">
        <v>118782297.79763739</v>
      </c>
      <c r="AK101" s="57">
        <v>1873.6855871541509</v>
      </c>
      <c r="AL101" s="54">
        <v>27787579.161546562</v>
      </c>
      <c r="AM101" s="57">
        <v>2169.2099267405592</v>
      </c>
      <c r="AN101" s="54">
        <v>146569876.95918396</v>
      </c>
      <c r="AO101" s="58">
        <v>1923.3629940185547</v>
      </c>
      <c r="AP101" s="56">
        <v>40025578.965851955</v>
      </c>
      <c r="AQ101" s="57">
        <v>320.34558378368047</v>
      </c>
      <c r="AR101" s="54">
        <v>68152894.133583948</v>
      </c>
      <c r="AS101" s="57">
        <v>574.16569755081298</v>
      </c>
      <c r="AT101" s="54">
        <v>108178473.0994359</v>
      </c>
      <c r="AU101" s="58">
        <v>444.0022044435155</v>
      </c>
      <c r="AV101" s="145">
        <f t="shared" si="169"/>
        <v>158807876.76348934</v>
      </c>
      <c r="AW101" s="151">
        <f t="shared" si="170"/>
        <v>95940473.295130506</v>
      </c>
      <c r="AX101" s="152">
        <f t="shared" si="171"/>
        <v>254748350.05861986</v>
      </c>
      <c r="AY101" s="43"/>
      <c r="AZ101" s="53">
        <v>221073957.67376631</v>
      </c>
      <c r="BA101" s="57">
        <v>2004.4060209419035</v>
      </c>
      <c r="BB101" s="54">
        <v>33490587.005072467</v>
      </c>
      <c r="BC101" s="57">
        <v>1685.4850027716391</v>
      </c>
      <c r="BD101" s="46">
        <v>254564544.67883879</v>
      </c>
      <c r="BE101" s="58">
        <v>1955.7215872194984</v>
      </c>
      <c r="BF101" s="56">
        <v>160040269.73108989</v>
      </c>
      <c r="BG101" s="57">
        <v>293.10384754209997</v>
      </c>
      <c r="BH101" s="54">
        <v>111149815.34575102</v>
      </c>
      <c r="BI101" s="57">
        <v>496.3330476004993</v>
      </c>
      <c r="BJ101" s="54">
        <v>271190085.07684088</v>
      </c>
      <c r="BK101" s="58">
        <v>352.21275503154169</v>
      </c>
      <c r="BL101" s="145">
        <f t="shared" si="172"/>
        <v>381114227.4048562</v>
      </c>
      <c r="BM101" s="151">
        <f t="shared" si="173"/>
        <v>144640402.35082349</v>
      </c>
      <c r="BN101" s="152">
        <f t="shared" si="174"/>
        <v>525754629.75567973</v>
      </c>
      <c r="BO101" s="43"/>
      <c r="BP101" s="53">
        <v>133378922.32214189</v>
      </c>
      <c r="BQ101" s="57">
        <v>1665.4253789271902</v>
      </c>
      <c r="BR101" s="54">
        <v>24030259.814221881</v>
      </c>
      <c r="BS101" s="57">
        <v>1865.5585602221786</v>
      </c>
      <c r="BT101" s="54">
        <v>157409182.13636377</v>
      </c>
      <c r="BU101" s="58">
        <v>1693.1544417042828</v>
      </c>
      <c r="BV101" s="56">
        <v>37078936.755767435</v>
      </c>
      <c r="BW101" s="57">
        <v>144.75647482019087</v>
      </c>
      <c r="BX101" s="56">
        <v>59709964.26786875</v>
      </c>
      <c r="BY101" s="57">
        <v>422.20829898862809</v>
      </c>
      <c r="BZ101" s="56">
        <v>96788901.023636192</v>
      </c>
      <c r="CA101" s="58">
        <v>243.45121871277055</v>
      </c>
      <c r="CB101" s="145">
        <f t="shared" si="175"/>
        <v>170457859.07790932</v>
      </c>
      <c r="CC101" s="151">
        <f t="shared" si="176"/>
        <v>83740224.082090631</v>
      </c>
      <c r="CD101" s="152">
        <f t="shared" si="177"/>
        <v>254198083.15999997</v>
      </c>
      <c r="CE101" s="43"/>
      <c r="CF101" s="53">
        <v>234204295.39116716</v>
      </c>
      <c r="CG101" s="57">
        <v>1842.9673858291403</v>
      </c>
      <c r="CH101" s="54">
        <v>31599077.993090931</v>
      </c>
      <c r="CI101" s="57">
        <v>1579.0064957570924</v>
      </c>
      <c r="CJ101" s="54">
        <v>265803373.38425803</v>
      </c>
      <c r="CK101" s="58">
        <v>1807.0552673446416</v>
      </c>
      <c r="CL101" s="56">
        <v>133563208.11799666</v>
      </c>
      <c r="CM101" s="57">
        <v>208.15456323500931</v>
      </c>
      <c r="CN101" s="54">
        <v>104288190.9700684</v>
      </c>
      <c r="CO101" s="57">
        <v>694.85622223304233</v>
      </c>
      <c r="CP101" s="54">
        <v>237851399.08806506</v>
      </c>
      <c r="CQ101" s="58">
        <v>300.41604451974774</v>
      </c>
      <c r="CR101" s="145">
        <f t="shared" si="178"/>
        <v>367767503.50916386</v>
      </c>
      <c r="CS101" s="151">
        <f t="shared" si="179"/>
        <v>135887268.96315932</v>
      </c>
      <c r="CT101" s="152">
        <f t="shared" si="180"/>
        <v>503654772.47232318</v>
      </c>
      <c r="CU101" s="43"/>
      <c r="CV101" s="72">
        <f>+CV63+CV96+CV98+CV99+CV100</f>
        <v>1240068795.0619454</v>
      </c>
      <c r="CW101" s="73">
        <f t="shared" si="113"/>
        <v>1850.3904928957086</v>
      </c>
      <c r="CX101" s="74">
        <f>+CX63+CX96+CX98+CX99+CX100</f>
        <v>204572892.04899979</v>
      </c>
      <c r="CY101" s="73">
        <f t="shared" si="181"/>
        <v>1751.1054316199425</v>
      </c>
      <c r="CZ101" s="74">
        <f>+CZ63+CZ96+CZ98+CZ99+CZ100</f>
        <v>1444641687.1109452</v>
      </c>
      <c r="DA101" s="58">
        <f t="shared" si="183"/>
        <v>1835.6521067089016</v>
      </c>
      <c r="DB101" s="56">
        <f>+DB63+DB96+DB98+DB99+DB100</f>
        <v>672422424.81478155</v>
      </c>
      <c r="DC101" s="57">
        <f t="shared" si="105"/>
        <v>245.54433501836283</v>
      </c>
      <c r="DD101" s="54">
        <f>+DD63+DD96+DD98+DD99+DD100</f>
        <v>609175886.18366039</v>
      </c>
      <c r="DE101" s="246">
        <f t="shared" si="186"/>
        <v>522.17701763030971</v>
      </c>
      <c r="DF101" s="74">
        <f>+DF63+DF96+DF98+DF99+DF100</f>
        <v>1281598310.9984422</v>
      </c>
      <c r="DG101" s="58">
        <f t="shared" si="188"/>
        <v>328.18536530988081</v>
      </c>
      <c r="DH101" s="207"/>
      <c r="DI101" s="191" t="s">
        <v>197</v>
      </c>
      <c r="DJ101" s="56">
        <f>+DJ63+DJ96+DJ98+DJ99+DJ100</f>
        <v>1444641687.110945</v>
      </c>
      <c r="DK101" s="54">
        <f t="shared" ref="DK101:DL101" si="192">+DK63+DK96+DK98+DK99+DK100</f>
        <v>1281598310.9984422</v>
      </c>
      <c r="DL101" s="55">
        <f t="shared" si="192"/>
        <v>2726239998.1093874</v>
      </c>
      <c r="DM101"/>
      <c r="DN101" s="59">
        <f>+R102+AH102+AX102+BN102+CD102+CT102</f>
        <v>236436087.26691014</v>
      </c>
      <c r="DO101" s="59"/>
    </row>
    <row r="102" spans="1:119" s="27" customFormat="1" ht="16.2" thickBot="1" x14ac:dyDescent="0.35">
      <c r="A102" s="35">
        <v>86</v>
      </c>
      <c r="B102" s="51" t="s">
        <v>198</v>
      </c>
      <c r="C102" s="44"/>
      <c r="D102" s="75">
        <f>+D16-D101</f>
        <v>18588767.415114909</v>
      </c>
      <c r="E102" s="76">
        <f t="shared" si="156"/>
        <v>181.91109755851986</v>
      </c>
      <c r="F102" s="77">
        <f>+F16-F101</f>
        <v>2968292.7059602141</v>
      </c>
      <c r="G102" s="76">
        <f t="shared" si="157"/>
        <v>191.49040100382001</v>
      </c>
      <c r="H102" s="77">
        <f>+H16-H101</f>
        <v>21557060.121075064</v>
      </c>
      <c r="I102" s="78">
        <f t="shared" si="158"/>
        <v>183.17282385543913</v>
      </c>
      <c r="J102" s="77">
        <f>+J16-J101</f>
        <v>12976188.964645609</v>
      </c>
      <c r="K102" s="76">
        <f t="shared" si="159"/>
        <v>46.7834636587828</v>
      </c>
      <c r="L102" s="77">
        <f>+L16-L101</f>
        <v>-7364108.0537135005</v>
      </c>
      <c r="M102" s="76">
        <f t="shared" si="160"/>
        <v>-32.047679378698007</v>
      </c>
      <c r="N102" s="77">
        <f>+N16-N101</f>
        <v>5612080.9109321237</v>
      </c>
      <c r="O102" s="78">
        <f t="shared" si="162"/>
        <v>11.065853718566435</v>
      </c>
      <c r="P102" s="119">
        <f t="shared" si="163"/>
        <v>31564956.379760519</v>
      </c>
      <c r="Q102" s="120">
        <f t="shared" si="164"/>
        <v>-4395815.3477532864</v>
      </c>
      <c r="R102" s="121">
        <f t="shared" si="165"/>
        <v>27169141.032007232</v>
      </c>
      <c r="S102" s="41"/>
      <c r="T102" s="13">
        <v>38073615.871652305</v>
      </c>
      <c r="U102" s="12">
        <v>203.46730441660239</v>
      </c>
      <c r="V102" s="13">
        <v>4774354.0299717858</v>
      </c>
      <c r="W102" s="12">
        <v>133.54462896063848</v>
      </c>
      <c r="X102" s="13">
        <v>42847969.901624091</v>
      </c>
      <c r="Y102" s="12">
        <v>192.25112687212155</v>
      </c>
      <c r="Z102" s="77">
        <v>31078622.049575835</v>
      </c>
      <c r="AA102" s="76">
        <v>34.827253477641811</v>
      </c>
      <c r="AB102" s="77">
        <v>12873738.510325044</v>
      </c>
      <c r="AC102" s="76">
        <v>42.533628846821131</v>
      </c>
      <c r="AD102" s="77">
        <v>43952360.55990088</v>
      </c>
      <c r="AE102" s="78">
        <v>36.779079275286776</v>
      </c>
      <c r="AF102" s="119">
        <f t="shared" si="166"/>
        <v>69152237.921228141</v>
      </c>
      <c r="AG102" s="120">
        <f t="shared" si="167"/>
        <v>17648092.54029683</v>
      </c>
      <c r="AH102" s="121">
        <f t="shared" si="168"/>
        <v>86800330.461524963</v>
      </c>
      <c r="AI102" s="43"/>
      <c r="AJ102" s="75">
        <v>9862390.9899781197</v>
      </c>
      <c r="AK102" s="76">
        <v>155.57048647335151</v>
      </c>
      <c r="AL102" s="79">
        <v>1105179.0308380909</v>
      </c>
      <c r="AM102" s="76">
        <v>86.274709667298282</v>
      </c>
      <c r="AN102" s="79">
        <v>10967570.020816211</v>
      </c>
      <c r="AO102" s="78">
        <v>143.92192140694456</v>
      </c>
      <c r="AP102" s="77">
        <v>3072114.3391745491</v>
      </c>
      <c r="AQ102" s="76">
        <v>24.587733316055456</v>
      </c>
      <c r="AR102" s="79">
        <v>1079370.3213894814</v>
      </c>
      <c r="AS102" s="76">
        <v>9.0933396354601257</v>
      </c>
      <c r="AT102" s="79">
        <v>4151484.6605640305</v>
      </c>
      <c r="AU102" s="78">
        <v>17.039141782945734</v>
      </c>
      <c r="AV102" s="119">
        <f t="shared" si="169"/>
        <v>12934505.32915267</v>
      </c>
      <c r="AW102" s="120">
        <f t="shared" si="170"/>
        <v>2184549.3522275724</v>
      </c>
      <c r="AX102" s="121">
        <f>+AV102+AW102</f>
        <v>15119054.681380242</v>
      </c>
      <c r="AY102" s="43"/>
      <c r="AZ102" s="75">
        <v>17135316.672991276</v>
      </c>
      <c r="BA102" s="76">
        <v>155.3603702195158</v>
      </c>
      <c r="BB102" s="77">
        <v>6195181.3581698313</v>
      </c>
      <c r="BC102" s="76">
        <v>311.78567479465681</v>
      </c>
      <c r="BD102" s="77">
        <v>23330498.031161129</v>
      </c>
      <c r="BE102" s="78">
        <v>179.23925225992693</v>
      </c>
      <c r="BF102" s="77">
        <v>-1622464.1732861623</v>
      </c>
      <c r="BG102" s="76">
        <v>-2.9714427030674067</v>
      </c>
      <c r="BH102" s="79">
        <v>4478319.6264452338</v>
      </c>
      <c r="BI102" s="76">
        <v>19.997676302101588</v>
      </c>
      <c r="BJ102" s="79">
        <v>2855855.4531590715</v>
      </c>
      <c r="BK102" s="78">
        <v>3.7090910489740021</v>
      </c>
      <c r="BL102" s="119">
        <f t="shared" si="172"/>
        <v>15512852.499705113</v>
      </c>
      <c r="BM102" s="120">
        <f t="shared" si="173"/>
        <v>10673500.984615065</v>
      </c>
      <c r="BN102" s="121">
        <f>+BL102+BM102</f>
        <v>26186353.484320179</v>
      </c>
      <c r="BO102" s="43"/>
      <c r="BP102" s="75">
        <v>23956604.477858365</v>
      </c>
      <c r="BQ102" s="76">
        <v>299.13224965173328</v>
      </c>
      <c r="BR102" s="79">
        <v>9280850.1757781208</v>
      </c>
      <c r="BS102" s="76">
        <v>720.50696186461619</v>
      </c>
      <c r="BT102" s="79">
        <v>33237454.653636456</v>
      </c>
      <c r="BU102" s="78">
        <v>357.51500143744573</v>
      </c>
      <c r="BV102" s="77">
        <v>22374356.044232689</v>
      </c>
      <c r="BW102" s="76">
        <v>87.349670479188475</v>
      </c>
      <c r="BX102" s="77">
        <v>4089022.4121312127</v>
      </c>
      <c r="BY102" s="76">
        <v>28.913418695199596</v>
      </c>
      <c r="BZ102" s="77">
        <v>26463378.456363901</v>
      </c>
      <c r="CA102" s="78">
        <v>66.562815243514109</v>
      </c>
      <c r="CB102" s="119">
        <f>+BP102+BV102</f>
        <v>46330960.522091053</v>
      </c>
      <c r="CC102" s="120">
        <f t="shared" si="176"/>
        <v>13369872.587909333</v>
      </c>
      <c r="CD102" s="121">
        <f>+CB102+CC102</f>
        <v>59700833.110000387</v>
      </c>
      <c r="CE102" s="43"/>
      <c r="CF102" s="75">
        <v>-2188114.6672638953</v>
      </c>
      <c r="CG102" s="76">
        <v>-17.218403110354856</v>
      </c>
      <c r="CH102" s="79">
        <v>7863582.7730058171</v>
      </c>
      <c r="CI102" s="76">
        <v>392.94337262671485</v>
      </c>
      <c r="CJ102" s="79">
        <v>5675468.1057419777</v>
      </c>
      <c r="CK102" s="78">
        <v>38.584478460704716</v>
      </c>
      <c r="CL102" s="77">
        <v>17300679.321530461</v>
      </c>
      <c r="CM102" s="76">
        <v>26.962629893260949</v>
      </c>
      <c r="CN102" s="79">
        <v>-1515772.929595232</v>
      </c>
      <c r="CO102" s="76">
        <v>-10.099362562765561</v>
      </c>
      <c r="CP102" s="79">
        <v>15784906.391935229</v>
      </c>
      <c r="CQ102" s="78">
        <v>19.936982332502122</v>
      </c>
      <c r="CR102" s="119">
        <f t="shared" si="178"/>
        <v>15112564.654266566</v>
      </c>
      <c r="CS102" s="120">
        <f t="shared" si="179"/>
        <v>6347809.8434105851</v>
      </c>
      <c r="CT102" s="121">
        <f>+CR102+CS102</f>
        <v>21460374.497677151</v>
      </c>
      <c r="CU102" s="43"/>
      <c r="CV102" s="80">
        <f>+CV16-CV101</f>
        <v>105428580.76033115</v>
      </c>
      <c r="CW102" s="76">
        <f t="shared" si="113"/>
        <v>157.3171136111518</v>
      </c>
      <c r="CX102" s="80">
        <f>+CX16-CX101</f>
        <v>32187440.073723912</v>
      </c>
      <c r="CY102" s="81">
        <f t="shared" si="181"/>
        <v>275.51842562571295</v>
      </c>
      <c r="CZ102" s="80">
        <f>+CZ16-CZ101</f>
        <v>137616020.83405495</v>
      </c>
      <c r="DA102" s="82">
        <f t="shared" si="183"/>
        <v>174.86352554737596</v>
      </c>
      <c r="DB102" s="80">
        <f>+DB16-DB101</f>
        <v>85179496.545873046</v>
      </c>
      <c r="DC102" s="76">
        <f t="shared" si="105"/>
        <v>31.104469548760889</v>
      </c>
      <c r="DD102" s="80">
        <f>+DD16-DD101</f>
        <v>13640569.886982322</v>
      </c>
      <c r="DE102" s="82">
        <f t="shared" si="186"/>
        <v>11.692505011951162</v>
      </c>
      <c r="DF102" s="80">
        <f>+DF16-DF101</f>
        <v>98820066.432855129</v>
      </c>
      <c r="DG102" s="82">
        <f t="shared" si="188"/>
        <v>25.305354512325565</v>
      </c>
      <c r="DH102" s="207"/>
      <c r="DI102" s="191" t="s">
        <v>198</v>
      </c>
      <c r="DJ102" s="80">
        <f>+DJ16-DJ101</f>
        <v>137616020.83405542</v>
      </c>
      <c r="DK102" s="80">
        <f t="shared" ref="DK102" si="193">+DK16-DK101</f>
        <v>98820066.432855129</v>
      </c>
      <c r="DL102" s="80">
        <f>+DL16-DL101</f>
        <v>236436087.26691055</v>
      </c>
      <c r="DM102"/>
      <c r="DN102" s="59">
        <f>+D102+F102+J102+L102+T102+V102+Z102+AB102++AJ102+AL102+AP102+AR102+AZ102+BB102+BF102+BH102+BP102+BR102+BV102+BX102+CF102+CH102+CL102+CN102</f>
        <v>236436087.26691017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48"/>
      <c r="K103" s="46"/>
      <c r="L103" s="46"/>
      <c r="M103" s="46"/>
      <c r="N103" s="46"/>
      <c r="O103" s="47"/>
      <c r="P103" s="139"/>
      <c r="Q103" s="140"/>
      <c r="R103" s="141"/>
      <c r="S103" s="41"/>
      <c r="T103" s="5"/>
      <c r="U103" s="5"/>
      <c r="V103" s="5"/>
      <c r="W103" s="5"/>
      <c r="X103" s="5"/>
      <c r="Y103" s="5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/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0"/>
      <c r="K104" s="38"/>
      <c r="L104" s="38"/>
      <c r="M104" s="38"/>
      <c r="N104" s="38"/>
      <c r="O104" s="39"/>
      <c r="P104" s="153"/>
      <c r="Q104" s="154"/>
      <c r="R104" s="155"/>
      <c r="S104" s="41"/>
      <c r="T104" s="4"/>
      <c r="U104" s="4"/>
      <c r="V104" s="4"/>
      <c r="W104" s="4"/>
      <c r="X104" s="4"/>
      <c r="Y104" s="4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/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v>15186293.259999998</v>
      </c>
      <c r="E105" s="46"/>
      <c r="F105" s="46">
        <v>0</v>
      </c>
      <c r="G105" s="46"/>
      <c r="H105" s="46">
        <v>15186293.259999998</v>
      </c>
      <c r="I105" s="47"/>
      <c r="J105" s="48">
        <v>10438619.92</v>
      </c>
      <c r="K105" s="46">
        <f t="shared" ref="K105:K107" si="194">+J105/$J$111</f>
        <v>37.634685885487457</v>
      </c>
      <c r="L105" s="46">
        <v>0</v>
      </c>
      <c r="M105" s="46">
        <v>0</v>
      </c>
      <c r="N105" s="46">
        <f t="shared" ref="N105:N107" si="195">+J105+L105</f>
        <v>10438619.92</v>
      </c>
      <c r="O105" s="47">
        <f t="shared" ref="O105:O107" si="196">+N105/$N$111</f>
        <v>20.58278255279965</v>
      </c>
      <c r="P105" s="139">
        <f t="shared" ref="P105:P107" si="197">+D105+J105</f>
        <v>25624913.18</v>
      </c>
      <c r="Q105" s="140">
        <f t="shared" ref="Q105:Q107" si="198">+F105+L105</f>
        <v>0</v>
      </c>
      <c r="R105" s="141">
        <f t="shared" ref="R105:R107" si="199">+P105+Q105</f>
        <v>25624913.18</v>
      </c>
      <c r="S105" s="41"/>
      <c r="T105" s="5">
        <v>1769556.6300000018</v>
      </c>
      <c r="U105" s="5"/>
      <c r="V105" s="5">
        <v>703168.09999999916</v>
      </c>
      <c r="W105" s="5"/>
      <c r="X105" s="5">
        <v>2472724.7300000009</v>
      </c>
      <c r="Y105" s="5"/>
      <c r="Z105" s="48">
        <v>4726287.7800000012</v>
      </c>
      <c r="AA105" s="46">
        <v>5.2963616681514862</v>
      </c>
      <c r="AB105" s="46">
        <v>2326852.3599999975</v>
      </c>
      <c r="AC105" s="46">
        <v>7.6877027277052301</v>
      </c>
      <c r="AD105" s="46">
        <v>7053140.1399999987</v>
      </c>
      <c r="AE105" s="47">
        <v>5.9020265816037485</v>
      </c>
      <c r="AF105" s="139">
        <f t="shared" ref="AF105:AF107" si="200">+T105+Z105</f>
        <v>6495844.4100000029</v>
      </c>
      <c r="AG105" s="140">
        <f t="shared" ref="AG105:AG107" si="201">+V105+AB105</f>
        <v>3030020.4599999967</v>
      </c>
      <c r="AH105" s="141">
        <f t="shared" ref="AH105:AH107" si="202">+AF105+AG105</f>
        <v>9525864.8699999992</v>
      </c>
      <c r="AI105" s="43"/>
      <c r="AJ105" s="45">
        <v>6427049.5899999999</v>
      </c>
      <c r="AK105" s="46"/>
      <c r="AL105" s="46">
        <v>3854207.8499999996</v>
      </c>
      <c r="AM105" s="46"/>
      <c r="AN105" s="46">
        <v>10281257.439999999</v>
      </c>
      <c r="AO105" s="47"/>
      <c r="AP105" s="48">
        <v>6945101.7599999979</v>
      </c>
      <c r="AQ105" s="46">
        <v>55.585271599503763</v>
      </c>
      <c r="AR105" s="46">
        <v>12050449.909999989</v>
      </c>
      <c r="AS105" s="46">
        <v>101.52107355580071</v>
      </c>
      <c r="AT105" s="46">
        <v>18995551.669999987</v>
      </c>
      <c r="AU105" s="47">
        <v>77.964372896521098</v>
      </c>
      <c r="AV105" s="139">
        <f t="shared" ref="AV105:AV107" si="203">+AJ105+AP105</f>
        <v>13372151.349999998</v>
      </c>
      <c r="AW105" s="140">
        <f t="shared" ref="AW105:AW107" si="204">+AL105+AR105</f>
        <v>15904657.759999989</v>
      </c>
      <c r="AX105" s="141">
        <f t="shared" ref="AX105:AX107" si="205">+AV105+AW105</f>
        <v>29276809.109999985</v>
      </c>
      <c r="AY105" s="43"/>
      <c r="AZ105" s="45">
        <v>103455.99999999977</v>
      </c>
      <c r="BA105" s="46"/>
      <c r="BB105" s="46">
        <v>0</v>
      </c>
      <c r="BC105" s="46"/>
      <c r="BD105" s="46">
        <v>103455.99999999977</v>
      </c>
      <c r="BE105" s="47"/>
      <c r="BF105" s="48">
        <v>7289299</v>
      </c>
      <c r="BG105" s="46">
        <v>13.349899911907828</v>
      </c>
      <c r="BH105" s="46">
        <v>0</v>
      </c>
      <c r="BI105" s="46">
        <v>0</v>
      </c>
      <c r="BJ105" s="46">
        <v>7289299</v>
      </c>
      <c r="BK105" s="47"/>
      <c r="BL105" s="139">
        <f t="shared" ref="BL105:BL107" si="206">+AZ105+BF105</f>
        <v>7392755</v>
      </c>
      <c r="BM105" s="140">
        <f t="shared" ref="BM105:BM107" si="207">+BB105+BH105</f>
        <v>0</v>
      </c>
      <c r="BN105" s="141">
        <f t="shared" ref="BN105:BN107" si="208">+BL105+BM105</f>
        <v>7392755</v>
      </c>
      <c r="BO105" s="43"/>
      <c r="BP105" s="45">
        <v>1047550.5</v>
      </c>
      <c r="BQ105" s="46"/>
      <c r="BR105" s="46">
        <v>0</v>
      </c>
      <c r="BS105" s="46"/>
      <c r="BT105" s="46">
        <v>1047550.5</v>
      </c>
      <c r="BU105" s="47"/>
      <c r="BV105" s="48">
        <v>3908803.4399999995</v>
      </c>
      <c r="BW105" s="46">
        <v>15.260000858881812</v>
      </c>
      <c r="BX105" s="46">
        <v>0</v>
      </c>
      <c r="BY105" s="46">
        <v>0</v>
      </c>
      <c r="BZ105" s="46">
        <v>3908803.4399999995</v>
      </c>
      <c r="CA105" s="47">
        <v>9.8317363986216257</v>
      </c>
      <c r="CB105" s="139">
        <f t="shared" ref="CB105:CB107" si="209">+BP105+BV105</f>
        <v>4956353.9399999995</v>
      </c>
      <c r="CC105" s="140">
        <f t="shared" ref="CC105:CC107" si="210">+BR105+BX105</f>
        <v>0</v>
      </c>
      <c r="CD105" s="141">
        <f t="shared" ref="CD105:CD107" si="211">+CB105+CC105</f>
        <v>4956353.9399999995</v>
      </c>
      <c r="CE105" s="43"/>
      <c r="CF105" s="45">
        <v>0</v>
      </c>
      <c r="CG105" s="46"/>
      <c r="CH105" s="46">
        <v>0</v>
      </c>
      <c r="CI105" s="46"/>
      <c r="CJ105" s="46">
        <v>0</v>
      </c>
      <c r="CK105" s="47"/>
      <c r="CL105" s="48">
        <v>0</v>
      </c>
      <c r="CM105" s="46"/>
      <c r="CN105" s="46">
        <v>0</v>
      </c>
      <c r="CO105" s="46"/>
      <c r="CP105" s="46">
        <v>0</v>
      </c>
      <c r="CQ105" s="47"/>
      <c r="CR105" s="139">
        <f t="shared" ref="CR105:CR107" si="212">+CF105+CL105</f>
        <v>0</v>
      </c>
      <c r="CS105" s="140">
        <f t="shared" ref="CS105:CS107" si="213">+CH105+CN105</f>
        <v>0</v>
      </c>
      <c r="CT105" s="141">
        <f t="shared" ref="CT105:CT107" si="214">+CR105+CS105</f>
        <v>0</v>
      </c>
      <c r="CU105" s="43"/>
      <c r="CV105" s="48">
        <f>+D105+T105+AJ105+AZ105+BP105+CF105</f>
        <v>24533905.98</v>
      </c>
      <c r="CW105" s="49"/>
      <c r="CX105" s="49">
        <f>+F105+V105+AL105+BB105+BR105+CH105</f>
        <v>4557375.9499999993</v>
      </c>
      <c r="CY105" s="49"/>
      <c r="CZ105" s="46">
        <f>+CV105+CX105</f>
        <v>29091281.93</v>
      </c>
      <c r="DA105" s="50"/>
      <c r="DB105" s="48">
        <f t="shared" ref="DB105:DB107" si="215">+J105+Z105+AP105+BF105+BV105+CL105</f>
        <v>33308111.899999999</v>
      </c>
      <c r="DC105" s="49"/>
      <c r="DD105" s="46">
        <f t="shared" ref="DD105:DD107" si="216">+L105+AB105+AR105+BH105+BX105+CN105</f>
        <v>14377302.269999987</v>
      </c>
      <c r="DE105" s="49"/>
      <c r="DF105" s="46">
        <f t="shared" ref="DF105:DF107" si="217">+DB105+DD105</f>
        <v>47685414.169999987</v>
      </c>
      <c r="DG105" s="50"/>
      <c r="DH105" s="179"/>
      <c r="DI105" s="193" t="s">
        <v>49</v>
      </c>
      <c r="DJ105" s="48">
        <f t="shared" ref="DJ105:DJ107" si="218">+CZ105</f>
        <v>29091281.93</v>
      </c>
      <c r="DK105" s="46">
        <f t="shared" ref="DK105:DK107" si="219">+DF105</f>
        <v>47685414.169999987</v>
      </c>
      <c r="DL105" s="47">
        <f t="shared" ref="DL105:DL107" si="220">+DJ105+DK105</f>
        <v>76776696.099999994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v>0</v>
      </c>
      <c r="E106" s="46"/>
      <c r="F106" s="46">
        <v>0</v>
      </c>
      <c r="G106" s="46"/>
      <c r="H106" s="46">
        <v>0</v>
      </c>
      <c r="I106" s="47"/>
      <c r="J106" s="48">
        <v>0</v>
      </c>
      <c r="K106" s="46">
        <f t="shared" si="194"/>
        <v>0</v>
      </c>
      <c r="L106" s="46">
        <v>0</v>
      </c>
      <c r="M106" s="46">
        <v>0</v>
      </c>
      <c r="N106" s="46">
        <f t="shared" si="195"/>
        <v>0</v>
      </c>
      <c r="O106" s="47">
        <f t="shared" si="196"/>
        <v>0</v>
      </c>
      <c r="P106" s="139">
        <f t="shared" si="197"/>
        <v>0</v>
      </c>
      <c r="Q106" s="140">
        <f t="shared" si="198"/>
        <v>0</v>
      </c>
      <c r="R106" s="141">
        <f t="shared" si="199"/>
        <v>0</v>
      </c>
      <c r="S106" s="41"/>
      <c r="T106" s="5">
        <v>0</v>
      </c>
      <c r="U106" s="5"/>
      <c r="V106" s="5">
        <v>0</v>
      </c>
      <c r="W106" s="5"/>
      <c r="X106" s="5">
        <v>0</v>
      </c>
      <c r="Y106" s="5"/>
      <c r="Z106" s="48">
        <v>0</v>
      </c>
      <c r="AA106" s="46">
        <v>0</v>
      </c>
      <c r="AB106" s="46">
        <v>0</v>
      </c>
      <c r="AC106" s="46">
        <v>0</v>
      </c>
      <c r="AD106" s="46">
        <v>0</v>
      </c>
      <c r="AE106" s="47">
        <v>0</v>
      </c>
      <c r="AF106" s="139">
        <f t="shared" si="200"/>
        <v>0</v>
      </c>
      <c r="AG106" s="140">
        <f t="shared" si="201"/>
        <v>0</v>
      </c>
      <c r="AH106" s="141">
        <f t="shared" si="202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>
        <v>0</v>
      </c>
      <c r="AR106" s="46">
        <v>0</v>
      </c>
      <c r="AS106" s="46">
        <v>0</v>
      </c>
      <c r="AT106" s="46">
        <v>0</v>
      </c>
      <c r="AU106" s="47">
        <v>0</v>
      </c>
      <c r="AV106" s="139">
        <f t="shared" si="203"/>
        <v>0</v>
      </c>
      <c r="AW106" s="140">
        <f t="shared" si="204"/>
        <v>0</v>
      </c>
      <c r="AX106" s="141">
        <f t="shared" si="205"/>
        <v>0</v>
      </c>
      <c r="AY106" s="43"/>
      <c r="AZ106" s="45">
        <v>-1170539</v>
      </c>
      <c r="BA106" s="46"/>
      <c r="BB106" s="46">
        <v>0</v>
      </c>
      <c r="BC106" s="46"/>
      <c r="BD106" s="46">
        <v>-1170539</v>
      </c>
      <c r="BE106" s="47"/>
      <c r="BF106" s="48">
        <v>8195827.9999999925</v>
      </c>
      <c r="BG106" s="46">
        <v>15.01015166138906</v>
      </c>
      <c r="BH106" s="46">
        <v>0</v>
      </c>
      <c r="BI106" s="46">
        <v>0</v>
      </c>
      <c r="BJ106" s="46">
        <v>8195827.9999999925</v>
      </c>
      <c r="BK106" s="47">
        <v>10.64447160310716</v>
      </c>
      <c r="BL106" s="139">
        <f t="shared" si="206"/>
        <v>7025288.9999999925</v>
      </c>
      <c r="BM106" s="140">
        <f t="shared" si="207"/>
        <v>0</v>
      </c>
      <c r="BN106" s="141">
        <f t="shared" si="208"/>
        <v>7025288.9999999925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>
        <v>0</v>
      </c>
      <c r="BX106" s="46">
        <v>0</v>
      </c>
      <c r="BY106" s="46">
        <v>0</v>
      </c>
      <c r="BZ106" s="46">
        <v>0</v>
      </c>
      <c r="CA106" s="47">
        <v>0</v>
      </c>
      <c r="CB106" s="139">
        <f t="shared" si="209"/>
        <v>0</v>
      </c>
      <c r="CC106" s="140">
        <f t="shared" si="210"/>
        <v>0</v>
      </c>
      <c r="CD106" s="141">
        <f t="shared" si="211"/>
        <v>0</v>
      </c>
      <c r="CE106" s="43"/>
      <c r="CF106" s="45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212"/>
        <v>0</v>
      </c>
      <c r="CS106" s="140">
        <f t="shared" si="213"/>
        <v>0</v>
      </c>
      <c r="CT106" s="141">
        <f t="shared" si="214"/>
        <v>0</v>
      </c>
      <c r="CU106" s="43"/>
      <c r="CV106" s="48">
        <f>+D106+T106+AJ106+AZ106+BP106+CF106</f>
        <v>-1170539</v>
      </c>
      <c r="CW106" s="49"/>
      <c r="CX106" s="49">
        <f>+F106+V106+AL106+BB106+BR106+CH106</f>
        <v>0</v>
      </c>
      <c r="CY106" s="49"/>
      <c r="CZ106" s="46">
        <f t="shared" ref="CZ106:CZ107" si="221">+CV106+CX106</f>
        <v>-1170539</v>
      </c>
      <c r="DA106" s="50"/>
      <c r="DB106" s="48">
        <f t="shared" si="215"/>
        <v>8195827.9999999925</v>
      </c>
      <c r="DC106" s="49"/>
      <c r="DD106" s="46">
        <f t="shared" si="216"/>
        <v>0</v>
      </c>
      <c r="DE106" s="49"/>
      <c r="DF106" s="46">
        <f t="shared" si="217"/>
        <v>8195827.9999999925</v>
      </c>
      <c r="DG106" s="50"/>
      <c r="DH106" s="177"/>
      <c r="DI106" s="193" t="s">
        <v>50</v>
      </c>
      <c r="DJ106" s="48">
        <f t="shared" si="218"/>
        <v>-1170539</v>
      </c>
      <c r="DK106" s="46">
        <f t="shared" si="219"/>
        <v>8195827.9999999925</v>
      </c>
      <c r="DL106" s="47">
        <f t="shared" si="220"/>
        <v>7025288.9999999925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v>8750195.4299999997</v>
      </c>
      <c r="E107" s="46"/>
      <c r="F107" s="46">
        <v>0</v>
      </c>
      <c r="G107" s="46"/>
      <c r="H107" s="46">
        <v>8750195.4299999997</v>
      </c>
      <c r="I107" s="47"/>
      <c r="J107" s="48">
        <v>20174965.520000003</v>
      </c>
      <c r="K107" s="46">
        <f t="shared" si="194"/>
        <v>72.737439998269451</v>
      </c>
      <c r="L107" s="46">
        <v>0</v>
      </c>
      <c r="M107" s="46">
        <v>0</v>
      </c>
      <c r="N107" s="46">
        <f t="shared" si="195"/>
        <v>20174965.520000003</v>
      </c>
      <c r="O107" s="47">
        <f t="shared" si="196"/>
        <v>39.780826535581973</v>
      </c>
      <c r="P107" s="139">
        <f t="shared" si="197"/>
        <v>28925160.950000003</v>
      </c>
      <c r="Q107" s="140">
        <f t="shared" si="198"/>
        <v>0</v>
      </c>
      <c r="R107" s="141">
        <f t="shared" si="199"/>
        <v>28925160.950000003</v>
      </c>
      <c r="S107" s="41"/>
      <c r="T107" s="5">
        <v>161015.53856371931</v>
      </c>
      <c r="U107" s="5"/>
      <c r="V107" s="5">
        <v>15964.072245809897</v>
      </c>
      <c r="W107" s="5"/>
      <c r="X107" s="5">
        <v>176979.6108095292</v>
      </c>
      <c r="Y107" s="5"/>
      <c r="Z107" s="48">
        <v>60174.21906557247</v>
      </c>
      <c r="AA107" s="46">
        <v>6.7432294033912654E-2</v>
      </c>
      <c r="AB107" s="46">
        <v>184712.4300399865</v>
      </c>
      <c r="AC107" s="46">
        <v>0.6102726054606521</v>
      </c>
      <c r="AD107" s="46">
        <v>244886.64910555899</v>
      </c>
      <c r="AE107" s="47">
        <v>0.20491972140239925</v>
      </c>
      <c r="AF107" s="139">
        <f t="shared" si="200"/>
        <v>221189.75762929179</v>
      </c>
      <c r="AG107" s="140">
        <f t="shared" si="201"/>
        <v>200676.50228579639</v>
      </c>
      <c r="AH107" s="141">
        <f t="shared" si="202"/>
        <v>421866.25991508819</v>
      </c>
      <c r="AI107" s="43"/>
      <c r="AJ107" s="45">
        <v>88002.661409383523</v>
      </c>
      <c r="AK107" s="46"/>
      <c r="AL107" s="46">
        <v>32832.198913471279</v>
      </c>
      <c r="AM107" s="46"/>
      <c r="AN107" s="46">
        <v>120834.8603228548</v>
      </c>
      <c r="AO107" s="47"/>
      <c r="AP107" s="48">
        <v>125058.15216251426</v>
      </c>
      <c r="AQ107" s="46">
        <v>1.0009056157710534</v>
      </c>
      <c r="AR107" s="46">
        <v>247291.11870613473</v>
      </c>
      <c r="AS107" s="46">
        <v>2.0833462683437496</v>
      </c>
      <c r="AT107" s="46">
        <v>372349.27086864901</v>
      </c>
      <c r="AU107" s="47">
        <v>1.5282513456873512</v>
      </c>
      <c r="AV107" s="139">
        <f t="shared" si="203"/>
        <v>213060.8135718978</v>
      </c>
      <c r="AW107" s="140">
        <f t="shared" si="204"/>
        <v>280123.31761960604</v>
      </c>
      <c r="AX107" s="141">
        <f t="shared" si="205"/>
        <v>493184.13119150384</v>
      </c>
      <c r="AY107" s="43"/>
      <c r="AZ107" s="45">
        <v>492987.93829754932</v>
      </c>
      <c r="BA107" s="46"/>
      <c r="BB107" s="46">
        <v>60244.171702450483</v>
      </c>
      <c r="BC107" s="46"/>
      <c r="BD107" s="46">
        <v>553232.10999999975</v>
      </c>
      <c r="BE107" s="47"/>
      <c r="BF107" s="48">
        <v>915362.37791542395</v>
      </c>
      <c r="BG107" s="46">
        <v>1.6764295343484823</v>
      </c>
      <c r="BH107" s="46">
        <v>-103640.01791542431</v>
      </c>
      <c r="BI107" s="46">
        <v>-0.46279848315824773</v>
      </c>
      <c r="BJ107" s="46">
        <v>811722.35999999964</v>
      </c>
      <c r="BK107" s="47">
        <v>1.0542382796011742</v>
      </c>
      <c r="BL107" s="139">
        <f t="shared" si="206"/>
        <v>1408350.3162129733</v>
      </c>
      <c r="BM107" s="140">
        <f t="shared" si="207"/>
        <v>-43395.846212973825</v>
      </c>
      <c r="BN107" s="141">
        <f t="shared" si="208"/>
        <v>1364954.4699999995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>
        <v>0</v>
      </c>
      <c r="BX107" s="46">
        <v>0</v>
      </c>
      <c r="BY107" s="46">
        <v>0</v>
      </c>
      <c r="BZ107" s="46">
        <v>0</v>
      </c>
      <c r="CA107" s="47">
        <v>0</v>
      </c>
      <c r="CB107" s="139">
        <f t="shared" si="209"/>
        <v>0</v>
      </c>
      <c r="CC107" s="140">
        <f t="shared" si="210"/>
        <v>0</v>
      </c>
      <c r="CD107" s="141">
        <f t="shared" si="211"/>
        <v>0</v>
      </c>
      <c r="CE107" s="43"/>
      <c r="CF107" s="45">
        <v>0</v>
      </c>
      <c r="CG107" s="46"/>
      <c r="CH107" s="46">
        <v>0</v>
      </c>
      <c r="CI107" s="46"/>
      <c r="CJ107" s="46">
        <v>0</v>
      </c>
      <c r="CK107" s="47"/>
      <c r="CL107" s="48">
        <v>0</v>
      </c>
      <c r="CM107" s="46"/>
      <c r="CN107" s="46">
        <v>0</v>
      </c>
      <c r="CO107" s="46"/>
      <c r="CP107" s="46">
        <v>0</v>
      </c>
      <c r="CQ107" s="47"/>
      <c r="CR107" s="139">
        <f t="shared" si="212"/>
        <v>0</v>
      </c>
      <c r="CS107" s="140">
        <f t="shared" si="213"/>
        <v>0</v>
      </c>
      <c r="CT107" s="141">
        <f t="shared" si="214"/>
        <v>0</v>
      </c>
      <c r="CU107" s="43"/>
      <c r="CV107" s="48">
        <f>+D107+T107+AJ107+AZ107+BP107+CF107</f>
        <v>9492201.5682706516</v>
      </c>
      <c r="CW107" s="46"/>
      <c r="CX107" s="49">
        <f>+F107+V107+AL107+BB107+BR107+CH107</f>
        <v>109040.44286173166</v>
      </c>
      <c r="CY107" s="49"/>
      <c r="CZ107" s="46">
        <f t="shared" si="221"/>
        <v>9601242.0111323837</v>
      </c>
      <c r="DA107" s="50"/>
      <c r="DB107" s="48">
        <f t="shared" si="215"/>
        <v>21275560.269143514</v>
      </c>
      <c r="DC107" s="49"/>
      <c r="DD107" s="46">
        <f t="shared" si="216"/>
        <v>328363.53083069692</v>
      </c>
      <c r="DE107" s="49"/>
      <c r="DF107" s="46">
        <f t="shared" si="217"/>
        <v>21603923.799974211</v>
      </c>
      <c r="DG107" s="50"/>
      <c r="DH107" s="177"/>
      <c r="DI107" s="193" t="s">
        <v>48</v>
      </c>
      <c r="DJ107" s="48">
        <f t="shared" si="218"/>
        <v>9601242.0111323837</v>
      </c>
      <c r="DK107" s="46">
        <f t="shared" si="219"/>
        <v>21603923.799974211</v>
      </c>
      <c r="DL107" s="47">
        <f t="shared" si="220"/>
        <v>31205165.811106592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92"/>
      <c r="K108" s="90"/>
      <c r="L108" s="90"/>
      <c r="M108" s="90"/>
      <c r="N108" s="90"/>
      <c r="O108" s="91"/>
      <c r="P108" s="153"/>
      <c r="Q108" s="154"/>
      <c r="R108" s="155"/>
      <c r="S108" s="41"/>
      <c r="T108" s="4"/>
      <c r="U108" s="3"/>
      <c r="V108" s="4"/>
      <c r="W108" s="3"/>
      <c r="X108" s="3"/>
      <c r="Y108" s="3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92"/>
      <c r="K109" s="90"/>
      <c r="L109" s="90"/>
      <c r="M109" s="90"/>
      <c r="N109" s="90"/>
      <c r="O109" s="91"/>
      <c r="P109" s="153"/>
      <c r="Q109" s="154"/>
      <c r="R109" s="155"/>
      <c r="S109" s="41"/>
      <c r="T109" s="3"/>
      <c r="U109" s="3"/>
      <c r="V109" s="3"/>
      <c r="W109" s="3"/>
      <c r="X109" s="3"/>
      <c r="Y109" s="3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>
        <v>34206</v>
      </c>
      <c r="E110" s="46"/>
      <c r="F110" s="94">
        <v>5293</v>
      </c>
      <c r="G110" s="46"/>
      <c r="H110" s="94">
        <v>39499</v>
      </c>
      <c r="I110" s="47"/>
      <c r="J110" s="94">
        <v>93981</v>
      </c>
      <c r="K110" s="94"/>
      <c r="L110" s="94">
        <v>78493</v>
      </c>
      <c r="M110" s="94"/>
      <c r="N110" s="94">
        <v>172474</v>
      </c>
      <c r="O110" s="47"/>
      <c r="P110" s="156">
        <f t="shared" ref="P110:P111" si="222">+D110+J110</f>
        <v>128187</v>
      </c>
      <c r="Q110" s="157">
        <f t="shared" ref="Q110:Q111" si="223">+F110+L110</f>
        <v>83786</v>
      </c>
      <c r="R110" s="158">
        <f t="shared" ref="R110:R111" si="224">+P110+Q110</f>
        <v>211973</v>
      </c>
      <c r="S110" s="41"/>
      <c r="T110" s="17">
        <v>63618</v>
      </c>
      <c r="U110" s="5"/>
      <c r="V110" s="17">
        <v>11694</v>
      </c>
      <c r="W110" s="5"/>
      <c r="X110" s="6">
        <v>75312</v>
      </c>
      <c r="Y110" s="5"/>
      <c r="Z110" s="94">
        <v>299953</v>
      </c>
      <c r="AA110" s="94"/>
      <c r="AB110" s="94">
        <v>102488</v>
      </c>
      <c r="AC110" s="94"/>
      <c r="AD110" s="94">
        <v>402441</v>
      </c>
      <c r="AE110" s="47"/>
      <c r="AF110" s="156">
        <f t="shared" ref="AF110:AF111" si="225">+T110+Z110</f>
        <v>363571</v>
      </c>
      <c r="AG110" s="157">
        <f t="shared" ref="AG110:AG111" si="226">+V110+AB110</f>
        <v>114182</v>
      </c>
      <c r="AH110" s="158">
        <f t="shared" ref="AH110:AH111" si="227">+AF110+AG110</f>
        <v>477753</v>
      </c>
      <c r="AI110" s="43"/>
      <c r="AJ110" s="93">
        <v>21131.666666666668</v>
      </c>
      <c r="AK110" s="46"/>
      <c r="AL110" s="94">
        <v>4270</v>
      </c>
      <c r="AM110" s="46"/>
      <c r="AN110" s="94">
        <v>25401.666666666668</v>
      </c>
      <c r="AO110" s="47"/>
      <c r="AP110" s="94">
        <v>41648.333333333328</v>
      </c>
      <c r="AQ110" s="94"/>
      <c r="AR110" s="94">
        <v>39566.333333333336</v>
      </c>
      <c r="AS110" s="94"/>
      <c r="AT110" s="94">
        <v>81214.666666666657</v>
      </c>
      <c r="AU110" s="47"/>
      <c r="AV110" s="156">
        <f t="shared" ref="AV110:AV111" si="228">+AJ110+AP110</f>
        <v>62780</v>
      </c>
      <c r="AW110" s="157">
        <f t="shared" ref="AW110:AW111" si="229">+AL110+AR110</f>
        <v>43836.333333333336</v>
      </c>
      <c r="AX110" s="158">
        <f t="shared" ref="AX110:AX111" si="230">+AV110+AW110</f>
        <v>106616.33333333334</v>
      </c>
      <c r="AY110" s="43"/>
      <c r="AZ110" s="93">
        <v>36958</v>
      </c>
      <c r="BA110" s="46"/>
      <c r="BB110" s="94">
        <v>6658</v>
      </c>
      <c r="BC110" s="46"/>
      <c r="BD110" s="94">
        <v>43616</v>
      </c>
      <c r="BE110" s="47"/>
      <c r="BF110" s="94">
        <v>184669</v>
      </c>
      <c r="BG110" s="94"/>
      <c r="BH110" s="94">
        <v>75739</v>
      </c>
      <c r="BI110" s="94"/>
      <c r="BJ110" s="94">
        <v>260408</v>
      </c>
      <c r="BK110" s="47"/>
      <c r="BL110" s="156">
        <f t="shared" ref="BL110:BL111" si="231">+AZ110+BF110</f>
        <v>221627</v>
      </c>
      <c r="BM110" s="157">
        <f t="shared" ref="BM110:BM111" si="232">+BB110+BH110</f>
        <v>82397</v>
      </c>
      <c r="BN110" s="158">
        <f t="shared" ref="BN110:BN111" si="233">+BL110+BM110</f>
        <v>304024</v>
      </c>
      <c r="BO110" s="43"/>
      <c r="BP110" s="93">
        <v>27253</v>
      </c>
      <c r="BQ110" s="46"/>
      <c r="BR110" s="94">
        <v>4493</v>
      </c>
      <c r="BS110" s="46"/>
      <c r="BT110" s="94">
        <v>31746</v>
      </c>
      <c r="BU110" s="47"/>
      <c r="BV110" s="94">
        <v>82482</v>
      </c>
      <c r="BW110" s="94"/>
      <c r="BX110" s="94">
        <v>47580</v>
      </c>
      <c r="BY110" s="94"/>
      <c r="BZ110" s="94">
        <v>130062</v>
      </c>
      <c r="CA110" s="47"/>
      <c r="CB110" s="156">
        <f t="shared" ref="CB110:CB111" si="234">+BP110+BV110</f>
        <v>109735</v>
      </c>
      <c r="CC110" s="157">
        <f t="shared" ref="CC110:CC111" si="235">+BR110+BX110</f>
        <v>52073</v>
      </c>
      <c r="CD110" s="158">
        <f t="shared" ref="CD110:CD111" si="236">+CB110+CC110</f>
        <v>161808</v>
      </c>
      <c r="CE110" s="43"/>
      <c r="CF110" s="93">
        <v>42029</v>
      </c>
      <c r="CG110" s="46"/>
      <c r="CH110" s="94">
        <v>6849</v>
      </c>
      <c r="CI110" s="46"/>
      <c r="CJ110" s="94">
        <v>48878</v>
      </c>
      <c r="CK110" s="47"/>
      <c r="CL110" s="94">
        <v>187168</v>
      </c>
      <c r="CM110" s="94"/>
      <c r="CN110" s="94">
        <v>78515</v>
      </c>
      <c r="CO110" s="94"/>
      <c r="CP110" s="94">
        <v>265683</v>
      </c>
      <c r="CQ110" s="47"/>
      <c r="CR110" s="156">
        <f t="shared" ref="CR110:CR111" si="237">+CF110+CL110</f>
        <v>229197</v>
      </c>
      <c r="CS110" s="157">
        <f t="shared" ref="CS110:CS111" si="238">+CH110+CN110</f>
        <v>85364</v>
      </c>
      <c r="CT110" s="158">
        <f t="shared" ref="CT110:CT111" si="239">+CR110+CS110</f>
        <v>314561</v>
      </c>
      <c r="CU110" s="43"/>
      <c r="CV110" s="95">
        <f>+D110+T110+AJ110+AZ110+BP110+CF110</f>
        <v>225195.66666666669</v>
      </c>
      <c r="CW110" s="94"/>
      <c r="CX110" s="94">
        <f>+F110+V110+AL110+BB110+BR110+CH110</f>
        <v>39257</v>
      </c>
      <c r="CY110" s="94"/>
      <c r="CZ110" s="94">
        <f t="shared" ref="CZ110:CZ111" si="240">+CV110+CX110</f>
        <v>264452.66666666669</v>
      </c>
      <c r="DA110" s="96"/>
      <c r="DB110" s="95">
        <f t="shared" ref="DB110:DB111" si="241">+J110+Z110+AP110+BF110+BV110+CL110</f>
        <v>889901.33333333326</v>
      </c>
      <c r="DC110" s="94"/>
      <c r="DD110" s="94">
        <f t="shared" ref="DD110:DD111" si="242">+L110+AB110+AR110+BH110+BX110+CN110</f>
        <v>422381.33333333337</v>
      </c>
      <c r="DE110" s="94"/>
      <c r="DF110" s="94">
        <f t="shared" ref="DF110:DF111" si="243">+DB110+DD110</f>
        <v>1312282.6666666665</v>
      </c>
      <c r="DG110" s="96"/>
      <c r="DH110" s="182"/>
      <c r="DI110" s="191" t="s">
        <v>10</v>
      </c>
      <c r="DJ110" s="95">
        <f t="shared" ref="DJ110:DJ111" si="244">+CZ110</f>
        <v>264452.66666666669</v>
      </c>
      <c r="DK110" s="94">
        <f t="shared" ref="DK110:DK111" si="245">+DF110</f>
        <v>1312282.6666666665</v>
      </c>
      <c r="DL110" s="97">
        <f t="shared" ref="DL110:DL111" si="246">+DJ110+DK110</f>
        <v>1576735.3333333333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>
        <v>102186</v>
      </c>
      <c r="E111" s="46"/>
      <c r="F111" s="94">
        <v>15501</v>
      </c>
      <c r="G111" s="46"/>
      <c r="H111" s="94">
        <v>117687</v>
      </c>
      <c r="I111" s="47"/>
      <c r="J111" s="94">
        <v>277367</v>
      </c>
      <c r="K111" s="94"/>
      <c r="L111" s="94">
        <v>229786</v>
      </c>
      <c r="M111" s="94"/>
      <c r="N111" s="94">
        <v>507153</v>
      </c>
      <c r="O111" s="47"/>
      <c r="P111" s="156">
        <f t="shared" si="222"/>
        <v>379553</v>
      </c>
      <c r="Q111" s="157">
        <f t="shared" si="223"/>
        <v>245287</v>
      </c>
      <c r="R111" s="158">
        <f t="shared" si="224"/>
        <v>624840</v>
      </c>
      <c r="S111" s="41"/>
      <c r="T111" s="17">
        <v>187124</v>
      </c>
      <c r="U111" s="5"/>
      <c r="V111" s="17">
        <v>35751</v>
      </c>
      <c r="W111" s="5"/>
      <c r="X111" s="6">
        <v>222875</v>
      </c>
      <c r="Y111" s="5"/>
      <c r="Z111" s="94">
        <v>892365</v>
      </c>
      <c r="AA111" s="94"/>
      <c r="AB111" s="94">
        <v>302672</v>
      </c>
      <c r="AC111" s="94"/>
      <c r="AD111" s="94">
        <v>1195037</v>
      </c>
      <c r="AE111" s="47"/>
      <c r="AF111" s="156">
        <f t="shared" si="225"/>
        <v>1079489</v>
      </c>
      <c r="AG111" s="157">
        <f t="shared" si="226"/>
        <v>338423</v>
      </c>
      <c r="AH111" s="158">
        <f t="shared" si="227"/>
        <v>1417912</v>
      </c>
      <c r="AI111" s="43"/>
      <c r="AJ111" s="93">
        <v>63395</v>
      </c>
      <c r="AK111" s="46"/>
      <c r="AL111" s="94">
        <v>12810</v>
      </c>
      <c r="AM111" s="46"/>
      <c r="AN111" s="94">
        <v>76205</v>
      </c>
      <c r="AO111" s="47"/>
      <c r="AP111" s="94">
        <v>124945</v>
      </c>
      <c r="AQ111" s="94"/>
      <c r="AR111" s="94">
        <v>118699</v>
      </c>
      <c r="AS111" s="94"/>
      <c r="AT111" s="94">
        <v>243644</v>
      </c>
      <c r="AU111" s="47"/>
      <c r="AV111" s="156">
        <f t="shared" si="228"/>
        <v>188340</v>
      </c>
      <c r="AW111" s="157">
        <f t="shared" si="229"/>
        <v>131509</v>
      </c>
      <c r="AX111" s="158">
        <f t="shared" si="230"/>
        <v>319849</v>
      </c>
      <c r="AY111" s="43"/>
      <c r="AZ111" s="93">
        <v>110294</v>
      </c>
      <c r="BA111" s="46"/>
      <c r="BB111" s="94">
        <v>19870</v>
      </c>
      <c r="BC111" s="46"/>
      <c r="BD111" s="94">
        <v>130164</v>
      </c>
      <c r="BE111" s="47"/>
      <c r="BF111" s="94">
        <v>546019</v>
      </c>
      <c r="BG111" s="94"/>
      <c r="BH111" s="94">
        <v>223942</v>
      </c>
      <c r="BI111" s="94"/>
      <c r="BJ111" s="94">
        <v>769961</v>
      </c>
      <c r="BK111" s="47"/>
      <c r="BL111" s="156">
        <f t="shared" si="231"/>
        <v>656313</v>
      </c>
      <c r="BM111" s="157">
        <f t="shared" si="232"/>
        <v>243812</v>
      </c>
      <c r="BN111" s="158">
        <f t="shared" si="233"/>
        <v>900125</v>
      </c>
      <c r="BO111" s="43"/>
      <c r="BP111" s="93">
        <v>80087</v>
      </c>
      <c r="BQ111" s="46"/>
      <c r="BR111" s="94">
        <v>12881</v>
      </c>
      <c r="BS111" s="46"/>
      <c r="BT111" s="94">
        <v>92968</v>
      </c>
      <c r="BU111" s="47"/>
      <c r="BV111" s="94">
        <v>256147</v>
      </c>
      <c r="BW111" s="94"/>
      <c r="BX111" s="94">
        <v>141423</v>
      </c>
      <c r="BY111" s="94"/>
      <c r="BZ111" s="94">
        <v>397570</v>
      </c>
      <c r="CA111" s="47"/>
      <c r="CB111" s="156">
        <f t="shared" si="234"/>
        <v>336234</v>
      </c>
      <c r="CC111" s="157">
        <f t="shared" si="235"/>
        <v>154304</v>
      </c>
      <c r="CD111" s="158">
        <f t="shared" si="236"/>
        <v>490538</v>
      </c>
      <c r="CE111" s="43"/>
      <c r="CF111" s="93">
        <v>127080</v>
      </c>
      <c r="CG111" s="46"/>
      <c r="CH111" s="94">
        <v>20012</v>
      </c>
      <c r="CI111" s="46"/>
      <c r="CJ111" s="94">
        <v>147092</v>
      </c>
      <c r="CK111" s="47"/>
      <c r="CL111" s="94">
        <v>641654</v>
      </c>
      <c r="CM111" s="94"/>
      <c r="CN111" s="94">
        <v>150086</v>
      </c>
      <c r="CO111" s="94"/>
      <c r="CP111" s="94">
        <v>791740</v>
      </c>
      <c r="CQ111" s="47"/>
      <c r="CR111" s="156">
        <f t="shared" si="237"/>
        <v>768734</v>
      </c>
      <c r="CS111" s="157">
        <f t="shared" si="238"/>
        <v>170098</v>
      </c>
      <c r="CT111" s="158">
        <f t="shared" si="239"/>
        <v>938832</v>
      </c>
      <c r="CU111" s="43"/>
      <c r="CV111" s="95">
        <f>+D111+T111+AJ111+AZ111+BP111+CF111</f>
        <v>670166</v>
      </c>
      <c r="CW111" s="94"/>
      <c r="CX111" s="94">
        <f>+F111+V111+AL111+BB111+BR111+CH111</f>
        <v>116825</v>
      </c>
      <c r="CY111" s="94"/>
      <c r="CZ111" s="94">
        <f t="shared" si="240"/>
        <v>786991</v>
      </c>
      <c r="DA111" s="96"/>
      <c r="DB111" s="95">
        <f t="shared" si="241"/>
        <v>2738497</v>
      </c>
      <c r="DC111" s="94"/>
      <c r="DD111" s="94">
        <f t="shared" si="242"/>
        <v>1166608</v>
      </c>
      <c r="DE111" s="94"/>
      <c r="DF111" s="94">
        <f t="shared" si="243"/>
        <v>3905105</v>
      </c>
      <c r="DG111" s="96"/>
      <c r="DH111" s="182"/>
      <c r="DI111" s="191" t="s">
        <v>11</v>
      </c>
      <c r="DJ111" s="95">
        <f t="shared" si="244"/>
        <v>786991</v>
      </c>
      <c r="DK111" s="94">
        <f t="shared" si="245"/>
        <v>3905105</v>
      </c>
      <c r="DL111" s="97">
        <f t="shared" si="246"/>
        <v>4692096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v>2060.0651274147144</v>
      </c>
      <c r="E112" s="99"/>
      <c r="F112" s="100">
        <v>2038.7597884007487</v>
      </c>
      <c r="G112" s="100"/>
      <c r="H112" s="100">
        <v>2057.2589206114526</v>
      </c>
      <c r="I112" s="101"/>
      <c r="J112" s="102">
        <v>401.57</v>
      </c>
      <c r="K112" s="100"/>
      <c r="L112" s="100">
        <v>572.64</v>
      </c>
      <c r="M112" s="100"/>
      <c r="N112" s="100">
        <v>479.08017539085836</v>
      </c>
      <c r="O112" s="103"/>
      <c r="P112" s="159">
        <f>+P10/P111</f>
        <v>848.08262917168361</v>
      </c>
      <c r="Q112" s="159">
        <f t="shared" ref="Q112:R112" si="247">+Q10/Q111</f>
        <v>665.29115945810418</v>
      </c>
      <c r="R112" s="244">
        <f t="shared" si="247"/>
        <v>776.32606552077334</v>
      </c>
      <c r="S112" s="41"/>
      <c r="T112" s="7">
        <v>2113.6268384279942</v>
      </c>
      <c r="U112" s="5"/>
      <c r="V112" s="7">
        <v>1987.7442983692763</v>
      </c>
      <c r="W112" s="5"/>
      <c r="X112" s="7">
        <v>2093.4342340998319</v>
      </c>
      <c r="Y112" s="5"/>
      <c r="Z112" s="102">
        <f>+Z10/Z111</f>
        <v>284.96298833806469</v>
      </c>
      <c r="AA112" s="100"/>
      <c r="AB112" s="102">
        <f>+AB10/AB111</f>
        <v>516.41746964701076</v>
      </c>
      <c r="AC112" s="100"/>
      <c r="AD112" s="102">
        <f>+AD10/AD111</f>
        <v>343.58442915265147</v>
      </c>
      <c r="AE112" s="103"/>
      <c r="AF112" s="159">
        <f>+AF10/AF111</f>
        <v>601.95268835745162</v>
      </c>
      <c r="AG112" s="159">
        <f t="shared" ref="AG112:AH112" si="248">+AG10/AG111</f>
        <v>671.84841096497587</v>
      </c>
      <c r="AH112" s="244">
        <f t="shared" si="248"/>
        <v>618.63519060865349</v>
      </c>
      <c r="AI112" s="43"/>
      <c r="AJ112" s="98">
        <v>1935.7137367300284</v>
      </c>
      <c r="AK112" s="99"/>
      <c r="AL112" s="100">
        <v>2244.8146955503516</v>
      </c>
      <c r="AM112" s="100"/>
      <c r="AN112" s="100">
        <v>1987.6733625090237</v>
      </c>
      <c r="AO112" s="101"/>
      <c r="AP112" s="102">
        <v>499.65999999999997</v>
      </c>
      <c r="AQ112" s="100"/>
      <c r="AR112" s="100">
        <v>517.36</v>
      </c>
      <c r="AS112" s="100"/>
      <c r="AT112" s="100">
        <v>407.63224770566865</v>
      </c>
      <c r="AU112" s="103"/>
      <c r="AV112" s="159">
        <f>+AV10/AV111</f>
        <v>852.82925533609466</v>
      </c>
      <c r="AW112" s="160">
        <f t="shared" ref="AW112:AX112" si="249">+AW10/AW111</f>
        <v>685.62560737287947</v>
      </c>
      <c r="AX112" s="161">
        <f t="shared" si="249"/>
        <v>784.08186347307662</v>
      </c>
      <c r="AY112" s="43"/>
      <c r="AZ112" s="98">
        <v>2159.7663911614195</v>
      </c>
      <c r="BA112" s="99"/>
      <c r="BB112" s="100">
        <v>1997.2706775662959</v>
      </c>
      <c r="BC112" s="100"/>
      <c r="BD112" s="100">
        <v>2134.9608394794254</v>
      </c>
      <c r="BE112" s="101"/>
      <c r="BF112" s="102">
        <v>290.13240483903257</v>
      </c>
      <c r="BG112" s="100"/>
      <c r="BH112" s="100">
        <v>516.33000000000004</v>
      </c>
      <c r="BI112" s="100"/>
      <c r="BJ112" s="100">
        <v>355.92184608051571</v>
      </c>
      <c r="BK112" s="103"/>
      <c r="BL112" s="159">
        <f>+BL10/BL111</f>
        <v>604.32610645311195</v>
      </c>
      <c r="BM112" s="160">
        <f t="shared" ref="BM112:BN112" si="250">+BM10/BM111</f>
        <v>637.02321188226404</v>
      </c>
      <c r="BN112" s="161">
        <f t="shared" si="250"/>
        <v>613.18259490626281</v>
      </c>
      <c r="BO112" s="43"/>
      <c r="BP112" s="98">
        <v>1924.2937806385587</v>
      </c>
      <c r="BQ112" s="99"/>
      <c r="BR112" s="100">
        <v>2173.7223763682937</v>
      </c>
      <c r="BS112" s="100"/>
      <c r="BT112" s="100">
        <v>1958.852873461839</v>
      </c>
      <c r="BU112" s="101"/>
      <c r="BV112" s="102">
        <v>442.14</v>
      </c>
      <c r="BW112" s="100"/>
      <c r="BX112" s="100">
        <v>519.62</v>
      </c>
      <c r="BY112" s="100"/>
      <c r="BZ112" s="100">
        <v>342.86453258545686</v>
      </c>
      <c r="CA112" s="103"/>
      <c r="CB112" s="159">
        <f>+CB10/CB111</f>
        <v>645.19594981471346</v>
      </c>
      <c r="CC112" s="160">
        <f t="shared" ref="CC112:CD112" si="251">+CC10/CC111</f>
        <v>657.70473331864355</v>
      </c>
      <c r="CD112" s="161">
        <f t="shared" si="251"/>
        <v>649.13072210511791</v>
      </c>
      <c r="CE112" s="43"/>
      <c r="CF112" s="98">
        <v>1825.7489827187856</v>
      </c>
      <c r="CG112" s="99"/>
      <c r="CH112" s="100">
        <v>1971.9498683838071</v>
      </c>
      <c r="CI112" s="100"/>
      <c r="CJ112" s="100">
        <v>1845.6397458053464</v>
      </c>
      <c r="CK112" s="101"/>
      <c r="CL112" s="102">
        <v>0</v>
      </c>
      <c r="CM112" s="100"/>
      <c r="CN112" s="100">
        <v>0</v>
      </c>
      <c r="CO112" s="100"/>
      <c r="CP112" s="100">
        <v>320.35302685224985</v>
      </c>
      <c r="CQ112" s="103"/>
      <c r="CR112" s="159">
        <f>+CR10/CR111</f>
        <v>498.06573946700729</v>
      </c>
      <c r="CS112" s="160">
        <f t="shared" ref="CS112:CT112" si="252">+CS10/CS111</f>
        <v>836.19489239479537</v>
      </c>
      <c r="CT112" s="161">
        <f t="shared" si="252"/>
        <v>559.3281300275238</v>
      </c>
      <c r="CU112" s="43"/>
      <c r="CV112" s="102">
        <f>+CV10/CV111</f>
        <v>2019.008823253733</v>
      </c>
      <c r="CW112" s="100"/>
      <c r="CX112" s="100">
        <f>+CX10/CX111</f>
        <v>2042.1218506341884</v>
      </c>
      <c r="CY112" s="99"/>
      <c r="CZ112" s="100">
        <f>+CZ10/CZ111</f>
        <v>2022.4398401570036</v>
      </c>
      <c r="DA112" s="103"/>
      <c r="DB112" s="102">
        <f>+DB10/DB111</f>
        <v>283.25332096972465</v>
      </c>
      <c r="DC112" s="99"/>
      <c r="DD112" s="100">
        <f>+DD10/DD111</f>
        <v>549.61626658283615</v>
      </c>
      <c r="DE112" s="100"/>
      <c r="DF112" s="100">
        <f>+DF10/DF111</f>
        <v>362.82637809772012</v>
      </c>
      <c r="DG112" s="103"/>
      <c r="DH112" s="183"/>
      <c r="DI112" s="191" t="s">
        <v>12</v>
      </c>
      <c r="DJ112" s="102">
        <f>+DJ10/DJ111</f>
        <v>2022.4398401570036</v>
      </c>
      <c r="DK112" s="100">
        <f t="shared" ref="DK112:DL112" si="253">+DK10/DK111</f>
        <v>362.82637809772012</v>
      </c>
      <c r="DL112" s="101">
        <f t="shared" si="253"/>
        <v>641.1882995331506</v>
      </c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48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>
        <f>+D102</f>
        <v>18588767.415114909</v>
      </c>
      <c r="E114" s="46"/>
      <c r="F114" s="94">
        <f>+F102</f>
        <v>2968292.7059602141</v>
      </c>
      <c r="G114" s="46"/>
      <c r="H114" s="94">
        <f>+H102</f>
        <v>21557060.121075064</v>
      </c>
      <c r="I114" s="47"/>
      <c r="J114" s="94">
        <f>+J102</f>
        <v>12976188.964645609</v>
      </c>
      <c r="K114" s="46"/>
      <c r="L114" s="94">
        <f>+L102</f>
        <v>-7364108.0537135005</v>
      </c>
      <c r="M114" s="46"/>
      <c r="N114" s="94">
        <f>+N102</f>
        <v>5612080.9109321237</v>
      </c>
      <c r="O114" s="47"/>
      <c r="P114" s="139">
        <f>+P16-P101</f>
        <v>31564956.379760504</v>
      </c>
      <c r="Q114" s="163">
        <f>+Q16-Q101</f>
        <v>-4395815.3477532864</v>
      </c>
      <c r="R114" s="164">
        <f>+R16-R101</f>
        <v>27169141.032007217</v>
      </c>
      <c r="S114" s="41"/>
      <c r="T114" s="93">
        <f>+T16-T101</f>
        <v>38073615.871652305</v>
      </c>
      <c r="U114" s="46"/>
      <c r="V114" s="94">
        <f>+V16-V101</f>
        <v>4774354.0299717858</v>
      </c>
      <c r="W114" s="46"/>
      <c r="X114" s="94">
        <f>+X16-X101</f>
        <v>42847969.901624143</v>
      </c>
      <c r="Y114" s="47"/>
      <c r="Z114" s="94">
        <f>+Z16-Z101</f>
        <v>31078622.049575865</v>
      </c>
      <c r="AA114" s="46"/>
      <c r="AB114" s="94">
        <f>+AB16-AB101</f>
        <v>12873738.510325044</v>
      </c>
      <c r="AC114" s="46"/>
      <c r="AD114" s="94">
        <f>+AD16-AD101</f>
        <v>43952360.55990088</v>
      </c>
      <c r="AE114" s="47"/>
      <c r="AF114" s="139">
        <f>+AF16-AF101</f>
        <v>69152237.92122817</v>
      </c>
      <c r="AG114" s="163">
        <f>+AG16-AG101</f>
        <v>17648092.540296823</v>
      </c>
      <c r="AH114" s="164">
        <f>+AH16-AH101</f>
        <v>86800330.461524963</v>
      </c>
      <c r="AI114" s="43"/>
      <c r="AJ114" s="93">
        <f>+AJ16-AJ101</f>
        <v>9862390.9899781197</v>
      </c>
      <c r="AK114" s="46"/>
      <c r="AL114" s="94">
        <f>+AL16-AL101</f>
        <v>1105179.0308380909</v>
      </c>
      <c r="AM114" s="46"/>
      <c r="AN114" s="94">
        <f>+AN16-AN101</f>
        <v>10967570.020816207</v>
      </c>
      <c r="AO114" s="47"/>
      <c r="AP114" s="94">
        <f>+AP16-AP101</f>
        <v>3072114.3391745463</v>
      </c>
      <c r="AQ114" s="46"/>
      <c r="AR114" s="94">
        <f>+AR16-AR101</f>
        <v>1079370.3213894814</v>
      </c>
      <c r="AS114" s="46"/>
      <c r="AT114" s="94">
        <f>+AT16-AT101</f>
        <v>4151484.6605640352</v>
      </c>
      <c r="AU114" s="47"/>
      <c r="AV114" s="139">
        <f>+AV16-AV101</f>
        <v>12934505.329152673</v>
      </c>
      <c r="AW114" s="163">
        <f>+AW16-AW101</f>
        <v>2184549.3522275835</v>
      </c>
      <c r="AX114" s="141">
        <f>+AX16-AX101</f>
        <v>15119054.681380272</v>
      </c>
      <c r="AY114" s="43"/>
      <c r="AZ114" s="93">
        <f>+AZ16-AZ101</f>
        <v>17135316.672991276</v>
      </c>
      <c r="BA114" s="46"/>
      <c r="BB114" s="94">
        <f>+BB16-BB101</f>
        <v>6195181.3581698313</v>
      </c>
      <c r="BC114" s="46"/>
      <c r="BD114" s="94">
        <f>+BD16-BD101</f>
        <v>23330498.031161129</v>
      </c>
      <c r="BE114" s="47"/>
      <c r="BF114" s="94">
        <f>+BF16-BF101</f>
        <v>-1622464.1732861698</v>
      </c>
      <c r="BG114" s="46"/>
      <c r="BH114" s="94">
        <f>+BH16-BH101</f>
        <v>4478319.6264452338</v>
      </c>
      <c r="BI114" s="46"/>
      <c r="BJ114" s="94">
        <f>+BJ16-BJ101</f>
        <v>2855855.4531590939</v>
      </c>
      <c r="BK114" s="47"/>
      <c r="BL114" s="139">
        <f>+BL16-BL101</f>
        <v>15512852.499705076</v>
      </c>
      <c r="BM114" s="163">
        <f>+BM16-BM101</f>
        <v>10673500.984615058</v>
      </c>
      <c r="BN114" s="164">
        <f>+BN16-BN101</f>
        <v>26186353.484320045</v>
      </c>
      <c r="BO114" s="43"/>
      <c r="BP114" s="45">
        <f>+BP16-BP101</f>
        <v>23956604.477858365</v>
      </c>
      <c r="BQ114" s="46"/>
      <c r="BR114" s="94">
        <f>+BR16-BR101</f>
        <v>9280850.1757781208</v>
      </c>
      <c r="BS114" s="46"/>
      <c r="BT114" s="94">
        <f>+BT16-BT101</f>
        <v>33237454.653636456</v>
      </c>
      <c r="BU114" s="47"/>
      <c r="BV114" s="94">
        <f>+BV16-BV101</f>
        <v>22374356.044232689</v>
      </c>
      <c r="BW114" s="46"/>
      <c r="BX114" s="94">
        <f>+BX16-BX101</f>
        <v>4089022.4121312127</v>
      </c>
      <c r="BY114" s="46"/>
      <c r="BZ114" s="94">
        <f>+BZ16-BZ101</f>
        <v>26463378.456363887</v>
      </c>
      <c r="CA114" s="47"/>
      <c r="CB114" s="139">
        <f>+CB16-CB101</f>
        <v>46330960.522091061</v>
      </c>
      <c r="CC114" s="163">
        <f>+CC16-CC101</f>
        <v>13369872.587909326</v>
      </c>
      <c r="CD114" s="164">
        <f>+CD16-CD101</f>
        <v>59700833.110000372</v>
      </c>
      <c r="CE114" s="43"/>
      <c r="CF114" s="45">
        <f>+CF16-CF101</f>
        <v>-2188114.6672638953</v>
      </c>
      <c r="CG114" s="46"/>
      <c r="CH114" s="94">
        <f>+CH16-CH101</f>
        <v>7863582.7730058171</v>
      </c>
      <c r="CI114" s="46"/>
      <c r="CJ114" s="94">
        <f>+CJ16-CJ101</f>
        <v>5675468.1057419777</v>
      </c>
      <c r="CK114" s="47"/>
      <c r="CL114" s="94">
        <f>+CL16-CL101</f>
        <v>17300679.321530461</v>
      </c>
      <c r="CM114" s="46"/>
      <c r="CN114" s="94">
        <f>+CN16-CN101</f>
        <v>-1515772.929595232</v>
      </c>
      <c r="CO114" s="46"/>
      <c r="CP114" s="94">
        <f>+CP16-CP101</f>
        <v>15784906.391935229</v>
      </c>
      <c r="CQ114" s="47"/>
      <c r="CR114" s="139">
        <f>+CR16-CR101</f>
        <v>15112564.654266536</v>
      </c>
      <c r="CS114" s="163">
        <f>+CS16-CS101</f>
        <v>6347809.8434105814</v>
      </c>
      <c r="CT114" s="164">
        <f>+CT16-CT101</f>
        <v>21460374.497677088</v>
      </c>
      <c r="CU114" s="43"/>
      <c r="CV114" s="95">
        <f>+CV102</f>
        <v>105428580.76033115</v>
      </c>
      <c r="CW114" s="94"/>
      <c r="CX114" s="94">
        <f>+CX102</f>
        <v>32187440.073723912</v>
      </c>
      <c r="CY114" s="94"/>
      <c r="CZ114" s="94">
        <f>+CZ102</f>
        <v>137616020.83405495</v>
      </c>
      <c r="DA114" s="96"/>
      <c r="DB114" s="95">
        <f>+DB102</f>
        <v>85179496.545873046</v>
      </c>
      <c r="DC114" s="94"/>
      <c r="DD114" s="94">
        <f>+DD102</f>
        <v>13640569.886982322</v>
      </c>
      <c r="DE114" s="94"/>
      <c r="DF114" s="94">
        <f>+DF102</f>
        <v>98820066.432855129</v>
      </c>
      <c r="DG114" s="96"/>
      <c r="DH114" s="182"/>
      <c r="DI114" s="195" t="s">
        <v>95</v>
      </c>
      <c r="DJ114" s="95">
        <f>+DJ102</f>
        <v>137616020.83405542</v>
      </c>
      <c r="DK114" s="94">
        <f>+DK102</f>
        <v>98820066.432855129</v>
      </c>
      <c r="DL114" s="96">
        <f>+DL102</f>
        <v>236436087.26691055</v>
      </c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94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45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45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>
        <f>+D114/D16</f>
        <v>9.0835639441611493E-2</v>
      </c>
      <c r="E116" s="106"/>
      <c r="F116" s="107">
        <f>+F114/F16</f>
        <v>9.8012797904860699E-2</v>
      </c>
      <c r="G116" s="106"/>
      <c r="H116" s="107">
        <f>+H114/H16</f>
        <v>9.1760858151536506E-2</v>
      </c>
      <c r="I116" s="108"/>
      <c r="J116" s="107">
        <f>+J114/J16</f>
        <v>0.14050695413271791</v>
      </c>
      <c r="K116" s="106"/>
      <c r="L116" s="107">
        <f>+L114/L16</f>
        <v>-6.1101568178752674E-2</v>
      </c>
      <c r="M116" s="106"/>
      <c r="N116" s="107">
        <f>+N114/N16</f>
        <v>2.636326259920755E-2</v>
      </c>
      <c r="O116" s="108"/>
      <c r="P116" s="165">
        <f>+P102/P16</f>
        <v>0.10628130728109896</v>
      </c>
      <c r="Q116" s="166">
        <f>+Q102/Q16</f>
        <v>-2.9148586538157696E-2</v>
      </c>
      <c r="R116" s="167">
        <f>+R102/R16</f>
        <v>6.0672275418900121E-2</v>
      </c>
      <c r="S116" s="41"/>
      <c r="T116" s="105">
        <f>+T102/T16</f>
        <v>9.8982513437714165E-2</v>
      </c>
      <c r="U116" s="106"/>
      <c r="V116" s="107">
        <f>+V102/V16</f>
        <v>7.3312545014288036E-2</v>
      </c>
      <c r="W116" s="106"/>
      <c r="X116" s="107">
        <f>+X102/X16</f>
        <v>9.5265722995195229E-2</v>
      </c>
      <c r="Y116" s="108"/>
      <c r="Z116" s="107">
        <f>+Z102/Z16</f>
        <v>0.12263846362658196</v>
      </c>
      <c r="AA116" s="106"/>
      <c r="AB116" s="107">
        <f>+AB102/AB16</f>
        <v>8.5334395603191088E-2</v>
      </c>
      <c r="AC116" s="106"/>
      <c r="AD116" s="107">
        <f>+AD102/AD16</f>
        <v>0.10871793433824646</v>
      </c>
      <c r="AE116" s="108"/>
      <c r="AF116" s="165">
        <f>+AF102/AF16</f>
        <v>0.10837778842683066</v>
      </c>
      <c r="AG116" s="166">
        <f>+AG102/AG16</f>
        <v>8.170960447893659E-2</v>
      </c>
      <c r="AH116" s="167">
        <f>+AH102/AH16</f>
        <v>0.10163353678091741</v>
      </c>
      <c r="AI116" s="43"/>
      <c r="AJ116" s="105">
        <f>+AJ102/AJ16</f>
        <v>7.666380231414234E-2</v>
      </c>
      <c r="AK116" s="106"/>
      <c r="AL116" s="107">
        <f>+AL102/AL16</f>
        <v>3.8251073970825882E-2</v>
      </c>
      <c r="AM116" s="106"/>
      <c r="AN116" s="107">
        <f>+AN102/AN16</f>
        <v>6.9618812739859717E-2</v>
      </c>
      <c r="AO116" s="108"/>
      <c r="AP116" s="107">
        <f>+AP102/AP16</f>
        <v>7.1282569984232713E-2</v>
      </c>
      <c r="AQ116" s="106"/>
      <c r="AR116" s="107">
        <f>+AR102/AR16</f>
        <v>1.5590567922149523E-2</v>
      </c>
      <c r="AS116" s="106"/>
      <c r="AT116" s="107">
        <f>+AT102/AT16</f>
        <v>3.6957947312986093E-2</v>
      </c>
      <c r="AU116" s="108"/>
      <c r="AV116" s="165">
        <f>+AV102/AV16</f>
        <v>7.5313415195181602E-2</v>
      </c>
      <c r="AW116" s="166">
        <f>+AW102/AW16</f>
        <v>2.2262918196497242E-2</v>
      </c>
      <c r="AX116" s="167">
        <f>+AX102/AX16</f>
        <v>5.6024011851103242E-2</v>
      </c>
      <c r="AY116" s="43"/>
      <c r="AZ116" s="105">
        <f>+AZ102/AZ16</f>
        <v>7.1933877133799826E-2</v>
      </c>
      <c r="BA116" s="106"/>
      <c r="BB116" s="107">
        <f>+BB102/BB16</f>
        <v>0.15610586902250642</v>
      </c>
      <c r="BC116" s="106"/>
      <c r="BD116" s="107">
        <f>+BD102/BD16</f>
        <v>8.3954351267459995E-2</v>
      </c>
      <c r="BE116" s="108"/>
      <c r="BF116" s="107">
        <f>+BF102/BF16</f>
        <v>-1.0241678121807811E-2</v>
      </c>
      <c r="BG116" s="106"/>
      <c r="BH116" s="107">
        <f>+BH102/BH16</f>
        <v>3.8730362878568292E-2</v>
      </c>
      <c r="BI116" s="106"/>
      <c r="BJ116" s="107">
        <f>+BJ102/BJ16</f>
        <v>1.0421082857990517E-2</v>
      </c>
      <c r="BK116" s="108"/>
      <c r="BL116" s="165">
        <f>+BL102/BL16</f>
        <v>3.9111934826633388E-2</v>
      </c>
      <c r="BM116" s="166">
        <f>+BM102/BM16</f>
        <v>6.8722121815218418E-2</v>
      </c>
      <c r="BN116" s="167">
        <f>+BN102/BN16</f>
        <v>4.7444118627685959E-2</v>
      </c>
      <c r="BO116" s="43"/>
      <c r="BP116" s="263">
        <f>+BP102/BP16</f>
        <v>0.15226443108625565</v>
      </c>
      <c r="BQ116" s="106"/>
      <c r="BR116" s="107">
        <f>+BR102/BR16</f>
        <v>0.27861125548095611</v>
      </c>
      <c r="BS116" s="106"/>
      <c r="BT116" s="107">
        <f>+BT102/BT16</f>
        <v>0.1743406294140292</v>
      </c>
      <c r="BU116" s="108"/>
      <c r="BV116" s="107">
        <f>+BV102/BV16</f>
        <v>0.37633501847407586</v>
      </c>
      <c r="BW116" s="106"/>
      <c r="BX116" s="107">
        <f>+BX102/BX16</f>
        <v>6.4092278340418543E-2</v>
      </c>
      <c r="BY116" s="106"/>
      <c r="BZ116" s="107">
        <f>+BZ102/BZ16</f>
        <v>0.21470903879435402</v>
      </c>
      <c r="CA116" s="108"/>
      <c r="CB116" s="165">
        <f>+CB102/CB16</f>
        <v>0.21371471373651491</v>
      </c>
      <c r="CC116" s="166">
        <f>+CC102/CC16</f>
        <v>0.13767747171895942</v>
      </c>
      <c r="CD116" s="167">
        <f>+CD102/CD16</f>
        <v>0.19019126863964284</v>
      </c>
      <c r="CE116" s="43"/>
      <c r="CF116" s="45">
        <f>+CF102/CF16</f>
        <v>-9.4308709868288366E-3</v>
      </c>
      <c r="CG116" s="106"/>
      <c r="CH116" s="107">
        <f>+CH102/CH16</f>
        <v>0.19926641083871355</v>
      </c>
      <c r="CI116" s="106"/>
      <c r="CJ116" s="107">
        <f>+CJ102/CJ16</f>
        <v>2.0905747477749696E-2</v>
      </c>
      <c r="CK116" s="108"/>
      <c r="CL116" s="107">
        <f>+CL102/CL16</f>
        <v>0.11467740633732068</v>
      </c>
      <c r="CM116" s="106"/>
      <c r="CN116" s="107">
        <f>+CN102/CN16</f>
        <v>-1.4748830070323928E-2</v>
      </c>
      <c r="CO116" s="106"/>
      <c r="CP116" s="107">
        <f>+CP102/CP16</f>
        <v>6.223441223078334E-2</v>
      </c>
      <c r="CQ116" s="108"/>
      <c r="CR116" s="165">
        <f>+CR102/CR16</f>
        <v>3.9470753144078122E-2</v>
      </c>
      <c r="CS116" s="166">
        <f>+CS102/CS16</f>
        <v>4.4629003595120002E-2</v>
      </c>
      <c r="CT116" s="167">
        <f>+CT102/CT16</f>
        <v>4.0867940339384609E-2</v>
      </c>
      <c r="CU116" s="43"/>
      <c r="CV116" s="109">
        <f>+CV102/CV16</f>
        <v>7.8356585939753587E-2</v>
      </c>
      <c r="CW116" s="107"/>
      <c r="CX116" s="107">
        <f>+CX102/CX16</f>
        <v>0.13594946326160623</v>
      </c>
      <c r="CY116" s="107"/>
      <c r="CZ116" s="200">
        <f>+CZ102/CZ16</f>
        <v>8.6974467018263071E-2</v>
      </c>
      <c r="DA116" s="108"/>
      <c r="DB116" s="110">
        <f>+DB102/DB16</f>
        <v>0.1124330524306096</v>
      </c>
      <c r="DC116" s="106"/>
      <c r="DD116" s="106">
        <f>+DD102/DD16</f>
        <v>2.1901428188074636E-2</v>
      </c>
      <c r="DE116" s="106"/>
      <c r="DF116" s="204">
        <f>+DF102/DF16</f>
        <v>7.1587040601952104E-2</v>
      </c>
      <c r="DG116" s="108"/>
      <c r="DH116" s="184"/>
      <c r="DI116" s="192" t="s">
        <v>97</v>
      </c>
      <c r="DJ116" s="216">
        <f>+DJ102/DJ16</f>
        <v>8.6974467018263363E-2</v>
      </c>
      <c r="DK116" s="204">
        <f>+DK102/DK16</f>
        <v>7.1587040601952104E-2</v>
      </c>
      <c r="DL116" s="217">
        <f>+DL102/DL16</f>
        <v>7.9804906258214903E-2</v>
      </c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106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263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45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>
        <f>+D63/D16</f>
        <v>0.83280855516173624</v>
      </c>
      <c r="E118" s="106"/>
      <c r="F118" s="107">
        <f>+F63/F16</f>
        <v>0.82892904121387778</v>
      </c>
      <c r="G118" s="106"/>
      <c r="H118" s="107">
        <f>+H63/H16</f>
        <v>0.83230844095799494</v>
      </c>
      <c r="I118" s="108"/>
      <c r="J118" s="107">
        <f>+J63/J16</f>
        <v>0.7790439759878065</v>
      </c>
      <c r="K118" s="106"/>
      <c r="L118" s="107">
        <f>+L63/L16</f>
        <v>0.98303001325096617</v>
      </c>
      <c r="M118" s="106"/>
      <c r="N118" s="107">
        <f>+N63/N16</f>
        <v>0.89453373330341035</v>
      </c>
      <c r="O118" s="108"/>
      <c r="P118" s="165">
        <f>+P63/P16</f>
        <v>0.8160900560317137</v>
      </c>
      <c r="Q118" s="166">
        <f>+Q63/Q16</f>
        <v>0.95208380989110475</v>
      </c>
      <c r="R118" s="167">
        <f>+R63/R16</f>
        <v>0.86188898031582217</v>
      </c>
      <c r="S118" s="41"/>
      <c r="T118" s="105">
        <f>+T63/T16</f>
        <v>0.84239391611553183</v>
      </c>
      <c r="U118" s="106"/>
      <c r="V118" s="107">
        <f>+V63/V16</f>
        <v>0.85955919986752638</v>
      </c>
      <c r="W118" s="106"/>
      <c r="X118" s="107">
        <f>+X63/X16</f>
        <v>0.84487930143195134</v>
      </c>
      <c r="Y118" s="108"/>
      <c r="Z118" s="107">
        <f>+Z63/Z16</f>
        <v>0.7735147927447904</v>
      </c>
      <c r="AA118" s="106"/>
      <c r="AB118" s="107">
        <f>+AB63/AB16</f>
        <v>0.84055336423629212</v>
      </c>
      <c r="AC118" s="106"/>
      <c r="AD118" s="107">
        <f>+AD63/AD16</f>
        <v>0.79853116354141418</v>
      </c>
      <c r="AE118" s="108"/>
      <c r="AF118" s="165">
        <f>+AF63/AF16</f>
        <v>0.8150376569117932</v>
      </c>
      <c r="AG118" s="166">
        <f>+AG63/AG16</f>
        <v>0.84628394488156555</v>
      </c>
      <c r="AH118" s="167">
        <f>+AH63/AH16</f>
        <v>0.82293968839172305</v>
      </c>
      <c r="AI118" s="43"/>
      <c r="AJ118" s="105">
        <f>+AJ63/AJ16</f>
        <v>0.81716108934415344</v>
      </c>
      <c r="AK118" s="106"/>
      <c r="AL118" s="107">
        <f>+AL63/AL16</f>
        <v>0.86713097122985572</v>
      </c>
      <c r="AM118" s="106"/>
      <c r="AN118" s="107">
        <f>+AN63/AN16</f>
        <v>0.82632568951955743</v>
      </c>
      <c r="AO118" s="108"/>
      <c r="AP118" s="107">
        <f>+AP63/AP16</f>
        <v>0.84302436058975683</v>
      </c>
      <c r="AQ118" s="106"/>
      <c r="AR118" s="107">
        <f>+AR63/AR16</f>
        <v>0.90139191250608419</v>
      </c>
      <c r="AS118" s="106"/>
      <c r="AT118" s="107">
        <f>+AT63/AT16</f>
        <v>0.87899800351139168</v>
      </c>
      <c r="AU118" s="108"/>
      <c r="AV118" s="165">
        <f>+AV63/AV16</f>
        <v>0.82365131801354774</v>
      </c>
      <c r="AW118" s="166">
        <f>+AW63/AW16</f>
        <v>0.89130383237085664</v>
      </c>
      <c r="AX118" s="167">
        <f>+AX63/AX16</f>
        <v>0.8482500816540004</v>
      </c>
      <c r="AY118" s="43"/>
      <c r="AZ118" s="105">
        <f>+AZ63/AZ16</f>
        <v>0.86692453773234157</v>
      </c>
      <c r="BA118" s="106"/>
      <c r="BB118" s="107">
        <f>+BB63/BB16</f>
        <v>0.7804126231308105</v>
      </c>
      <c r="BC118" s="106"/>
      <c r="BD118" s="107">
        <f>+BD63/BD16</f>
        <v>0.85456990279515133</v>
      </c>
      <c r="BE118" s="108"/>
      <c r="BF118" s="107">
        <f>+BF63/BF16</f>
        <v>0.9424463208534255</v>
      </c>
      <c r="BG118" s="106"/>
      <c r="BH118" s="107">
        <f>+BH63/BH16</f>
        <v>0.89251528425253612</v>
      </c>
      <c r="BI118" s="106"/>
      <c r="BJ118" s="107">
        <f>+BJ63/BJ16</f>
        <v>0.92137893110036584</v>
      </c>
      <c r="BK118" s="108"/>
      <c r="BL118" s="165">
        <f>+BL63/BL16</f>
        <v>0.8970888804109437</v>
      </c>
      <c r="BM118" s="166">
        <f>+BM63/BM16</f>
        <v>0.86387084131060965</v>
      </c>
      <c r="BN118" s="167">
        <f>+BN63/BN16</f>
        <v>0.88774146199034287</v>
      </c>
      <c r="BO118" s="43"/>
      <c r="BP118" s="263">
        <f>+BP63/BP16</f>
        <v>0.76777199814225017</v>
      </c>
      <c r="BQ118" s="106"/>
      <c r="BR118" s="107">
        <f>+BR63/BR16</f>
        <v>0.66841751976094876</v>
      </c>
      <c r="BS118" s="106"/>
      <c r="BT118" s="107">
        <f>+BT63/BT16</f>
        <v>0.75041209076027959</v>
      </c>
      <c r="BU118" s="108"/>
      <c r="BV118" s="107">
        <f>+BV63/BV16</f>
        <v>0.65580082319679045</v>
      </c>
      <c r="BW118" s="106"/>
      <c r="BX118" s="107">
        <f>+BX63/BX16</f>
        <v>0.90544201022724424</v>
      </c>
      <c r="BY118" s="106"/>
      <c r="BZ118" s="107">
        <f>+BZ63/BZ16</f>
        <v>0.78502240703548709</v>
      </c>
      <c r="CA118" s="108"/>
      <c r="CB118" s="165">
        <f>+CB63/CB16</f>
        <v>0.73706444107599789</v>
      </c>
      <c r="CC118" s="166">
        <f>+CC63/CC16</f>
        <v>0.8241368818936049</v>
      </c>
      <c r="CD118" s="167">
        <f>+CD63/CD16</f>
        <v>0.76400181711273951</v>
      </c>
      <c r="CE118" s="43"/>
      <c r="CF118" s="45">
        <f>+CF63/CF16</f>
        <v>0.90188404176671333</v>
      </c>
      <c r="CG118" s="106"/>
      <c r="CH118" s="107">
        <f>+CH63/CH16</f>
        <v>0.66340867095001377</v>
      </c>
      <c r="CI118" s="106"/>
      <c r="CJ118" s="107">
        <f>+CJ63/CJ16</f>
        <v>0.86721882584064924</v>
      </c>
      <c r="CK118" s="108"/>
      <c r="CL118" s="107">
        <f>+CL63/CL16</f>
        <v>0.81344217593790547</v>
      </c>
      <c r="CM118" s="106"/>
      <c r="CN118" s="107">
        <f>+CN63/CN16</f>
        <v>0.9315576265125608</v>
      </c>
      <c r="CO118" s="106"/>
      <c r="CP118" s="107">
        <f>+CP63/CP16</f>
        <v>0.86130208479647585</v>
      </c>
      <c r="CQ118" s="108"/>
      <c r="CR118" s="165">
        <f>+CR63/CR16</f>
        <v>0.86703583523734207</v>
      </c>
      <c r="CS118" s="166">
        <f>+CS63/CS16</f>
        <v>0.85716056949304342</v>
      </c>
      <c r="CT118" s="167">
        <f>+CT63/CT16</f>
        <v>0.86436097580987947</v>
      </c>
      <c r="CU118" s="43"/>
      <c r="CV118" s="109">
        <f>+CV63/CV16</f>
        <v>0.84439895905928264</v>
      </c>
      <c r="CW118" s="107"/>
      <c r="CX118" s="107">
        <f>+CX63/CX16</f>
        <v>0.78371197882972465</v>
      </c>
      <c r="CY118" s="107"/>
      <c r="CZ118" s="107">
        <f>+CZ63/CZ16</f>
        <v>0.8353180934565887</v>
      </c>
      <c r="DA118" s="108"/>
      <c r="DB118" s="110">
        <f>+DB63/DB16</f>
        <v>0.8121805023086488</v>
      </c>
      <c r="DC118" s="106"/>
      <c r="DD118" s="106">
        <f>+DD63/DD16</f>
        <v>0.90619780339513178</v>
      </c>
      <c r="DE118" s="106"/>
      <c r="DF118" s="106">
        <f>+DF63/DF16</f>
        <v>0.85459918002936353</v>
      </c>
      <c r="DG118" s="108"/>
      <c r="DH118" s="184"/>
      <c r="DI118" s="192" t="s">
        <v>93</v>
      </c>
      <c r="DJ118" s="216">
        <f>+DJ63/DJ16</f>
        <v>0.83531809345658836</v>
      </c>
      <c r="DK118" s="204">
        <f>+DK63/DK16</f>
        <v>0.85459918002936353</v>
      </c>
      <c r="DL118" s="217">
        <f>+DL63/DL16</f>
        <v>0.84430185188137141</v>
      </c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106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263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45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>
        <f>+D95/D16</f>
        <v>6.3842678331566788E-2</v>
      </c>
      <c r="E120" s="106"/>
      <c r="F120" s="107">
        <f>+F95/F16</f>
        <v>6.3312291526695555E-2</v>
      </c>
      <c r="G120" s="106"/>
      <c r="H120" s="107">
        <f>+H95/H16</f>
        <v>6.3774305339960563E-2</v>
      </c>
      <c r="I120" s="108"/>
      <c r="J120" s="107">
        <f>+J95/J16</f>
        <v>6.7661503038870641E-2</v>
      </c>
      <c r="K120" s="106"/>
      <c r="L120" s="107">
        <f>+L95/L16</f>
        <v>6.5999852367915834E-2</v>
      </c>
      <c r="M120" s="106"/>
      <c r="N120" s="107">
        <f>+N95/N16</f>
        <v>6.6720734566152545E-2</v>
      </c>
      <c r="O120" s="108"/>
      <c r="P120" s="165">
        <f>+P95/P16</f>
        <v>6.5030170515597993E-2</v>
      </c>
      <c r="Q120" s="166">
        <f>+Q95/Q16</f>
        <v>6.5460142570923863E-2</v>
      </c>
      <c r="R120" s="167">
        <f>+R95/R16</f>
        <v>6.5174973177832871E-2</v>
      </c>
      <c r="S120" s="41"/>
      <c r="T120" s="105">
        <f>+T95/T16</f>
        <v>3.4322243644877397E-2</v>
      </c>
      <c r="U120" s="106"/>
      <c r="V120" s="107">
        <f>+V95/V16</f>
        <v>3.7117295174321566E-2</v>
      </c>
      <c r="W120" s="106"/>
      <c r="X120" s="107">
        <f>+X95/X16</f>
        <v>3.4726943044566E-2</v>
      </c>
      <c r="Y120" s="108"/>
      <c r="Z120" s="107">
        <f>+Z95/Z16</f>
        <v>7.8381435453792211E-2</v>
      </c>
      <c r="AA120" s="106"/>
      <c r="AB120" s="107">
        <f>+AB95/AB16</f>
        <v>5.8939300144120396E-2</v>
      </c>
      <c r="AC120" s="106"/>
      <c r="AD120" s="107">
        <f>+AD95/AD16</f>
        <v>7.1126333574920306E-2</v>
      </c>
      <c r="AE120" s="108"/>
      <c r="AF120" s="165">
        <f>+AF95/AF16</f>
        <v>5.182093718870228E-2</v>
      </c>
      <c r="AG120" s="166">
        <f>+AG95/AG16</f>
        <v>5.2359596849439707E-2</v>
      </c>
      <c r="AH120" s="167">
        <f>+AH95/AH16</f>
        <v>5.1957161549184179E-2</v>
      </c>
      <c r="AI120" s="43"/>
      <c r="AJ120" s="105">
        <f>+AJ95/AJ16</f>
        <v>8.1049760558014897E-2</v>
      </c>
      <c r="AK120" s="106"/>
      <c r="AL120" s="107">
        <f>+AL95/AL16</f>
        <v>7.1467869668764297E-2</v>
      </c>
      <c r="AM120" s="106"/>
      <c r="AN120" s="107">
        <f>+AN95/AN16</f>
        <v>7.9292418022661529E-2</v>
      </c>
      <c r="AO120" s="108"/>
      <c r="AP120" s="107">
        <f>+AP95/AP16</f>
        <v>7.5638260639468435E-2</v>
      </c>
      <c r="AQ120" s="106"/>
      <c r="AR120" s="107">
        <f>+AR95/AR16</f>
        <v>7.3031115645127376E-2</v>
      </c>
      <c r="AS120" s="106"/>
      <c r="AT120" s="107">
        <f>+AT95/AT16</f>
        <v>7.4031400320813928E-2</v>
      </c>
      <c r="AU120" s="108"/>
      <c r="AV120" s="165">
        <f>+AV95/AV16</f>
        <v>7.969177797405444E-2</v>
      </c>
      <c r="AW120" s="166">
        <f>+AW95/AW16</f>
        <v>7.2570820332354846E-2</v>
      </c>
      <c r="AX120" s="167">
        <f>+AX95/AX16</f>
        <v>7.7102565206636872E-2</v>
      </c>
      <c r="AY120" s="43"/>
      <c r="AZ120" s="105">
        <f>+AZ95/AZ16</f>
        <v>3.6641277260094772E-2</v>
      </c>
      <c r="BA120" s="106"/>
      <c r="BB120" s="107">
        <f>+BB95/BB16</f>
        <v>3.89384698688496E-2</v>
      </c>
      <c r="BC120" s="106"/>
      <c r="BD120" s="107">
        <f>+BD95/BD16</f>
        <v>3.6969335842456506E-2</v>
      </c>
      <c r="BE120" s="108"/>
      <c r="BF120" s="107">
        <f>+BF95/BF16</f>
        <v>5.3025148243293518E-2</v>
      </c>
      <c r="BG120" s="106"/>
      <c r="BH120" s="107">
        <f>+BH95/BH16</f>
        <v>5.3976073352182179E-2</v>
      </c>
      <c r="BI120" s="106"/>
      <c r="BJ120" s="107">
        <f>+BJ95/BJ16</f>
        <v>5.3426371836047273E-2</v>
      </c>
      <c r="BK120" s="108"/>
      <c r="BL120" s="165">
        <f>+BL95/BL16</f>
        <v>4.3185199798931671E-2</v>
      </c>
      <c r="BM120" s="166">
        <f>+BM95/BM16</f>
        <v>5.0133668803962618E-2</v>
      </c>
      <c r="BN120" s="167">
        <f>+BN95/BN16</f>
        <v>4.5140470155993387E-2</v>
      </c>
      <c r="BO120" s="43"/>
      <c r="BP120" s="263">
        <f>+BP95/BP16</f>
        <v>-1.4729820625978622E-2</v>
      </c>
      <c r="BQ120" s="106"/>
      <c r="BR120" s="107">
        <f>+BR95/BR16</f>
        <v>-1.5250050986910584E-2</v>
      </c>
      <c r="BS120" s="106"/>
      <c r="BT120" s="107">
        <f>+BT95/BT16</f>
        <v>-1.4820718902837442E-2</v>
      </c>
      <c r="BU120" s="108"/>
      <c r="BV120" s="107">
        <f>+BV95/BV16</f>
        <v>-5.8660098204559863E-2</v>
      </c>
      <c r="BW120" s="106"/>
      <c r="BX120" s="107">
        <f>+BX95/BX16</f>
        <v>3.4240567011527626E-3</v>
      </c>
      <c r="BY120" s="106"/>
      <c r="BZ120" s="107">
        <f>+BZ95/BZ16</f>
        <v>-2.6523522811555931E-2</v>
      </c>
      <c r="CA120" s="108"/>
      <c r="CB120" s="165">
        <f>+CB95/CB16</f>
        <v>-2.6777488307751753E-2</v>
      </c>
      <c r="CC120" s="166">
        <f>+CC95/CC16</f>
        <v>-2.9816135277221422E-3</v>
      </c>
      <c r="CD120" s="167">
        <f>+CD95/CD16</f>
        <v>-1.9415820011171089E-2</v>
      </c>
      <c r="CE120" s="43"/>
      <c r="CF120" s="45">
        <f>+CF95/CF16</f>
        <v>7.5002796846878647E-2</v>
      </c>
      <c r="CG120" s="106"/>
      <c r="CH120" s="107">
        <f>+CH95/CH16</f>
        <v>0.10168344128940272</v>
      </c>
      <c r="CI120" s="106"/>
      <c r="CJ120" s="107">
        <f>+CJ95/CJ16</f>
        <v>7.8881144105462153E-2</v>
      </c>
      <c r="CK120" s="108"/>
      <c r="CL120" s="107">
        <f>+CL95/CL16</f>
        <v>4.4957998297295465E-2</v>
      </c>
      <c r="CM120" s="106"/>
      <c r="CN120" s="107">
        <f>+CN95/CN16</f>
        <v>5.8172327376359197E-2</v>
      </c>
      <c r="CO120" s="106"/>
      <c r="CP120" s="107">
        <f>+CP95/CP16</f>
        <v>5.0312391666445862E-2</v>
      </c>
      <c r="CQ120" s="108"/>
      <c r="CR120" s="165">
        <f>+CR95/CR16</f>
        <v>6.3164428952019111E-2</v>
      </c>
      <c r="CS120" s="166">
        <f>+CS95/CS16</f>
        <v>7.0244344647432816E-2</v>
      </c>
      <c r="CT120" s="167">
        <f>+CT95/CT16</f>
        <v>6.5082127142009769E-2</v>
      </c>
      <c r="CU120" s="43"/>
      <c r="CV120" s="109">
        <f>+CV95/CV16</f>
        <v>4.4969377640338225E-2</v>
      </c>
      <c r="CW120" s="107"/>
      <c r="CX120" s="107">
        <f>+CX95/CX16</f>
        <v>4.8359059555028859E-2</v>
      </c>
      <c r="CY120" s="107"/>
      <c r="CZ120" s="107">
        <f>+CZ95/CZ16</f>
        <v>4.5476590979785229E-2</v>
      </c>
      <c r="DA120" s="108"/>
      <c r="DB120" s="110">
        <f>+DB95/DB16</f>
        <v>5.42063567272386E-2</v>
      </c>
      <c r="DC120" s="106"/>
      <c r="DD120" s="106">
        <f>+DD95/DD16</f>
        <v>5.5137272255003054E-2</v>
      </c>
      <c r="DE120" s="106"/>
      <c r="DF120" s="106">
        <f>+DF95/DF16</f>
        <v>5.4626366717964954E-2</v>
      </c>
      <c r="DG120" s="108"/>
      <c r="DH120" s="184"/>
      <c r="DI120" s="192" t="s">
        <v>94</v>
      </c>
      <c r="DJ120" s="216">
        <f>+DJ95/DJ16</f>
        <v>4.5476590979785236E-2</v>
      </c>
      <c r="DK120" s="204">
        <f>+DK95/DK16</f>
        <v>5.4626366717964954E-2</v>
      </c>
      <c r="DL120" s="217">
        <f>+DL95/DL16</f>
        <v>4.9739803769297458E-2</v>
      </c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46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263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>
        <f>+D73/D16</f>
        <v>1.2513127065085415E-2</v>
      </c>
      <c r="E122" s="46"/>
      <c r="F122" s="107">
        <f>+F73/F16</f>
        <v>9.7458693545659399E-3</v>
      </c>
      <c r="G122" s="46"/>
      <c r="H122" s="107">
        <f>+H73/H16</f>
        <v>1.2156395550507919E-2</v>
      </c>
      <c r="I122" s="47"/>
      <c r="J122" s="107">
        <f>+J73/J16</f>
        <v>1.2787566840604914E-2</v>
      </c>
      <c r="K122" s="46"/>
      <c r="L122" s="107">
        <f>+L73/L16</f>
        <v>1.2071702559870614E-2</v>
      </c>
      <c r="M122" s="46"/>
      <c r="N122" s="107">
        <f>+N73/N16</f>
        <v>1.2382269531229492E-2</v>
      </c>
      <c r="O122" s="47"/>
      <c r="P122" s="165">
        <f>+P73/P16</f>
        <v>1.259846617158941E-2</v>
      </c>
      <c r="Q122" s="166">
        <f>+Q73/Q16</f>
        <v>1.1604634076128967E-2</v>
      </c>
      <c r="R122" s="167">
        <f>+R73/R16</f>
        <v>1.2263771087444805E-2</v>
      </c>
      <c r="S122" s="41"/>
      <c r="T122" s="105">
        <f>+T73/T16</f>
        <v>2.4301326801876695E-2</v>
      </c>
      <c r="U122" s="46"/>
      <c r="V122" s="107">
        <f>+V73/V16</f>
        <v>3.0010959943864008E-2</v>
      </c>
      <c r="W122" s="46"/>
      <c r="X122" s="107">
        <f>+X73/X16</f>
        <v>2.5128032528287374E-2</v>
      </c>
      <c r="Y122" s="47"/>
      <c r="Z122" s="107">
        <f>+Z73/Z16</f>
        <v>2.546530817483527E-2</v>
      </c>
      <c r="AA122" s="46"/>
      <c r="AB122" s="107">
        <f>+AB73/AB16</f>
        <v>1.5172940016396397E-2</v>
      </c>
      <c r="AC122" s="46"/>
      <c r="AD122" s="107">
        <f>+AD73/AD16</f>
        <v>2.1624568545418936E-2</v>
      </c>
      <c r="AE122" s="47"/>
      <c r="AF122" s="165">
        <f>+AF73/AF16</f>
        <v>2.4763617472673822E-2</v>
      </c>
      <c r="AG122" s="166">
        <f>+AG73/AG16</f>
        <v>1.9646853790058063E-2</v>
      </c>
      <c r="AH122" s="167">
        <f>+AH73/AH16</f>
        <v>2.34696132781754E-2</v>
      </c>
      <c r="AI122" s="43"/>
      <c r="AJ122" s="105">
        <f>+AJ73/AJ16</f>
        <v>2.5125347783689338E-2</v>
      </c>
      <c r="AK122" s="46"/>
      <c r="AL122" s="107">
        <f>+AL73/AL16</f>
        <v>2.3150085130554079E-2</v>
      </c>
      <c r="AM122" s="46"/>
      <c r="AN122" s="107">
        <f>+AN73/AN16</f>
        <v>2.4763079717921261E-2</v>
      </c>
      <c r="AO122" s="47"/>
      <c r="AP122" s="107">
        <f>+AP73/AP16</f>
        <v>1.0054808786541998E-2</v>
      </c>
      <c r="AQ122" s="46"/>
      <c r="AR122" s="107">
        <f>+AR73/AR16</f>
        <v>9.9864039266389388E-3</v>
      </c>
      <c r="AS122" s="46"/>
      <c r="AT122" s="107">
        <f>+AT73/AT16</f>
        <v>1.0012648854808272E-2</v>
      </c>
      <c r="AU122" s="47"/>
      <c r="AV122" s="165">
        <f>+AV73/AV16</f>
        <v>2.1343488817216295E-2</v>
      </c>
      <c r="AW122" s="166">
        <f>+AW73/AW16</f>
        <v>1.3862429100291208E-2</v>
      </c>
      <c r="AX122" s="167">
        <f>+AX73/AX16</f>
        <v>1.8623341288259432E-2</v>
      </c>
      <c r="AY122" s="43"/>
      <c r="AZ122" s="105">
        <f>+AZ73/AZ16</f>
        <v>2.450030787376388E-2</v>
      </c>
      <c r="BA122" s="46"/>
      <c r="BB122" s="107">
        <f>+BB73/BB16</f>
        <v>2.4543037977833474E-2</v>
      </c>
      <c r="BC122" s="46"/>
      <c r="BD122" s="107">
        <f>+BD73/BD16</f>
        <v>2.450641009493236E-2</v>
      </c>
      <c r="BE122" s="47"/>
      <c r="BF122" s="107">
        <f>+BF73/BF16</f>
        <v>1.4770209025088733E-2</v>
      </c>
      <c r="BG122" s="46"/>
      <c r="BH122" s="107">
        <f>+BH73/BH16</f>
        <v>1.4778279516713365E-2</v>
      </c>
      <c r="BI122" s="46"/>
      <c r="BJ122" s="107">
        <f>+BJ73/BJ16</f>
        <v>1.4773614205596279E-2</v>
      </c>
      <c r="BK122" s="47"/>
      <c r="BL122" s="165">
        <f>+BL73/BL16</f>
        <v>2.0613984963491254E-2</v>
      </c>
      <c r="BM122" s="166">
        <f>+BM73/BM16</f>
        <v>1.7273368070209273E-2</v>
      </c>
      <c r="BN122" s="167">
        <f>+BN73/BN16</f>
        <v>1.9673949225977771E-2</v>
      </c>
      <c r="BO122" s="43"/>
      <c r="BP122" s="263">
        <f>+BP73/BP16</f>
        <v>9.469339139747282E-2</v>
      </c>
      <c r="BQ122" s="46"/>
      <c r="BR122" s="107">
        <f>+BR73/BR16</f>
        <v>6.8221275745005569E-2</v>
      </c>
      <c r="BS122" s="46"/>
      <c r="BT122" s="107">
        <f>+BT73/BT16</f>
        <v>9.0067998728528623E-2</v>
      </c>
      <c r="BU122" s="47"/>
      <c r="BV122" s="107">
        <f>+BV73/BV16</f>
        <v>2.6524256533693578E-2</v>
      </c>
      <c r="BW122" s="46"/>
      <c r="BX122" s="107">
        <f>+BX73/BX16</f>
        <v>2.7041654731184535E-2</v>
      </c>
      <c r="BY122" s="46"/>
      <c r="BZ122" s="107">
        <f>+BZ73/BZ16</f>
        <v>2.6792076981714888E-2</v>
      </c>
      <c r="CA122" s="47"/>
      <c r="CB122" s="165">
        <f>+CB73/CB16</f>
        <v>7.5998333495238837E-2</v>
      </c>
      <c r="CC122" s="166">
        <f>+CC73/CC16</f>
        <v>4.1167259915157919E-2</v>
      </c>
      <c r="CD122" s="167">
        <f>+CD73/CD16</f>
        <v>6.5222734258788703E-2</v>
      </c>
      <c r="CE122" s="43"/>
      <c r="CF122" s="45">
        <f>+CF73/CF16</f>
        <v>3.2544032373236775E-2</v>
      </c>
      <c r="CG122" s="46"/>
      <c r="CH122" s="107">
        <f>+CH73/CH16</f>
        <v>3.5641476921869975E-2</v>
      </c>
      <c r="CI122" s="46"/>
      <c r="CJ122" s="107">
        <f>+CJ73/CJ16</f>
        <v>3.2994282576138907E-2</v>
      </c>
      <c r="CK122" s="47"/>
      <c r="CL122" s="107">
        <f>+CL73/CL16</f>
        <v>2.6922419427478392E-2</v>
      </c>
      <c r="CM122" s="46"/>
      <c r="CN122" s="107">
        <f>+CN73/CN16</f>
        <v>2.5018876181403981E-2</v>
      </c>
      <c r="CO122" s="46"/>
      <c r="CP122" s="107">
        <f>+CP73/CP16</f>
        <v>2.6151111306294991E-2</v>
      </c>
      <c r="CQ122" s="47"/>
      <c r="CR122" s="165">
        <f>+CR73/CR16</f>
        <v>3.0328982666560804E-2</v>
      </c>
      <c r="CS122" s="166">
        <f>+CS73/CS16</f>
        <v>2.7966082264403915E-2</v>
      </c>
      <c r="CT122" s="167">
        <f>+CT73/CT16</f>
        <v>2.968895670872634E-2</v>
      </c>
      <c r="CU122" s="43"/>
      <c r="CV122" s="109">
        <f>+CV73/CV16</f>
        <v>3.2275077360625529E-2</v>
      </c>
      <c r="CW122" s="107"/>
      <c r="CX122" s="107">
        <f>+CX73/CX16</f>
        <v>3.1979498353640216E-2</v>
      </c>
      <c r="CY122" s="107"/>
      <c r="CZ122" s="107">
        <f>+CZ73/CZ16</f>
        <v>3.2230848545363046E-2</v>
      </c>
      <c r="DA122" s="96"/>
      <c r="DB122" s="110">
        <f>+DB73/DB16</f>
        <v>2.1180088533503082E-2</v>
      </c>
      <c r="DC122" s="106"/>
      <c r="DD122" s="106">
        <f>+DD73/DD16</f>
        <v>1.6763496161790629E-2</v>
      </c>
      <c r="DE122" s="106"/>
      <c r="DF122" s="106">
        <f>+DF73/DF16</f>
        <v>1.9187412650719503E-2</v>
      </c>
      <c r="DG122" s="96"/>
      <c r="DH122" s="182"/>
      <c r="DI122" s="192" t="s">
        <v>99</v>
      </c>
      <c r="DJ122" s="216">
        <f>+DJ73/DJ16</f>
        <v>3.2230848545363039E-2</v>
      </c>
      <c r="DK122" s="204">
        <f>+DK73/DK16</f>
        <v>1.9187412650719503E-2</v>
      </c>
      <c r="DL122" s="217">
        <f>+DL73/DL16</f>
        <v>2.6153438091116216E-2</v>
      </c>
      <c r="DM122"/>
    </row>
    <row r="123" spans="1:117" s="62" customFormat="1" ht="15.6" x14ac:dyDescent="0.3">
      <c r="A123" s="51"/>
      <c r="B123" s="249"/>
      <c r="C123" s="250"/>
      <c r="D123" s="251"/>
      <c r="E123" s="252"/>
      <c r="F123" s="252"/>
      <c r="G123" s="252"/>
      <c r="H123" s="252"/>
      <c r="I123" s="253"/>
      <c r="J123" s="254"/>
      <c r="K123" s="252"/>
      <c r="L123" s="252"/>
      <c r="M123" s="252"/>
      <c r="N123" s="252"/>
      <c r="O123" s="253"/>
      <c r="P123" s="255"/>
      <c r="Q123" s="256"/>
      <c r="R123" s="257"/>
      <c r="S123" s="41"/>
      <c r="T123" s="251"/>
      <c r="U123" s="252"/>
      <c r="V123" s="252"/>
      <c r="W123" s="252"/>
      <c r="X123" s="252"/>
      <c r="Y123" s="253"/>
      <c r="Z123" s="254"/>
      <c r="AA123" s="252"/>
      <c r="AB123" s="252"/>
      <c r="AC123" s="252"/>
      <c r="AD123" s="252"/>
      <c r="AE123" s="253"/>
      <c r="AF123" s="255"/>
      <c r="AG123" s="256"/>
      <c r="AH123" s="257"/>
      <c r="AI123" s="43"/>
      <c r="AJ123" s="251"/>
      <c r="AK123" s="252"/>
      <c r="AL123" s="252"/>
      <c r="AM123" s="252"/>
      <c r="AN123" s="252"/>
      <c r="AO123" s="253"/>
      <c r="AP123" s="254"/>
      <c r="AQ123" s="252"/>
      <c r="AR123" s="252"/>
      <c r="AS123" s="252"/>
      <c r="AT123" s="252"/>
      <c r="AU123" s="253"/>
      <c r="AV123" s="255"/>
      <c r="AW123" s="256"/>
      <c r="AX123" s="257"/>
      <c r="AY123" s="43"/>
      <c r="AZ123" s="251"/>
      <c r="BA123" s="252"/>
      <c r="BB123" s="252"/>
      <c r="BC123" s="252"/>
      <c r="BD123" s="252"/>
      <c r="BE123" s="253"/>
      <c r="BF123" s="254"/>
      <c r="BG123" s="252"/>
      <c r="BH123" s="252"/>
      <c r="BI123" s="252"/>
      <c r="BJ123" s="252"/>
      <c r="BK123" s="253"/>
      <c r="BL123" s="255"/>
      <c r="BM123" s="256"/>
      <c r="BN123" s="257"/>
      <c r="BO123" s="43"/>
      <c r="BP123" s="251"/>
      <c r="BQ123" s="252"/>
      <c r="BR123" s="252"/>
      <c r="BS123" s="252"/>
      <c r="BT123" s="252"/>
      <c r="BU123" s="253"/>
      <c r="BV123" s="254"/>
      <c r="BW123" s="252"/>
      <c r="BX123" s="252"/>
      <c r="BY123" s="252"/>
      <c r="BZ123" s="252"/>
      <c r="CA123" s="253"/>
      <c r="CB123" s="255"/>
      <c r="CC123" s="256"/>
      <c r="CD123" s="257"/>
      <c r="CE123" s="43"/>
      <c r="CF123" s="251"/>
      <c r="CG123" s="252"/>
      <c r="CH123" s="252"/>
      <c r="CI123" s="252"/>
      <c r="CJ123" s="252"/>
      <c r="CK123" s="253"/>
      <c r="CL123" s="254"/>
      <c r="CM123" s="252"/>
      <c r="CN123" s="252"/>
      <c r="CO123" s="252"/>
      <c r="CP123" s="252"/>
      <c r="CQ123" s="253"/>
      <c r="CR123" s="255"/>
      <c r="CS123" s="256"/>
      <c r="CT123" s="257"/>
      <c r="CU123" s="43"/>
      <c r="CV123" s="254"/>
      <c r="CW123" s="252"/>
      <c r="CX123" s="252"/>
      <c r="CY123" s="252"/>
      <c r="CZ123" s="252"/>
      <c r="DA123" s="253"/>
      <c r="DB123" s="254"/>
      <c r="DC123" s="252"/>
      <c r="DD123" s="252"/>
      <c r="DE123" s="252"/>
      <c r="DF123" s="252"/>
      <c r="DG123" s="253"/>
      <c r="DH123" s="176"/>
      <c r="DI123" s="266"/>
      <c r="DJ123" s="254"/>
      <c r="DK123" s="252"/>
      <c r="DL123" s="253"/>
      <c r="DM123"/>
    </row>
    <row r="124" spans="1:117" ht="15.6" x14ac:dyDescent="0.3">
      <c r="B124" s="258" t="s">
        <v>191</v>
      </c>
      <c r="C124" s="259"/>
      <c r="D124" s="260">
        <f>+D96/D16</f>
        <v>7.635580539665221E-2</v>
      </c>
      <c r="E124" s="260"/>
      <c r="F124" s="260">
        <f>+F96/F16</f>
        <v>7.3058160881261491E-2</v>
      </c>
      <c r="G124" s="260"/>
      <c r="H124" s="260">
        <f>+H96/H16</f>
        <v>7.593070089046848E-2</v>
      </c>
      <c r="I124" s="260"/>
      <c r="J124" s="260">
        <f>+J96/J16</f>
        <v>8.044906987947556E-2</v>
      </c>
      <c r="K124" s="260"/>
      <c r="L124" s="260">
        <f>+L96/L16</f>
        <v>7.807155492778646E-2</v>
      </c>
      <c r="M124" s="260"/>
      <c r="N124" s="260">
        <f>+N96/N16</f>
        <v>7.9103004097382038E-2</v>
      </c>
      <c r="O124" s="260"/>
      <c r="P124" s="260">
        <f>+P96/P16</f>
        <v>7.7628636687187419E-2</v>
      </c>
      <c r="Q124" s="260">
        <f>+Q96/Q16</f>
        <v>7.7064776647052843E-2</v>
      </c>
      <c r="R124" s="260">
        <f>+R96/R16</f>
        <v>7.7438744265277679E-2</v>
      </c>
      <c r="S124" s="260"/>
      <c r="T124" s="260">
        <f>+T96/T16</f>
        <v>5.8623570446754085E-2</v>
      </c>
      <c r="U124" s="260"/>
      <c r="V124" s="260">
        <f>+V96/V16</f>
        <v>6.7128255118185584E-2</v>
      </c>
      <c r="W124" s="260"/>
      <c r="X124" s="260">
        <f>+X96/X16</f>
        <v>5.9854975572853374E-2</v>
      </c>
      <c r="Y124" s="260"/>
      <c r="Z124" s="260">
        <f>+Z96/Z16</f>
        <v>0.10384674362862747</v>
      </c>
      <c r="AA124" s="260"/>
      <c r="AB124" s="260">
        <f>+AB96/AB16</f>
        <v>7.4112240160516804E-2</v>
      </c>
      <c r="AC124" s="260"/>
      <c r="AD124" s="260">
        <f>+AD96/AD16</f>
        <v>9.2750902120339263E-2</v>
      </c>
      <c r="AE124" s="260"/>
      <c r="AF124" s="260">
        <f>+AF96/AF16</f>
        <v>7.6584554661376092E-2</v>
      </c>
      <c r="AG124" s="260">
        <f>+AG96/AG16</f>
        <v>7.2006450639497774E-2</v>
      </c>
      <c r="AH124" s="260">
        <f>+AH96/AH16</f>
        <v>7.5426774827359572E-2</v>
      </c>
      <c r="AI124" s="261"/>
      <c r="AJ124" s="260">
        <f>+AJ96/AJ16</f>
        <v>0.10617510834170424</v>
      </c>
      <c r="AK124" s="260"/>
      <c r="AL124" s="260">
        <f>+AL96/AL16</f>
        <v>9.4617954799318379E-2</v>
      </c>
      <c r="AM124" s="260"/>
      <c r="AN124" s="260">
        <f>+AN96/AN16</f>
        <v>0.10405549774058277</v>
      </c>
      <c r="AO124" s="260"/>
      <c r="AP124" s="260">
        <f>+AP96/AP16</f>
        <v>8.5693069426010446E-2</v>
      </c>
      <c r="AQ124" s="260"/>
      <c r="AR124" s="260">
        <f>+AR96/AR16</f>
        <v>8.3017519571766299E-2</v>
      </c>
      <c r="AS124" s="260"/>
      <c r="AT124" s="260">
        <f>+AT96/AT16</f>
        <v>8.4044049175622207E-2</v>
      </c>
      <c r="AU124" s="260"/>
      <c r="AV124" s="260">
        <f>+AV96/AV16</f>
        <v>0.10103526679127073</v>
      </c>
      <c r="AW124" s="260">
        <f>+AW96/AW16</f>
        <v>8.6433249432646048E-2</v>
      </c>
      <c r="AX124" s="260">
        <f>+AX96/AX16</f>
        <v>9.5725906494896304E-2</v>
      </c>
      <c r="AY124" s="260"/>
      <c r="AZ124" s="260">
        <f>+AZ96/AZ16</f>
        <v>6.1141585133858652E-2</v>
      </c>
      <c r="BA124" s="260"/>
      <c r="BB124" s="260">
        <f>+BB96/BB16</f>
        <v>6.3481507846683077E-2</v>
      </c>
      <c r="BC124" s="260"/>
      <c r="BD124" s="260">
        <f>+BD96/BD16</f>
        <v>6.1475745937388866E-2</v>
      </c>
      <c r="BE124" s="260"/>
      <c r="BF124" s="260">
        <f>+BF96/BF16</f>
        <v>6.7795357268382289E-2</v>
      </c>
      <c r="BG124" s="260"/>
      <c r="BH124" s="260">
        <f>+BH96/BH16</f>
        <v>6.8754352868895557E-2</v>
      </c>
      <c r="BI124" s="260"/>
      <c r="BJ124" s="260">
        <f>+BJ96/BJ16</f>
        <v>6.8199986041643582E-2</v>
      </c>
      <c r="BK124" s="260"/>
      <c r="BL124" s="260">
        <f>+BL96/BL16</f>
        <v>6.3799184762422939E-2</v>
      </c>
      <c r="BM124" s="260">
        <f>+BM96/BM16</f>
        <v>6.7407036874171905E-2</v>
      </c>
      <c r="BN124" s="260">
        <f>+BN96/BN16</f>
        <v>6.4814419381971175E-2</v>
      </c>
      <c r="BO124" s="260"/>
      <c r="BP124" s="260">
        <f>+BP96/BP16</f>
        <v>7.99635707714942E-2</v>
      </c>
      <c r="BQ124" s="260"/>
      <c r="BR124" s="260">
        <f>+BR96/BR16</f>
        <v>5.2971224758094987E-2</v>
      </c>
      <c r="BS124" s="260"/>
      <c r="BT124" s="260">
        <f>+BT96/BT16</f>
        <v>7.5247279825691182E-2</v>
      </c>
      <c r="BU124" s="260"/>
      <c r="BV124" s="260">
        <f>+BV96/BV16</f>
        <v>-3.2135841670866291E-2</v>
      </c>
      <c r="BW124" s="260"/>
      <c r="BX124" s="260">
        <f>+BX96/BX16</f>
        <v>3.0465711432337297E-2</v>
      </c>
      <c r="BY124" s="260"/>
      <c r="BZ124" s="260">
        <f>+BZ96/BZ16</f>
        <v>2.6855417015895486E-4</v>
      </c>
      <c r="CA124" s="260"/>
      <c r="CB124" s="260">
        <f>+CB96/CB16</f>
        <v>4.9220845187487081E-2</v>
      </c>
      <c r="CC124" s="260">
        <f>+CC96/CC16</f>
        <v>3.8185646387435782E-2</v>
      </c>
      <c r="CD124" s="260">
        <f>+CD96/CD16</f>
        <v>4.5806914247617611E-2</v>
      </c>
      <c r="CE124" s="260"/>
      <c r="CF124" s="260">
        <f>+CF96/CF16</f>
        <v>0.10754682922011542</v>
      </c>
      <c r="CG124" s="260"/>
      <c r="CH124" s="260">
        <f>+CH96/CH16</f>
        <v>0.13732491821127268</v>
      </c>
      <c r="CI124" s="260"/>
      <c r="CJ124" s="260">
        <f>+CJ96/CJ16</f>
        <v>0.11187542668160107</v>
      </c>
      <c r="CK124" s="260"/>
      <c r="CL124" s="260">
        <f>+CL96/CL16</f>
        <v>7.1880417724773854E-2</v>
      </c>
      <c r="CM124" s="260"/>
      <c r="CN124" s="260">
        <f>+CN96/CN16</f>
        <v>8.3191203557763174E-2</v>
      </c>
      <c r="CO124" s="260"/>
      <c r="CP124" s="260">
        <f>+CP96/CP16</f>
        <v>7.6463502972740849E-2</v>
      </c>
      <c r="CQ124" s="260"/>
      <c r="CR124" s="260">
        <f>+CR96/CR16</f>
        <v>9.3493411618579908E-2</v>
      </c>
      <c r="CS124" s="260">
        <f>+CS96/CS16</f>
        <v>9.8210426911836721E-2</v>
      </c>
      <c r="CT124" s="260">
        <f>+CT96/CT16</f>
        <v>9.4771083850736085E-2</v>
      </c>
      <c r="CU124" s="260"/>
      <c r="CV124" s="260">
        <f>+CV96/CV16</f>
        <v>7.724445500096376E-2</v>
      </c>
      <c r="CW124" s="260"/>
      <c r="CX124" s="260">
        <f>+CX96/CX16</f>
        <v>8.0338557908669075E-2</v>
      </c>
      <c r="CY124" s="260"/>
      <c r="CZ124" s="260">
        <f>+CZ96/CZ16</f>
        <v>7.7707439525148275E-2</v>
      </c>
      <c r="DA124" s="260"/>
      <c r="DB124" s="260">
        <f>+DB96/DB16</f>
        <v>7.5386445260741689E-2</v>
      </c>
      <c r="DC124" s="260"/>
      <c r="DD124" s="260">
        <f>+DD96/DD16</f>
        <v>7.1900768416793673E-2</v>
      </c>
      <c r="DE124" s="260"/>
      <c r="DF124" s="260">
        <f>+DF96/DF16</f>
        <v>7.3813779368684454E-2</v>
      </c>
      <c r="DG124" s="262"/>
      <c r="DI124" s="296"/>
      <c r="DJ124" s="267"/>
      <c r="DK124" s="267"/>
      <c r="DL124" s="297"/>
    </row>
    <row r="125" spans="1:117" x14ac:dyDescent="0.25">
      <c r="AI125" s="22"/>
      <c r="DI125" s="197" t="s">
        <v>95</v>
      </c>
      <c r="DJ125" s="201">
        <f>+DJ102</f>
        <v>137616020.83405542</v>
      </c>
      <c r="DK125" s="201">
        <f>+DK102</f>
        <v>98820066.432855129</v>
      </c>
      <c r="DL125" s="202">
        <f>+DL102</f>
        <v>236436087.26691055</v>
      </c>
    </row>
    <row r="126" spans="1:117" ht="15.75" customHeight="1" x14ac:dyDescent="0.3">
      <c r="DI126" s="190" t="s">
        <v>126</v>
      </c>
      <c r="DJ126" s="205">
        <f>+H114</f>
        <v>21557060.121075064</v>
      </c>
      <c r="DK126" s="205">
        <f>+N114</f>
        <v>5612080.9109321237</v>
      </c>
      <c r="DL126" s="206">
        <f>+DJ126+DK126</f>
        <v>27169141.032007188</v>
      </c>
    </row>
    <row r="127" spans="1:117" ht="15.75" customHeight="1" x14ac:dyDescent="0.4">
      <c r="H127" s="1">
        <v>21557060.121074837</v>
      </c>
      <c r="N127" s="1">
        <v>5612080.9109320119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F127" s="245"/>
      <c r="DI127" s="190" t="s">
        <v>133</v>
      </c>
      <c r="DJ127" s="205">
        <f>+X114</f>
        <v>42847969.901624143</v>
      </c>
      <c r="DK127" s="205">
        <f>+AD114</f>
        <v>43952360.55990088</v>
      </c>
      <c r="DL127" s="206">
        <f t="shared" ref="DL127:DL131" si="254">+DJ127+DK127</f>
        <v>86800330.461525023</v>
      </c>
    </row>
    <row r="128" spans="1:117" ht="15.75" customHeight="1" x14ac:dyDescent="0.3">
      <c r="H128" s="245">
        <f>+H102-H127</f>
        <v>2.2724270820617676E-7</v>
      </c>
      <c r="N128" s="245">
        <f>+N102-N127</f>
        <v>1.1175870895385742E-7</v>
      </c>
      <c r="DI128" s="190" t="s">
        <v>171</v>
      </c>
      <c r="DJ128" s="205">
        <f>+AN114</f>
        <v>10967570.020816207</v>
      </c>
      <c r="DK128" s="205">
        <f>+AT114</f>
        <v>4151484.6605640352</v>
      </c>
      <c r="DL128" s="206">
        <f t="shared" si="254"/>
        <v>15119054.681380242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172</v>
      </c>
      <c r="DJ129" s="205">
        <f>+BD114</f>
        <v>23330498.031161129</v>
      </c>
      <c r="DK129" s="205">
        <f>+BJ114</f>
        <v>2855855.4531590939</v>
      </c>
      <c r="DL129" s="206">
        <f t="shared" si="254"/>
        <v>26186353.484320223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174</v>
      </c>
      <c r="DJ130" s="205">
        <f>+BT114</f>
        <v>33237454.653636456</v>
      </c>
      <c r="DK130" s="205">
        <f>+BZ114</f>
        <v>26463378.456363887</v>
      </c>
      <c r="DL130" s="206">
        <f t="shared" si="254"/>
        <v>59700833.110000342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173</v>
      </c>
      <c r="DJ131" s="205">
        <f>+CJ114</f>
        <v>5675468.1057419777</v>
      </c>
      <c r="DK131" s="205">
        <f>+CP114</f>
        <v>15784906.391935229</v>
      </c>
      <c r="DL131" s="206">
        <f t="shared" si="254"/>
        <v>21460374.497677207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3"/>
      <c r="DJ132" s="264"/>
      <c r="DK132" s="264"/>
      <c r="DL132" s="265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8" t="s">
        <v>97</v>
      </c>
      <c r="DJ133" s="203">
        <f>+DJ125/DJ16</f>
        <v>8.6974467018263363E-2</v>
      </c>
      <c r="DK133" s="203">
        <f>+DK125/DK16</f>
        <v>7.1587040601952104E-2</v>
      </c>
      <c r="DL133" s="218">
        <f>+DL125/DL16</f>
        <v>7.9804906258214903E-2</v>
      </c>
    </row>
    <row r="134" spans="21:116" ht="16.5" customHeight="1" x14ac:dyDescent="0.3">
      <c r="DI134" s="190" t="s">
        <v>126</v>
      </c>
      <c r="DJ134" s="231">
        <f>+H116</f>
        <v>9.1760858151536506E-2</v>
      </c>
      <c r="DK134" s="231">
        <f>+N116</f>
        <v>2.636326259920755E-2</v>
      </c>
      <c r="DL134" s="232">
        <f>+R116</f>
        <v>6.0672275418900121E-2</v>
      </c>
    </row>
    <row r="135" spans="21:116" ht="16.5" customHeight="1" x14ac:dyDescent="0.3">
      <c r="DI135" s="190" t="s">
        <v>133</v>
      </c>
      <c r="DJ135" s="231">
        <f>+X116</f>
        <v>9.5265722995195229E-2</v>
      </c>
      <c r="DK135" s="231">
        <f>+AD116</f>
        <v>0.10871793433824646</v>
      </c>
      <c r="DL135" s="232">
        <f>+AH116</f>
        <v>0.10163353678091741</v>
      </c>
    </row>
    <row r="136" spans="21:116" ht="16.5" customHeight="1" x14ac:dyDescent="0.3">
      <c r="DI136" s="190" t="s">
        <v>171</v>
      </c>
      <c r="DJ136" s="231">
        <f>+AN116</f>
        <v>6.9618812739859717E-2</v>
      </c>
      <c r="DK136" s="231">
        <f>+AT116</f>
        <v>3.6957947312986093E-2</v>
      </c>
      <c r="DL136" s="232">
        <f>+AX116</f>
        <v>5.6024011851103242E-2</v>
      </c>
    </row>
    <row r="137" spans="21:116" ht="16.5" customHeight="1" x14ac:dyDescent="0.3">
      <c r="DI137" s="190" t="s">
        <v>172</v>
      </c>
      <c r="DJ137" s="231">
        <f>+BD116</f>
        <v>8.3954351267459995E-2</v>
      </c>
      <c r="DK137" s="231">
        <f>+BJ116</f>
        <v>1.0421082857990517E-2</v>
      </c>
      <c r="DL137" s="232">
        <f>+BN116</f>
        <v>4.7444118627685959E-2</v>
      </c>
    </row>
    <row r="138" spans="21:116" ht="16.5" customHeight="1" x14ac:dyDescent="0.3">
      <c r="DI138" s="190" t="s">
        <v>174</v>
      </c>
      <c r="DJ138" s="231">
        <f>+BT116</f>
        <v>0.1743406294140292</v>
      </c>
      <c r="DK138" s="231">
        <f>+BZ116</f>
        <v>0.21470903879435402</v>
      </c>
      <c r="DL138" s="232">
        <f>+CD116</f>
        <v>0.19019126863964284</v>
      </c>
    </row>
    <row r="139" spans="21:116" ht="16.5" customHeight="1" x14ac:dyDescent="0.3">
      <c r="DI139" s="190" t="s">
        <v>173</v>
      </c>
      <c r="DJ139" s="231">
        <f>+CJ116</f>
        <v>2.0905747477749696E-2</v>
      </c>
      <c r="DK139" s="231">
        <f>+CP116</f>
        <v>6.223441223078334E-2</v>
      </c>
      <c r="DL139" s="232">
        <f>+CT116</f>
        <v>4.0867940339384609E-2</v>
      </c>
    </row>
    <row r="140" spans="21:116" ht="4.8" customHeight="1" x14ac:dyDescent="0.3">
      <c r="DI140" s="173"/>
      <c r="DJ140" s="264"/>
      <c r="DK140" s="264"/>
      <c r="DL140" s="265"/>
    </row>
    <row r="141" spans="21:116" x14ac:dyDescent="0.25">
      <c r="DI141" s="198" t="s">
        <v>175</v>
      </c>
      <c r="DJ141" s="236">
        <f>+DJ63/DJ16</f>
        <v>0.83531809345658836</v>
      </c>
      <c r="DK141" s="236">
        <f t="shared" ref="DK141:DL141" si="255">+DK63/DK16</f>
        <v>0.85459918002936353</v>
      </c>
      <c r="DL141" s="237">
        <f t="shared" si="255"/>
        <v>0.84430185188137141</v>
      </c>
    </row>
    <row r="142" spans="21:116" ht="15" customHeight="1" x14ac:dyDescent="0.3">
      <c r="DI142" s="190" t="s">
        <v>126</v>
      </c>
      <c r="DJ142" s="231">
        <f>+H118</f>
        <v>0.83230844095799494</v>
      </c>
      <c r="DK142" s="231">
        <f>+N118</f>
        <v>0.89453373330341035</v>
      </c>
      <c r="DL142" s="232">
        <f>+R118</f>
        <v>0.86188898031582217</v>
      </c>
    </row>
    <row r="143" spans="21:116" ht="15" customHeight="1" x14ac:dyDescent="0.3">
      <c r="DI143" s="190" t="s">
        <v>133</v>
      </c>
      <c r="DJ143" s="231">
        <f>+X118</f>
        <v>0.84487930143195134</v>
      </c>
      <c r="DK143" s="231">
        <f>+AD118</f>
        <v>0.79853116354141418</v>
      </c>
      <c r="DL143" s="232">
        <f>+AH118</f>
        <v>0.82293968839172305</v>
      </c>
    </row>
    <row r="144" spans="21:116" ht="15" customHeight="1" x14ac:dyDescent="0.3">
      <c r="DI144" s="190" t="s">
        <v>171</v>
      </c>
      <c r="DJ144" s="231">
        <f>+AN118</f>
        <v>0.82632568951955743</v>
      </c>
      <c r="DK144" s="231">
        <f>+AT118</f>
        <v>0.87899800351139168</v>
      </c>
      <c r="DL144" s="232">
        <f>+AX118</f>
        <v>0.8482500816540004</v>
      </c>
    </row>
    <row r="145" spans="113:116" ht="15" customHeight="1" x14ac:dyDescent="0.3">
      <c r="DI145" s="190" t="s">
        <v>172</v>
      </c>
      <c r="DJ145" s="231">
        <f>+BD118</f>
        <v>0.85456990279515133</v>
      </c>
      <c r="DK145" s="231">
        <f>+BJ118</f>
        <v>0.92137893110036584</v>
      </c>
      <c r="DL145" s="232">
        <f>+BN118</f>
        <v>0.88774146199034287</v>
      </c>
    </row>
    <row r="146" spans="113:116" ht="15" customHeight="1" x14ac:dyDescent="0.3">
      <c r="DI146" s="190" t="s">
        <v>174</v>
      </c>
      <c r="DJ146" s="231">
        <f>+BT118</f>
        <v>0.75041209076027959</v>
      </c>
      <c r="DK146" s="231">
        <f>+BZ118</f>
        <v>0.78502240703548709</v>
      </c>
      <c r="DL146" s="232">
        <f>+CD118</f>
        <v>0.76400181711273951</v>
      </c>
    </row>
    <row r="147" spans="113:116" ht="15" customHeight="1" x14ac:dyDescent="0.3">
      <c r="DI147" s="190" t="s">
        <v>173</v>
      </c>
      <c r="DJ147" s="231">
        <f>+CJ118</f>
        <v>0.86721882584064924</v>
      </c>
      <c r="DK147" s="231">
        <f>+CP118</f>
        <v>0.86130208479647585</v>
      </c>
      <c r="DL147" s="232">
        <f>+CT118</f>
        <v>0.86436097580987947</v>
      </c>
    </row>
    <row r="148" spans="113:116" ht="4.8" customHeight="1" x14ac:dyDescent="0.3">
      <c r="DI148" s="173"/>
      <c r="DJ148" s="264"/>
      <c r="DK148" s="264"/>
      <c r="DL148" s="265"/>
    </row>
    <row r="149" spans="113:116" x14ac:dyDescent="0.25">
      <c r="DI149" s="198" t="s">
        <v>94</v>
      </c>
      <c r="DJ149" s="236">
        <f>+DJ95/DJ16</f>
        <v>4.5476590979785236E-2</v>
      </c>
      <c r="DK149" s="236">
        <f t="shared" ref="DK149:DL149" si="256">+DK95/DK16</f>
        <v>5.4626366717964954E-2</v>
      </c>
      <c r="DL149" s="237">
        <f t="shared" si="256"/>
        <v>4.9739803769297458E-2</v>
      </c>
    </row>
    <row r="150" spans="113:116" ht="15.75" customHeight="1" x14ac:dyDescent="0.3">
      <c r="DI150" s="190" t="s">
        <v>126</v>
      </c>
      <c r="DJ150" s="231">
        <f>+H120</f>
        <v>6.3774305339960563E-2</v>
      </c>
      <c r="DK150" s="231">
        <f>+N120</f>
        <v>6.6720734566152545E-2</v>
      </c>
      <c r="DL150" s="232">
        <f>+R120</f>
        <v>6.5174973177832871E-2</v>
      </c>
    </row>
    <row r="151" spans="113:116" ht="15.75" customHeight="1" x14ac:dyDescent="0.3">
      <c r="DI151" s="190" t="s">
        <v>133</v>
      </c>
      <c r="DJ151" s="231">
        <f>+X120</f>
        <v>3.4726943044566E-2</v>
      </c>
      <c r="DK151" s="231">
        <f>+AD120</f>
        <v>7.1126333574920306E-2</v>
      </c>
      <c r="DL151" s="232">
        <f>+AH120</f>
        <v>5.1957161549184179E-2</v>
      </c>
    </row>
    <row r="152" spans="113:116" ht="15.75" customHeight="1" x14ac:dyDescent="0.3">
      <c r="DI152" s="190" t="s">
        <v>171</v>
      </c>
      <c r="DJ152" s="231">
        <f>+AN120</f>
        <v>7.9292418022661529E-2</v>
      </c>
      <c r="DK152" s="231">
        <f>+AT120</f>
        <v>7.4031400320813928E-2</v>
      </c>
      <c r="DL152" s="232">
        <f>+AX120</f>
        <v>7.7102565206636872E-2</v>
      </c>
    </row>
    <row r="153" spans="113:116" ht="15.75" customHeight="1" x14ac:dyDescent="0.3">
      <c r="DI153" s="190" t="s">
        <v>172</v>
      </c>
      <c r="DJ153" s="231">
        <f>+BD120</f>
        <v>3.6969335842456506E-2</v>
      </c>
      <c r="DK153" s="231">
        <f>+BJ120</f>
        <v>5.3426371836047273E-2</v>
      </c>
      <c r="DL153" s="232">
        <f>+BN120</f>
        <v>4.5140470155993387E-2</v>
      </c>
    </row>
    <row r="154" spans="113:116" ht="15.75" customHeight="1" x14ac:dyDescent="0.3">
      <c r="DI154" s="190" t="s">
        <v>174</v>
      </c>
      <c r="DJ154" s="231">
        <f>+BT120</f>
        <v>-1.4820718902837442E-2</v>
      </c>
      <c r="DK154" s="231">
        <f>+BZ120</f>
        <v>-2.6523522811555931E-2</v>
      </c>
      <c r="DL154" s="232">
        <f>+CD120</f>
        <v>-1.9415820011171089E-2</v>
      </c>
    </row>
    <row r="155" spans="113:116" ht="15.75" customHeight="1" x14ac:dyDescent="0.3">
      <c r="DI155" s="190" t="s">
        <v>173</v>
      </c>
      <c r="DJ155" s="231">
        <f>+CJ120</f>
        <v>7.8881144105462153E-2</v>
      </c>
      <c r="DK155" s="231">
        <f>+CP120</f>
        <v>5.0312391666445862E-2</v>
      </c>
      <c r="DL155" s="232">
        <f>+CT120</f>
        <v>6.5082127142009769E-2</v>
      </c>
    </row>
    <row r="156" spans="113:116" ht="4.8" customHeight="1" x14ac:dyDescent="0.3">
      <c r="DI156" s="173"/>
      <c r="DJ156" s="264"/>
      <c r="DK156" s="264"/>
      <c r="DL156" s="265"/>
    </row>
    <row r="157" spans="113:116" x14ac:dyDescent="0.25">
      <c r="DI157" s="198" t="s">
        <v>176</v>
      </c>
      <c r="DJ157" s="236">
        <f>+DJ73/DJ16</f>
        <v>3.2230848545363039E-2</v>
      </c>
      <c r="DK157" s="236">
        <f>+DK73/DK16</f>
        <v>1.9187412650719503E-2</v>
      </c>
      <c r="DL157" s="237">
        <f>+DL73/DL16</f>
        <v>2.6153438091116216E-2</v>
      </c>
    </row>
    <row r="158" spans="113:116" ht="15.75" customHeight="1" x14ac:dyDescent="0.3">
      <c r="DI158" s="190" t="s">
        <v>126</v>
      </c>
      <c r="DJ158" s="231">
        <f>+H122</f>
        <v>1.2156395550507919E-2</v>
      </c>
      <c r="DK158" s="231">
        <f>+N122</f>
        <v>1.2382269531229492E-2</v>
      </c>
      <c r="DL158" s="232">
        <f>+R122</f>
        <v>1.2263771087444805E-2</v>
      </c>
    </row>
    <row r="159" spans="113:116" ht="15.75" customHeight="1" x14ac:dyDescent="0.3">
      <c r="DI159" s="190" t="s">
        <v>133</v>
      </c>
      <c r="DJ159" s="231">
        <f>+X122</f>
        <v>2.5128032528287374E-2</v>
      </c>
      <c r="DK159" s="231">
        <f>+AD122</f>
        <v>2.1624568545418936E-2</v>
      </c>
      <c r="DL159" s="232">
        <f>+AH122</f>
        <v>2.34696132781754E-2</v>
      </c>
    </row>
    <row r="160" spans="113:116" ht="15.75" customHeight="1" x14ac:dyDescent="0.3">
      <c r="DI160" s="190" t="s">
        <v>171</v>
      </c>
      <c r="DJ160" s="231">
        <f>+AN122</f>
        <v>2.4763079717921261E-2</v>
      </c>
      <c r="DK160" s="231">
        <f>+AT122</f>
        <v>1.0012648854808272E-2</v>
      </c>
      <c r="DL160" s="232">
        <f>+AX122</f>
        <v>1.8623341288259432E-2</v>
      </c>
    </row>
    <row r="161" spans="113:116" ht="15.75" customHeight="1" x14ac:dyDescent="0.3">
      <c r="DI161" s="190" t="s">
        <v>172</v>
      </c>
      <c r="DJ161" s="231">
        <f>+BD122</f>
        <v>2.450641009493236E-2</v>
      </c>
      <c r="DK161" s="231">
        <f>+BJ122</f>
        <v>1.4773614205596279E-2</v>
      </c>
      <c r="DL161" s="232">
        <f>+BN122</f>
        <v>1.9673949225977771E-2</v>
      </c>
    </row>
    <row r="162" spans="113:116" ht="15.75" customHeight="1" x14ac:dyDescent="0.3">
      <c r="DI162" s="190" t="s">
        <v>174</v>
      </c>
      <c r="DJ162" s="231">
        <f>+BT122</f>
        <v>9.0067998728528623E-2</v>
      </c>
      <c r="DK162" s="231">
        <f>+BZ122</f>
        <v>2.6792076981714888E-2</v>
      </c>
      <c r="DL162" s="232">
        <f>+CD122</f>
        <v>6.5222734258788703E-2</v>
      </c>
    </row>
    <row r="163" spans="113:116" ht="15.75" customHeight="1" thickBot="1" x14ac:dyDescent="0.35">
      <c r="DI163" s="219" t="s">
        <v>173</v>
      </c>
      <c r="DJ163" s="241">
        <f>+CJ122</f>
        <v>3.2994282576138907E-2</v>
      </c>
      <c r="DK163" s="241">
        <f>+CP122</f>
        <v>2.6151111306294991E-2</v>
      </c>
      <c r="DL163" s="242">
        <f>+CT122</f>
        <v>2.968895670872634E-2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topLeftCell="A2" workbookViewId="0">
      <pane xSplit="3" ySplit="4" topLeftCell="H6" activePane="bottomRight" state="frozen"/>
      <selection activeCell="A2" sqref="A2"/>
      <selection pane="topRight" activeCell="D2" sqref="D2"/>
      <selection pane="bottomLeft" activeCell="A6" sqref="A6"/>
      <selection pane="bottomRight" activeCell="P19" sqref="P19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103</v>
      </c>
      <c r="B1" s="222"/>
      <c r="C1" s="299" t="s">
        <v>178</v>
      </c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1"/>
    </row>
    <row r="2" spans="1:119" s="28" customFormat="1" ht="21.6" thickBot="1" x14ac:dyDescent="0.45">
      <c r="A2" s="31" t="s">
        <v>14</v>
      </c>
      <c r="B2" s="30"/>
      <c r="C2" s="33"/>
      <c r="D2" s="302" t="s">
        <v>158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4"/>
      <c r="S2" s="226"/>
      <c r="T2" s="305" t="s">
        <v>159</v>
      </c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4"/>
      <c r="AI2" s="227"/>
      <c r="AJ2" s="305" t="s">
        <v>160</v>
      </c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4"/>
      <c r="AY2" s="227"/>
      <c r="AZ2" s="305" t="s">
        <v>163</v>
      </c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4"/>
      <c r="BO2" s="227"/>
      <c r="BP2" s="305" t="s">
        <v>164</v>
      </c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4"/>
      <c r="CE2" s="227"/>
      <c r="CF2" s="305" t="s">
        <v>165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6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10" t="s">
        <v>132</v>
      </c>
      <c r="E3" s="311"/>
      <c r="F3" s="311"/>
      <c r="G3" s="311"/>
      <c r="H3" s="311"/>
      <c r="I3" s="312"/>
      <c r="J3" s="313" t="s">
        <v>130</v>
      </c>
      <c r="K3" s="311"/>
      <c r="L3" s="311"/>
      <c r="M3" s="311"/>
      <c r="N3" s="311"/>
      <c r="O3" s="312"/>
      <c r="P3" s="307" t="s">
        <v>206</v>
      </c>
      <c r="Q3" s="308"/>
      <c r="R3" s="309"/>
      <c r="S3" s="228"/>
      <c r="T3" s="313" t="s">
        <v>129</v>
      </c>
      <c r="U3" s="311"/>
      <c r="V3" s="311"/>
      <c r="W3" s="311"/>
      <c r="X3" s="311"/>
      <c r="Y3" s="312"/>
      <c r="Z3" s="313" t="s">
        <v>128</v>
      </c>
      <c r="AA3" s="311"/>
      <c r="AB3" s="311"/>
      <c r="AC3" s="311"/>
      <c r="AD3" s="311"/>
      <c r="AE3" s="312"/>
      <c r="AF3" s="307" t="s">
        <v>207</v>
      </c>
      <c r="AG3" s="308"/>
      <c r="AH3" s="309"/>
      <c r="AI3" s="229"/>
      <c r="AJ3" s="313" t="s">
        <v>136</v>
      </c>
      <c r="AK3" s="311"/>
      <c r="AL3" s="311"/>
      <c r="AM3" s="311"/>
      <c r="AN3" s="311"/>
      <c r="AO3" s="312"/>
      <c r="AP3" s="313" t="s">
        <v>137</v>
      </c>
      <c r="AQ3" s="311"/>
      <c r="AR3" s="311"/>
      <c r="AS3" s="311"/>
      <c r="AT3" s="311"/>
      <c r="AU3" s="312"/>
      <c r="AV3" s="307" t="s">
        <v>208</v>
      </c>
      <c r="AW3" s="308"/>
      <c r="AX3" s="309"/>
      <c r="AY3" s="229"/>
      <c r="AZ3" s="313" t="s">
        <v>142</v>
      </c>
      <c r="BA3" s="311"/>
      <c r="BB3" s="311"/>
      <c r="BC3" s="311"/>
      <c r="BD3" s="311"/>
      <c r="BE3" s="312"/>
      <c r="BF3" s="313" t="s">
        <v>143</v>
      </c>
      <c r="BG3" s="311"/>
      <c r="BH3" s="311"/>
      <c r="BI3" s="311"/>
      <c r="BJ3" s="311"/>
      <c r="BK3" s="312"/>
      <c r="BL3" s="307" t="s">
        <v>209</v>
      </c>
      <c r="BM3" s="308"/>
      <c r="BN3" s="309"/>
      <c r="BO3" s="229"/>
      <c r="BP3" s="313" t="s">
        <v>139</v>
      </c>
      <c r="BQ3" s="311"/>
      <c r="BR3" s="311"/>
      <c r="BS3" s="311"/>
      <c r="BT3" s="311"/>
      <c r="BU3" s="312"/>
      <c r="BV3" s="313" t="s">
        <v>140</v>
      </c>
      <c r="BW3" s="311"/>
      <c r="BX3" s="311"/>
      <c r="BY3" s="311"/>
      <c r="BZ3" s="311"/>
      <c r="CA3" s="312"/>
      <c r="CB3" s="307" t="s">
        <v>210</v>
      </c>
      <c r="CC3" s="308"/>
      <c r="CD3" s="309"/>
      <c r="CE3" s="229"/>
      <c r="CF3" s="313" t="s">
        <v>145</v>
      </c>
      <c r="CG3" s="311"/>
      <c r="CH3" s="311"/>
      <c r="CI3" s="311"/>
      <c r="CJ3" s="311"/>
      <c r="CK3" s="312"/>
      <c r="CL3" s="313" t="s">
        <v>146</v>
      </c>
      <c r="CM3" s="311"/>
      <c r="CN3" s="311"/>
      <c r="CO3" s="311"/>
      <c r="CP3" s="311"/>
      <c r="CQ3" s="312"/>
      <c r="CR3" s="307" t="s">
        <v>211</v>
      </c>
      <c r="CS3" s="308"/>
      <c r="CT3" s="324"/>
      <c r="CU3" s="62"/>
      <c r="CV3" s="314" t="s">
        <v>148</v>
      </c>
      <c r="CW3" s="315"/>
      <c r="CX3" s="315"/>
      <c r="CY3" s="315"/>
      <c r="CZ3" s="315"/>
      <c r="DA3" s="316"/>
      <c r="DB3" s="317" t="s">
        <v>149</v>
      </c>
      <c r="DC3" s="315"/>
      <c r="DD3" s="315"/>
      <c r="DE3" s="315"/>
      <c r="DF3" s="315"/>
      <c r="DG3" s="316"/>
      <c r="DH3" s="185"/>
      <c r="DI3" s="318" t="s">
        <v>150</v>
      </c>
      <c r="DJ3" s="319"/>
      <c r="DK3" s="319"/>
      <c r="DL3" s="320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21"/>
      <c r="DJ4" s="322"/>
      <c r="DK4" s="322"/>
      <c r="DL4" s="323"/>
      <c r="DM4"/>
    </row>
    <row r="5" spans="1:119" s="27" customFormat="1" ht="48" customHeight="1" thickBot="1" x14ac:dyDescent="0.35">
      <c r="A5" s="122"/>
      <c r="B5" s="122"/>
      <c r="C5" s="123"/>
      <c r="D5" s="124" t="s">
        <v>104</v>
      </c>
      <c r="E5" s="125" t="s">
        <v>98</v>
      </c>
      <c r="F5" s="125" t="s">
        <v>105</v>
      </c>
      <c r="G5" s="125" t="s">
        <v>98</v>
      </c>
      <c r="H5" s="125" t="s">
        <v>116</v>
      </c>
      <c r="I5" s="126" t="s">
        <v>161</v>
      </c>
      <c r="J5" s="127" t="s">
        <v>104</v>
      </c>
      <c r="K5" s="125" t="s">
        <v>98</v>
      </c>
      <c r="L5" s="125" t="s">
        <v>105</v>
      </c>
      <c r="M5" s="125" t="s">
        <v>98</v>
      </c>
      <c r="N5" s="125" t="s">
        <v>116</v>
      </c>
      <c r="O5" s="123" t="s">
        <v>161</v>
      </c>
      <c r="P5" s="133" t="s">
        <v>104</v>
      </c>
      <c r="Q5" s="133" t="s">
        <v>105</v>
      </c>
      <c r="R5" s="134" t="s">
        <v>127</v>
      </c>
      <c r="S5" s="41"/>
      <c r="T5" s="124" t="s">
        <v>106</v>
      </c>
      <c r="U5" s="125" t="s">
        <v>98</v>
      </c>
      <c r="V5" s="125" t="s">
        <v>107</v>
      </c>
      <c r="W5" s="125" t="s">
        <v>98</v>
      </c>
      <c r="X5" s="125" t="s">
        <v>117</v>
      </c>
      <c r="Y5" s="126" t="s">
        <v>161</v>
      </c>
      <c r="Z5" s="127" t="s">
        <v>106</v>
      </c>
      <c r="AA5" s="125" t="s">
        <v>98</v>
      </c>
      <c r="AB5" s="125" t="s">
        <v>107</v>
      </c>
      <c r="AC5" s="125" t="s">
        <v>98</v>
      </c>
      <c r="AD5" s="125" t="s">
        <v>117</v>
      </c>
      <c r="AE5" s="128" t="s">
        <v>161</v>
      </c>
      <c r="AF5" s="133" t="s">
        <v>106</v>
      </c>
      <c r="AG5" s="133" t="s">
        <v>107</v>
      </c>
      <c r="AH5" s="134" t="s">
        <v>135</v>
      </c>
      <c r="AI5" s="43"/>
      <c r="AJ5" s="124" t="s">
        <v>108</v>
      </c>
      <c r="AK5" s="125" t="s">
        <v>98</v>
      </c>
      <c r="AL5" s="125" t="s">
        <v>109</v>
      </c>
      <c r="AM5" s="125" t="s">
        <v>98</v>
      </c>
      <c r="AN5" s="125" t="s">
        <v>118</v>
      </c>
      <c r="AO5" s="126" t="s">
        <v>161</v>
      </c>
      <c r="AP5" s="127" t="s">
        <v>108</v>
      </c>
      <c r="AQ5" s="125" t="s">
        <v>98</v>
      </c>
      <c r="AR5" s="125" t="s">
        <v>109</v>
      </c>
      <c r="AS5" s="125" t="s">
        <v>98</v>
      </c>
      <c r="AT5" s="125" t="s">
        <v>118</v>
      </c>
      <c r="AU5" s="123" t="s">
        <v>161</v>
      </c>
      <c r="AV5" s="133" t="s">
        <v>108</v>
      </c>
      <c r="AW5" s="133" t="s">
        <v>109</v>
      </c>
      <c r="AX5" s="134" t="s">
        <v>151</v>
      </c>
      <c r="AY5" s="43"/>
      <c r="AZ5" s="124" t="s">
        <v>110</v>
      </c>
      <c r="BA5" s="125" t="s">
        <v>98</v>
      </c>
      <c r="BB5" s="125" t="s">
        <v>111</v>
      </c>
      <c r="BC5" s="125" t="s">
        <v>98</v>
      </c>
      <c r="BD5" s="125" t="s">
        <v>119</v>
      </c>
      <c r="BE5" s="126" t="s">
        <v>161</v>
      </c>
      <c r="BF5" s="127" t="s">
        <v>110</v>
      </c>
      <c r="BG5" s="125" t="s">
        <v>98</v>
      </c>
      <c r="BH5" s="125" t="s">
        <v>111</v>
      </c>
      <c r="BI5" s="125" t="s">
        <v>98</v>
      </c>
      <c r="BJ5" s="125" t="s">
        <v>119</v>
      </c>
      <c r="BK5" s="123" t="s">
        <v>161</v>
      </c>
      <c r="BL5" s="133" t="s">
        <v>110</v>
      </c>
      <c r="BM5" s="133" t="s">
        <v>111</v>
      </c>
      <c r="BN5" s="134" t="s">
        <v>152</v>
      </c>
      <c r="BO5" s="43"/>
      <c r="BP5" s="124" t="s">
        <v>112</v>
      </c>
      <c r="BQ5" s="125" t="s">
        <v>98</v>
      </c>
      <c r="BR5" s="125" t="s">
        <v>113</v>
      </c>
      <c r="BS5" s="125" t="s">
        <v>98</v>
      </c>
      <c r="BT5" s="125" t="s">
        <v>120</v>
      </c>
      <c r="BU5" s="126" t="s">
        <v>161</v>
      </c>
      <c r="BV5" s="127" t="s">
        <v>112</v>
      </c>
      <c r="BW5" s="125" t="s">
        <v>98</v>
      </c>
      <c r="BX5" s="125" t="s">
        <v>113</v>
      </c>
      <c r="BY5" s="125" t="s">
        <v>98</v>
      </c>
      <c r="BZ5" s="125" t="s">
        <v>120</v>
      </c>
      <c r="CA5" s="123" t="s">
        <v>161</v>
      </c>
      <c r="CB5" s="133" t="s">
        <v>154</v>
      </c>
      <c r="CC5" s="133" t="s">
        <v>155</v>
      </c>
      <c r="CD5" s="134" t="s">
        <v>153</v>
      </c>
      <c r="CE5" s="43"/>
      <c r="CF5" s="124" t="s">
        <v>114</v>
      </c>
      <c r="CG5" s="125" t="s">
        <v>98</v>
      </c>
      <c r="CH5" s="125" t="s">
        <v>115</v>
      </c>
      <c r="CI5" s="125" t="s">
        <v>98</v>
      </c>
      <c r="CJ5" s="125" t="s">
        <v>121</v>
      </c>
      <c r="CK5" s="126" t="s">
        <v>161</v>
      </c>
      <c r="CL5" s="127" t="s">
        <v>114</v>
      </c>
      <c r="CM5" s="125" t="s">
        <v>98</v>
      </c>
      <c r="CN5" s="125" t="s">
        <v>115</v>
      </c>
      <c r="CO5" s="125" t="s">
        <v>98</v>
      </c>
      <c r="CP5" s="125" t="s">
        <v>121</v>
      </c>
      <c r="CQ5" s="123" t="s">
        <v>161</v>
      </c>
      <c r="CR5" s="133" t="s">
        <v>114</v>
      </c>
      <c r="CS5" s="133" t="s">
        <v>115</v>
      </c>
      <c r="CT5" s="134" t="s">
        <v>156</v>
      </c>
      <c r="CU5" s="43"/>
      <c r="CV5" s="129" t="s">
        <v>122</v>
      </c>
      <c r="CW5" s="130" t="s">
        <v>124</v>
      </c>
      <c r="CX5" s="130" t="s">
        <v>123</v>
      </c>
      <c r="CY5" s="130" t="s">
        <v>125</v>
      </c>
      <c r="CZ5" s="130" t="s">
        <v>96</v>
      </c>
      <c r="DA5" s="131" t="s">
        <v>162</v>
      </c>
      <c r="DB5" s="129" t="s">
        <v>166</v>
      </c>
      <c r="DC5" s="130" t="s">
        <v>98</v>
      </c>
      <c r="DD5" s="130" t="s">
        <v>167</v>
      </c>
      <c r="DE5" s="130" t="s">
        <v>98</v>
      </c>
      <c r="DF5" s="130" t="s">
        <v>168</v>
      </c>
      <c r="DG5" s="131" t="s">
        <v>169</v>
      </c>
      <c r="DH5" s="187"/>
      <c r="DI5" s="208"/>
      <c r="DJ5" s="209" t="s">
        <v>96</v>
      </c>
      <c r="DK5" s="210" t="s">
        <v>168</v>
      </c>
      <c r="DL5" s="211" t="s">
        <v>170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v>207603993.27000007</v>
      </c>
      <c r="E8" s="46"/>
      <c r="F8" s="46">
        <v>30651743.999999996</v>
      </c>
      <c r="G8" s="46"/>
      <c r="H8" s="46">
        <v>238255737.27000007</v>
      </c>
      <c r="I8" s="47"/>
      <c r="J8" s="48">
        <v>89836791.769999996</v>
      </c>
      <c r="K8" s="46"/>
      <c r="L8" s="46">
        <v>125481676.59000003</v>
      </c>
      <c r="M8" s="46"/>
      <c r="N8" s="46">
        <v>215318468.36000001</v>
      </c>
      <c r="O8" s="47"/>
      <c r="P8" s="139">
        <f>+D8+J8</f>
        <v>297440785.04000008</v>
      </c>
      <c r="Q8" s="140">
        <f>+F8+L8</f>
        <v>156133420.59000003</v>
      </c>
      <c r="R8" s="141">
        <f>+P8+Q8</f>
        <v>453574205.63000011</v>
      </c>
      <c r="S8" s="41"/>
      <c r="T8" s="45">
        <v>391071538.87999988</v>
      </c>
      <c r="U8" s="46"/>
      <c r="V8" s="46">
        <v>65220684.480000004</v>
      </c>
      <c r="W8" s="46"/>
      <c r="X8" s="46">
        <v>456292223.3599999</v>
      </c>
      <c r="Y8" s="47"/>
      <c r="Z8" s="48">
        <v>249095389.19691676</v>
      </c>
      <c r="AA8" s="46"/>
      <c r="AB8" s="46">
        <v>146911401.05000007</v>
      </c>
      <c r="AC8" s="46"/>
      <c r="AD8" s="46">
        <v>396006790.24691683</v>
      </c>
      <c r="AE8" s="47"/>
      <c r="AF8" s="139">
        <f>+T8+Z8</f>
        <v>640166928.07691669</v>
      </c>
      <c r="AG8" s="140">
        <f>+V8+AB8</f>
        <v>212132085.53000009</v>
      </c>
      <c r="AH8" s="141">
        <f>+AF8+AG8</f>
        <v>852299013.60691679</v>
      </c>
      <c r="AI8" s="43"/>
      <c r="AJ8" s="45">
        <v>125225609.93000007</v>
      </c>
      <c r="AK8" s="46"/>
      <c r="AL8" s="46">
        <v>26279874.390000008</v>
      </c>
      <c r="AM8" s="46"/>
      <c r="AN8" s="46">
        <v>151505484.32000008</v>
      </c>
      <c r="AO8" s="47"/>
      <c r="AP8" s="48">
        <v>39343641.600000024</v>
      </c>
      <c r="AQ8" s="46"/>
      <c r="AR8" s="46">
        <v>68806371.920000017</v>
      </c>
      <c r="AS8" s="46"/>
      <c r="AT8" s="46">
        <v>108150013.52000004</v>
      </c>
      <c r="AU8" s="47"/>
      <c r="AV8" s="139">
        <f>+AJ8+AP8</f>
        <v>164569251.53000009</v>
      </c>
      <c r="AW8" s="140">
        <f>+AL8+AR8</f>
        <v>95086246.310000032</v>
      </c>
      <c r="AX8" s="141">
        <f>+AV8+AW8</f>
        <v>259655497.84000012</v>
      </c>
      <c r="AY8" s="43"/>
      <c r="AZ8" s="45">
        <v>220407918.26383567</v>
      </c>
      <c r="BA8" s="46"/>
      <c r="BB8" s="46">
        <v>34259481.036164366</v>
      </c>
      <c r="BC8" s="46"/>
      <c r="BD8" s="46">
        <v>254667399.30000004</v>
      </c>
      <c r="BE8" s="47"/>
      <c r="BF8" s="48">
        <v>159134864.90299922</v>
      </c>
      <c r="BG8" s="46"/>
      <c r="BH8" s="46">
        <v>111382764.85700072</v>
      </c>
      <c r="BI8" s="46"/>
      <c r="BJ8" s="46">
        <v>270517629.75999993</v>
      </c>
      <c r="BK8" s="47"/>
      <c r="BL8" s="139">
        <f>+AZ8+BF8</f>
        <v>379542783.16683489</v>
      </c>
      <c r="BM8" s="140">
        <f>+BB8+BH8</f>
        <v>145642245.89316508</v>
      </c>
      <c r="BN8" s="141">
        <f>+BL8+BM8</f>
        <v>525185029.05999994</v>
      </c>
      <c r="BO8" s="43"/>
      <c r="BP8" s="45">
        <v>153157322.4499999</v>
      </c>
      <c r="BQ8" s="46"/>
      <c r="BR8" s="46">
        <v>21820431.260000013</v>
      </c>
      <c r="BS8" s="46"/>
      <c r="BT8" s="46">
        <v>174977753.70999992</v>
      </c>
      <c r="BU8" s="47"/>
      <c r="BV8" s="48">
        <v>57923781.760000013</v>
      </c>
      <c r="BW8" s="46"/>
      <c r="BX8" s="46">
        <v>65948504.549999923</v>
      </c>
      <c r="BY8" s="46"/>
      <c r="BZ8" s="46">
        <v>123872286.30999994</v>
      </c>
      <c r="CA8" s="47"/>
      <c r="CB8" s="139">
        <f>+BP8+BV8</f>
        <v>211081104.20999992</v>
      </c>
      <c r="CC8" s="140">
        <f>+BR8+BX8</f>
        <v>87768935.809999943</v>
      </c>
      <c r="CD8" s="141">
        <f>+CB8+CC8</f>
        <v>298850040.01999986</v>
      </c>
      <c r="CE8" s="43"/>
      <c r="CF8" s="45">
        <v>232097228.8500903</v>
      </c>
      <c r="CG8" s="46"/>
      <c r="CH8" s="46">
        <v>37114582.88991002</v>
      </c>
      <c r="CI8" s="46"/>
      <c r="CJ8" s="46">
        <v>269211811.74000031</v>
      </c>
      <c r="CK8" s="47"/>
      <c r="CL8" s="48">
        <v>142123213.47523397</v>
      </c>
      <c r="CM8" s="46"/>
      <c r="CN8" s="46">
        <v>91914691.584765643</v>
      </c>
      <c r="CO8" s="46"/>
      <c r="CP8" s="46">
        <v>234037905.05999961</v>
      </c>
      <c r="CQ8" s="47"/>
      <c r="CR8" s="139">
        <f>+CF8+CL8</f>
        <v>374220442.3253243</v>
      </c>
      <c r="CS8" s="140">
        <f>+CH8+CN8</f>
        <v>129029274.47467566</v>
      </c>
      <c r="CT8" s="141">
        <f>+CR8+CS8</f>
        <v>503249716.79999995</v>
      </c>
      <c r="CU8" s="43"/>
      <c r="CV8" s="48">
        <f t="shared" ref="CV8:CV15" si="0">+D8+T8+AJ8+AZ8+BP8+CF8</f>
        <v>1329563611.6439259</v>
      </c>
      <c r="CW8" s="46"/>
      <c r="CX8" s="46">
        <f t="shared" ref="CX8:CX15" si="1">+F8+V8+AL8+BB8+BR8+CH8</f>
        <v>215346798.05607441</v>
      </c>
      <c r="CY8" s="49"/>
      <c r="CZ8" s="46">
        <f>+CV8+CX8</f>
        <v>1544910409.7000003</v>
      </c>
      <c r="DA8" s="50"/>
      <c r="DB8" s="48">
        <f>+J8+Z8+AP8+BF8+BV8+CL8</f>
        <v>737457682.70514989</v>
      </c>
      <c r="DC8" s="49"/>
      <c r="DD8" s="46">
        <f>+L8+AB8+AR8+BH8+BX8+CN8</f>
        <v>610445410.5517664</v>
      </c>
      <c r="DE8" s="49"/>
      <c r="DF8" s="46">
        <f>+DB8+DD8</f>
        <v>1347903093.2569163</v>
      </c>
      <c r="DG8" s="50"/>
      <c r="DH8" s="179"/>
      <c r="DI8" s="190" t="s">
        <v>15</v>
      </c>
      <c r="DJ8" s="48">
        <f>+CZ8</f>
        <v>1544910409.7000003</v>
      </c>
      <c r="DK8" s="46">
        <f>+DF8</f>
        <v>1347903093.2569163</v>
      </c>
      <c r="DL8" s="47">
        <f>+DJ8+DK8</f>
        <v>2892813502.9569168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48">
        <v>0</v>
      </c>
      <c r="K9" s="46"/>
      <c r="L9" s="46">
        <v>0</v>
      </c>
      <c r="M9" s="46"/>
      <c r="N9" s="46"/>
      <c r="O9" s="47"/>
      <c r="P9" s="142">
        <f t="shared" ref="P9:P16" si="2">+D9+J9</f>
        <v>0</v>
      </c>
      <c r="Q9" s="143">
        <f t="shared" ref="Q9:Q16" si="3">+F9+L9</f>
        <v>0</v>
      </c>
      <c r="R9" s="144">
        <f t="shared" ref="R9:R16" si="4">+P9+Q9</f>
        <v>0</v>
      </c>
      <c r="S9" s="41"/>
      <c r="T9" s="45"/>
      <c r="U9" s="46"/>
      <c r="V9" s="46"/>
      <c r="W9" s="46"/>
      <c r="X9" s="46"/>
      <c r="Y9" s="47"/>
      <c r="Z9" s="48">
        <v>0</v>
      </c>
      <c r="AA9" s="46"/>
      <c r="AB9" s="46">
        <v>0</v>
      </c>
      <c r="AC9" s="46"/>
      <c r="AD9" s="46"/>
      <c r="AE9" s="47"/>
      <c r="AF9" s="142">
        <f t="shared" ref="AF9:AF16" si="5">+T9+Z9</f>
        <v>0</v>
      </c>
      <c r="AG9" s="143">
        <f t="shared" ref="AG9:AG16" si="6">+V9+AB9</f>
        <v>0</v>
      </c>
      <c r="AH9" s="144">
        <f t="shared" ref="AH9:AH16" si="7">+AF9+AG9</f>
        <v>0</v>
      </c>
      <c r="AI9" s="43"/>
      <c r="AJ9" s="45"/>
      <c r="AK9" s="46"/>
      <c r="AL9" s="46"/>
      <c r="AM9" s="46"/>
      <c r="AN9" s="46"/>
      <c r="AO9" s="47"/>
      <c r="AP9" s="48">
        <v>0</v>
      </c>
      <c r="AQ9" s="46"/>
      <c r="AR9" s="46">
        <v>0</v>
      </c>
      <c r="AS9" s="46"/>
      <c r="AT9" s="46">
        <v>0</v>
      </c>
      <c r="AU9" s="47"/>
      <c r="AV9" s="142">
        <f t="shared" ref="AV9:AV16" si="8">+AJ9+AP9</f>
        <v>0</v>
      </c>
      <c r="AW9" s="143">
        <f t="shared" ref="AW9:AW16" si="9">+AL9+AR9</f>
        <v>0</v>
      </c>
      <c r="AX9" s="144">
        <f t="shared" ref="AX9:AX16" si="10">+AV9+AW9</f>
        <v>0</v>
      </c>
      <c r="AY9" s="43"/>
      <c r="AZ9" s="45"/>
      <c r="BA9" s="46"/>
      <c r="BB9" s="46"/>
      <c r="BC9" s="46"/>
      <c r="BD9" s="46"/>
      <c r="BE9" s="47"/>
      <c r="BF9" s="48">
        <v>0</v>
      </c>
      <c r="BG9" s="46"/>
      <c r="BH9" s="46">
        <v>0</v>
      </c>
      <c r="BI9" s="46"/>
      <c r="BJ9" s="46"/>
      <c r="BK9" s="47"/>
      <c r="BL9" s="142">
        <f t="shared" ref="BL9:BL16" si="11">+AZ9+BF9</f>
        <v>0</v>
      </c>
      <c r="BM9" s="143">
        <f t="shared" ref="BM9:BM16" si="12">+BB9+BH9</f>
        <v>0</v>
      </c>
      <c r="BN9" s="144">
        <f t="shared" ref="BN9:BN16" si="13">+BL9+BM9</f>
        <v>0</v>
      </c>
      <c r="BO9" s="43"/>
      <c r="BP9" s="45"/>
      <c r="BQ9" s="46"/>
      <c r="BR9" s="46"/>
      <c r="BS9" s="46"/>
      <c r="BT9" s="46"/>
      <c r="BU9" s="47"/>
      <c r="BV9" s="48">
        <v>0</v>
      </c>
      <c r="BW9" s="46"/>
      <c r="BX9" s="46"/>
      <c r="BY9" s="46"/>
      <c r="BZ9" s="46">
        <v>0</v>
      </c>
      <c r="CA9" s="47"/>
      <c r="CB9" s="142">
        <f t="shared" ref="CB9:CB16" si="14">+BP9+BV9</f>
        <v>0</v>
      </c>
      <c r="CC9" s="143">
        <f t="shared" ref="CC9:CC16" si="15">+BR9+BX9</f>
        <v>0</v>
      </c>
      <c r="CD9" s="144">
        <f t="shared" ref="CD9:CD16" si="16">+CB9+CC9</f>
        <v>0</v>
      </c>
      <c r="CE9" s="43"/>
      <c r="CF9" s="45"/>
      <c r="CG9" s="46"/>
      <c r="CH9" s="46"/>
      <c r="CI9" s="46"/>
      <c r="CJ9" s="46"/>
      <c r="CK9" s="47"/>
      <c r="CL9" s="48">
        <v>0</v>
      </c>
      <c r="CM9" s="46"/>
      <c r="CN9" s="46">
        <v>0</v>
      </c>
      <c r="CO9" s="46"/>
      <c r="CP9" s="46"/>
      <c r="CQ9" s="47"/>
      <c r="CR9" s="142">
        <f t="shared" ref="CR9:CR16" si="17">+CF9+CL9</f>
        <v>0</v>
      </c>
      <c r="CS9" s="143">
        <f t="shared" ref="CS9:CS16" si="18">+CH9+CN9</f>
        <v>0</v>
      </c>
      <c r="CT9" s="144">
        <f t="shared" ref="CT9:CT16" si="19"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0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207603993.27000007</v>
      </c>
      <c r="E10" s="54"/>
      <c r="F10" s="54">
        <v>30651743.999999996</v>
      </c>
      <c r="G10" s="54"/>
      <c r="H10" s="54">
        <v>238255737.27000007</v>
      </c>
      <c r="I10" s="55"/>
      <c r="J10" s="56">
        <v>89836791.769999996</v>
      </c>
      <c r="K10" s="54"/>
      <c r="L10" s="54">
        <v>125481676.59000003</v>
      </c>
      <c r="M10" s="54"/>
      <c r="N10" s="54">
        <v>215318468.36000001</v>
      </c>
      <c r="O10" s="55"/>
      <c r="P10" s="145">
        <f t="shared" si="2"/>
        <v>297440785.04000008</v>
      </c>
      <c r="Q10" s="146">
        <f t="shared" si="3"/>
        <v>156133420.59000003</v>
      </c>
      <c r="R10" s="147">
        <f t="shared" si="4"/>
        <v>453574205.63000011</v>
      </c>
      <c r="S10" s="41"/>
      <c r="T10" s="53">
        <v>391071538.87999988</v>
      </c>
      <c r="U10" s="54"/>
      <c r="V10" s="54">
        <v>65220684.480000004</v>
      </c>
      <c r="W10" s="54"/>
      <c r="X10" s="54">
        <v>456292223.3599999</v>
      </c>
      <c r="Y10" s="55"/>
      <c r="Z10" s="56">
        <v>249095389.19691676</v>
      </c>
      <c r="AA10" s="54"/>
      <c r="AB10" s="54">
        <v>146911401.05000007</v>
      </c>
      <c r="AC10" s="54"/>
      <c r="AD10" s="54">
        <v>396006790.24691683</v>
      </c>
      <c r="AE10" s="55"/>
      <c r="AF10" s="145">
        <f t="shared" si="5"/>
        <v>640166928.07691669</v>
      </c>
      <c r="AG10" s="146">
        <f t="shared" si="6"/>
        <v>212132085.53000009</v>
      </c>
      <c r="AH10" s="147">
        <f t="shared" si="7"/>
        <v>852299013.60691679</v>
      </c>
      <c r="AI10" s="43"/>
      <c r="AJ10" s="53">
        <v>125225609.93000007</v>
      </c>
      <c r="AK10" s="54"/>
      <c r="AL10" s="54">
        <v>26279874.390000008</v>
      </c>
      <c r="AM10" s="54"/>
      <c r="AN10" s="54">
        <v>151505484.32000008</v>
      </c>
      <c r="AO10" s="55"/>
      <c r="AP10" s="56">
        <v>39343641.600000024</v>
      </c>
      <c r="AQ10" s="54"/>
      <c r="AR10" s="54">
        <v>68806371.920000017</v>
      </c>
      <c r="AS10" s="54"/>
      <c r="AT10" s="54">
        <v>108150013.52000004</v>
      </c>
      <c r="AU10" s="55"/>
      <c r="AV10" s="145">
        <f t="shared" si="8"/>
        <v>164569251.53000009</v>
      </c>
      <c r="AW10" s="146">
        <f t="shared" si="9"/>
        <v>95086246.310000032</v>
      </c>
      <c r="AX10" s="147">
        <f t="shared" si="10"/>
        <v>259655497.84000012</v>
      </c>
      <c r="AY10" s="43"/>
      <c r="AZ10" s="53">
        <v>220407918.26383567</v>
      </c>
      <c r="BA10" s="54"/>
      <c r="BB10" s="54">
        <v>34259481.036164366</v>
      </c>
      <c r="BC10" s="54"/>
      <c r="BD10" s="54">
        <v>254667399.30000004</v>
      </c>
      <c r="BE10" s="55"/>
      <c r="BF10" s="56">
        <v>159134864.90299922</v>
      </c>
      <c r="BG10" s="54"/>
      <c r="BH10" s="54">
        <v>111382764.85700072</v>
      </c>
      <c r="BI10" s="54"/>
      <c r="BJ10" s="54">
        <v>270517629.75999993</v>
      </c>
      <c r="BK10" s="55"/>
      <c r="BL10" s="145">
        <f t="shared" si="11"/>
        <v>379542783.16683489</v>
      </c>
      <c r="BM10" s="146">
        <f t="shared" si="12"/>
        <v>145642245.89316508</v>
      </c>
      <c r="BN10" s="147">
        <f t="shared" si="13"/>
        <v>525185029.05999994</v>
      </c>
      <c r="BO10" s="43"/>
      <c r="BP10" s="53">
        <v>153157322.4499999</v>
      </c>
      <c r="BQ10" s="54"/>
      <c r="BR10" s="54">
        <v>21820431.260000013</v>
      </c>
      <c r="BS10" s="54"/>
      <c r="BT10" s="54">
        <v>174977753.70999992</v>
      </c>
      <c r="BU10" s="55"/>
      <c r="BV10" s="56">
        <v>57923781.760000013</v>
      </c>
      <c r="BW10" s="54"/>
      <c r="BX10" s="54">
        <v>65948504.549999923</v>
      </c>
      <c r="BY10" s="54"/>
      <c r="BZ10" s="54">
        <v>123872286.30999994</v>
      </c>
      <c r="CA10" s="55"/>
      <c r="CB10" s="145">
        <f t="shared" si="14"/>
        <v>211081104.20999992</v>
      </c>
      <c r="CC10" s="146">
        <f t="shared" si="15"/>
        <v>87768935.809999943</v>
      </c>
      <c r="CD10" s="147">
        <f t="shared" si="16"/>
        <v>298850040.01999986</v>
      </c>
      <c r="CE10" s="43"/>
      <c r="CF10" s="53">
        <v>232097228.8500903</v>
      </c>
      <c r="CG10" s="54"/>
      <c r="CH10" s="54">
        <v>37114582.88991002</v>
      </c>
      <c r="CI10" s="54"/>
      <c r="CJ10" s="54">
        <v>269211811.74000031</v>
      </c>
      <c r="CK10" s="55"/>
      <c r="CL10" s="56">
        <v>142123213.47523397</v>
      </c>
      <c r="CM10" s="54"/>
      <c r="CN10" s="54">
        <v>91914691.584765643</v>
      </c>
      <c r="CO10" s="54"/>
      <c r="CP10" s="54">
        <v>234037905.05999961</v>
      </c>
      <c r="CQ10" s="55"/>
      <c r="CR10" s="145">
        <f t="shared" si="17"/>
        <v>374220442.3253243</v>
      </c>
      <c r="CS10" s="146">
        <f t="shared" si="18"/>
        <v>129029274.47467566</v>
      </c>
      <c r="CT10" s="147">
        <f t="shared" si="19"/>
        <v>503249716.79999995</v>
      </c>
      <c r="CU10" s="43"/>
      <c r="CV10" s="48">
        <f t="shared" si="0"/>
        <v>1329563611.6439259</v>
      </c>
      <c r="CW10" s="46"/>
      <c r="CX10" s="46">
        <f t="shared" si="1"/>
        <v>215346798.05607441</v>
      </c>
      <c r="CY10" s="57"/>
      <c r="CZ10" s="46">
        <f t="shared" si="20"/>
        <v>1544910409.7000003</v>
      </c>
      <c r="DA10" s="58"/>
      <c r="DB10" s="56">
        <f>+DB8+DB9</f>
        <v>737457682.70514989</v>
      </c>
      <c r="DC10" s="57"/>
      <c r="DD10" s="54">
        <f>+DD8+DD9</f>
        <v>610445410.5517664</v>
      </c>
      <c r="DE10" s="57"/>
      <c r="DF10" s="54">
        <f>+DF8+DF9</f>
        <v>1347903093.2569163</v>
      </c>
      <c r="DG10" s="58"/>
      <c r="DH10" s="178"/>
      <c r="DI10" s="191" t="s">
        <v>17</v>
      </c>
      <c r="DJ10" s="56">
        <f>+DJ8</f>
        <v>1544910409.7000003</v>
      </c>
      <c r="DK10" s="54">
        <f>+DK8</f>
        <v>1347903093.2569163</v>
      </c>
      <c r="DL10" s="55">
        <f>+DL8</f>
        <v>2892813502.9569168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v>-6533333.9900000002</v>
      </c>
      <c r="E11" s="46"/>
      <c r="F11" s="46">
        <v>-13180093.879999999</v>
      </c>
      <c r="G11" s="46"/>
      <c r="H11" s="46">
        <v>-19713427.869999997</v>
      </c>
      <c r="I11" s="47"/>
      <c r="J11" s="48">
        <v>-5869587.120000002</v>
      </c>
      <c r="K11" s="46"/>
      <c r="L11" s="46">
        <v>-5048558.040000001</v>
      </c>
      <c r="M11" s="46"/>
      <c r="N11" s="46">
        <v>-10918145.160000004</v>
      </c>
      <c r="O11" s="47"/>
      <c r="P11" s="139">
        <f t="shared" si="2"/>
        <v>-12402921.110000003</v>
      </c>
      <c r="Q11" s="140">
        <f t="shared" si="3"/>
        <v>-18228651.920000002</v>
      </c>
      <c r="R11" s="141">
        <f t="shared" si="4"/>
        <v>-30631573.030000005</v>
      </c>
      <c r="S11" s="41"/>
      <c r="T11" s="45">
        <v>-15606447.240000006</v>
      </c>
      <c r="U11" s="46"/>
      <c r="V11" s="46">
        <v>-10404324.68</v>
      </c>
      <c r="W11" s="46"/>
      <c r="X11" s="46">
        <v>-26010771.920000006</v>
      </c>
      <c r="Y11" s="47"/>
      <c r="Z11" s="48">
        <v>-24062141.900000028</v>
      </c>
      <c r="AA11" s="46"/>
      <c r="AB11" s="46">
        <v>-29627140.289999984</v>
      </c>
      <c r="AC11" s="46"/>
      <c r="AD11" s="46">
        <v>-53689282.190000013</v>
      </c>
      <c r="AE11" s="47"/>
      <c r="AF11" s="139">
        <f t="shared" si="5"/>
        <v>-39668589.14000003</v>
      </c>
      <c r="AG11" s="140">
        <f t="shared" si="6"/>
        <v>-40031464.969999984</v>
      </c>
      <c r="AH11" s="141">
        <f t="shared" si="7"/>
        <v>-79700054.110000014</v>
      </c>
      <c r="AI11" s="43"/>
      <c r="AJ11" s="45">
        <v>0</v>
      </c>
      <c r="AK11" s="46"/>
      <c r="AL11" s="46">
        <v>0</v>
      </c>
      <c r="AM11" s="46"/>
      <c r="AN11" s="46"/>
      <c r="AO11" s="47"/>
      <c r="AP11" s="48">
        <v>0</v>
      </c>
      <c r="AQ11" s="46"/>
      <c r="AR11" s="46">
        <v>0</v>
      </c>
      <c r="AS11" s="46"/>
      <c r="AT11" s="46">
        <v>0</v>
      </c>
      <c r="AU11" s="47"/>
      <c r="AV11" s="139">
        <f t="shared" si="8"/>
        <v>0</v>
      </c>
      <c r="AW11" s="140">
        <f t="shared" si="9"/>
        <v>0</v>
      </c>
      <c r="AX11" s="141">
        <f t="shared" si="10"/>
        <v>0</v>
      </c>
      <c r="AY11" s="43"/>
      <c r="AZ11" s="45">
        <v>0</v>
      </c>
      <c r="BA11" s="46"/>
      <c r="BB11" s="46">
        <v>0</v>
      </c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f t="shared" si="11"/>
        <v>0</v>
      </c>
      <c r="BM11" s="140">
        <f t="shared" si="12"/>
        <v>0</v>
      </c>
      <c r="BN11" s="141">
        <f t="shared" si="13"/>
        <v>0</v>
      </c>
      <c r="BO11" s="43"/>
      <c r="BP11" s="45">
        <v>-12850370.550000001</v>
      </c>
      <c r="BQ11" s="46"/>
      <c r="BR11" s="46">
        <v>-5591499.6499999976</v>
      </c>
      <c r="BS11" s="46"/>
      <c r="BT11" s="46">
        <v>-18441870.199999999</v>
      </c>
      <c r="BU11" s="47"/>
      <c r="BV11" s="48">
        <v>-4868937.1200000057</v>
      </c>
      <c r="BW11" s="46"/>
      <c r="BX11" s="46">
        <v>3437789.7699999996</v>
      </c>
      <c r="BY11" s="46"/>
      <c r="BZ11" s="46">
        <v>-1431147.3500000061</v>
      </c>
      <c r="CA11" s="47"/>
      <c r="CB11" s="139">
        <f t="shared" si="14"/>
        <v>-17719307.670000006</v>
      </c>
      <c r="CC11" s="140">
        <f t="shared" si="15"/>
        <v>-2153709.879999998</v>
      </c>
      <c r="CD11" s="141">
        <f t="shared" si="16"/>
        <v>-19873017.550000004</v>
      </c>
      <c r="CE11" s="43"/>
      <c r="CF11" s="45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f t="shared" si="17"/>
        <v>0</v>
      </c>
      <c r="CS11" s="140">
        <f t="shared" si="18"/>
        <v>0</v>
      </c>
      <c r="CT11" s="141">
        <f t="shared" si="19"/>
        <v>0</v>
      </c>
      <c r="CU11" s="43"/>
      <c r="CV11" s="48">
        <f t="shared" si="0"/>
        <v>-34990151.780000001</v>
      </c>
      <c r="CW11" s="46"/>
      <c r="CX11" s="46">
        <f t="shared" si="1"/>
        <v>-29175918.209999997</v>
      </c>
      <c r="CY11" s="49"/>
      <c r="CZ11" s="46">
        <f t="shared" si="20"/>
        <v>-64166069.989999995</v>
      </c>
      <c r="DA11" s="50"/>
      <c r="DB11" s="48">
        <f t="shared" ref="DB11:DB15" si="21">+J11+Z11+AP11+BF11+BV11+CL11</f>
        <v>-34800666.140000038</v>
      </c>
      <c r="DC11" s="49"/>
      <c r="DD11" s="46">
        <f t="shared" ref="DD11:DD15" si="22">+L11+AB11+AR11+BH11+BX11+CN11</f>
        <v>-31237908.559999984</v>
      </c>
      <c r="DE11" s="49"/>
      <c r="DF11" s="46">
        <f t="shared" ref="DF11:DF15" si="23">+DB11+DD11</f>
        <v>-66038574.700000018</v>
      </c>
      <c r="DG11" s="50"/>
      <c r="DH11" s="177"/>
      <c r="DI11" s="190" t="s">
        <v>1</v>
      </c>
      <c r="DJ11" s="48">
        <f t="shared" ref="DJ11:DJ15" si="24">+CZ11</f>
        <v>-64166069.989999995</v>
      </c>
      <c r="DK11" s="46">
        <f t="shared" ref="DK11:DK15" si="25">+DF11</f>
        <v>-66038574.700000018</v>
      </c>
      <c r="DL11" s="47">
        <f t="shared" ref="DL11:DL15" si="26">+DJ11+DK11</f>
        <v>-130204644.69000001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>
        <v>0</v>
      </c>
      <c r="E12" s="46"/>
      <c r="F12" s="46">
        <v>0</v>
      </c>
      <c r="G12" s="46"/>
      <c r="H12" s="46">
        <v>0</v>
      </c>
      <c r="I12" s="47"/>
      <c r="J12" s="48">
        <v>0</v>
      </c>
      <c r="K12" s="46"/>
      <c r="L12" s="46">
        <v>0</v>
      </c>
      <c r="M12" s="46"/>
      <c r="N12" s="46">
        <v>0</v>
      </c>
      <c r="O12" s="47"/>
      <c r="P12" s="139">
        <f t="shared" si="2"/>
        <v>0</v>
      </c>
      <c r="Q12" s="140">
        <f t="shared" si="3"/>
        <v>0</v>
      </c>
      <c r="R12" s="141">
        <f t="shared" si="4"/>
        <v>0</v>
      </c>
      <c r="S12" s="41"/>
      <c r="T12" s="45">
        <v>0</v>
      </c>
      <c r="U12" s="46"/>
      <c r="V12" s="46">
        <v>0</v>
      </c>
      <c r="W12" s="46"/>
      <c r="X12" s="46">
        <v>0</v>
      </c>
      <c r="Y12" s="47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f t="shared" si="5"/>
        <v>0</v>
      </c>
      <c r="AG12" s="140">
        <f t="shared" si="6"/>
        <v>0</v>
      </c>
      <c r="AH12" s="141">
        <f t="shared" si="7"/>
        <v>0</v>
      </c>
      <c r="AI12" s="43"/>
      <c r="AJ12" s="45">
        <v>0</v>
      </c>
      <c r="AK12" s="46"/>
      <c r="AL12" s="46">
        <v>0</v>
      </c>
      <c r="AM12" s="46"/>
      <c r="AN12" s="46"/>
      <c r="AO12" s="47"/>
      <c r="AP12" s="48">
        <v>0</v>
      </c>
      <c r="AQ12" s="46"/>
      <c r="AR12" s="46">
        <v>0</v>
      </c>
      <c r="AS12" s="46"/>
      <c r="AT12" s="46">
        <v>0</v>
      </c>
      <c r="AU12" s="47"/>
      <c r="AV12" s="139">
        <f t="shared" si="8"/>
        <v>0</v>
      </c>
      <c r="AW12" s="140">
        <f t="shared" si="9"/>
        <v>0</v>
      </c>
      <c r="AX12" s="141">
        <f t="shared" si="10"/>
        <v>0</v>
      </c>
      <c r="AY12" s="43"/>
      <c r="AZ12" s="45">
        <v>0</v>
      </c>
      <c r="BA12" s="46"/>
      <c r="BB12" s="46">
        <v>0</v>
      </c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f t="shared" si="11"/>
        <v>0</v>
      </c>
      <c r="BM12" s="140">
        <f t="shared" si="12"/>
        <v>0</v>
      </c>
      <c r="BN12" s="141">
        <f t="shared" si="13"/>
        <v>0</v>
      </c>
      <c r="BO12" s="43"/>
      <c r="BP12" s="45">
        <v>0</v>
      </c>
      <c r="BQ12" s="46"/>
      <c r="BR12" s="46">
        <v>0</v>
      </c>
      <c r="BS12" s="46"/>
      <c r="BT12" s="46">
        <v>0</v>
      </c>
      <c r="BU12" s="47"/>
      <c r="BV12" s="48">
        <v>0</v>
      </c>
      <c r="BW12" s="46"/>
      <c r="BX12" s="46">
        <v>0</v>
      </c>
      <c r="BY12" s="46"/>
      <c r="BZ12" s="46">
        <v>0</v>
      </c>
      <c r="CA12" s="47"/>
      <c r="CB12" s="139">
        <f t="shared" si="14"/>
        <v>0</v>
      </c>
      <c r="CC12" s="140">
        <f t="shared" si="15"/>
        <v>0</v>
      </c>
      <c r="CD12" s="141">
        <f t="shared" si="16"/>
        <v>0</v>
      </c>
      <c r="CE12" s="43"/>
      <c r="CF12" s="45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f t="shared" si="17"/>
        <v>0</v>
      </c>
      <c r="CS12" s="140">
        <f t="shared" si="18"/>
        <v>0</v>
      </c>
      <c r="CT12" s="141">
        <f t="shared" si="19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0"/>
        <v>0</v>
      </c>
      <c r="DA12" s="50"/>
      <c r="DB12" s="48">
        <f t="shared" si="21"/>
        <v>0</v>
      </c>
      <c r="DC12" s="49"/>
      <c r="DD12" s="46">
        <f t="shared" si="22"/>
        <v>0</v>
      </c>
      <c r="DE12" s="49"/>
      <c r="DF12" s="46">
        <f t="shared" si="23"/>
        <v>0</v>
      </c>
      <c r="DG12" s="50"/>
      <c r="DH12" s="177"/>
      <c r="DI12" s="190" t="s">
        <v>2</v>
      </c>
      <c r="DJ12" s="48">
        <f t="shared" si="24"/>
        <v>0</v>
      </c>
      <c r="DK12" s="46">
        <f t="shared" si="25"/>
        <v>0</v>
      </c>
      <c r="DL12" s="47">
        <f t="shared" si="26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>
        <v>0</v>
      </c>
      <c r="E13" s="46"/>
      <c r="F13" s="46">
        <v>0</v>
      </c>
      <c r="G13" s="46"/>
      <c r="H13" s="46">
        <v>0</v>
      </c>
      <c r="I13" s="47"/>
      <c r="J13" s="48">
        <v>0</v>
      </c>
      <c r="K13" s="46"/>
      <c r="L13" s="46">
        <v>0</v>
      </c>
      <c r="M13" s="46"/>
      <c r="N13" s="46">
        <v>0</v>
      </c>
      <c r="O13" s="47"/>
      <c r="P13" s="139">
        <f t="shared" si="2"/>
        <v>0</v>
      </c>
      <c r="Q13" s="140">
        <f t="shared" si="3"/>
        <v>0</v>
      </c>
      <c r="R13" s="141">
        <f t="shared" si="4"/>
        <v>0</v>
      </c>
      <c r="S13" s="41"/>
      <c r="T13" s="45">
        <v>0</v>
      </c>
      <c r="U13" s="46"/>
      <c r="V13" s="46">
        <v>0</v>
      </c>
      <c r="W13" s="46"/>
      <c r="X13" s="46">
        <v>0</v>
      </c>
      <c r="Y13" s="47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f t="shared" si="5"/>
        <v>0</v>
      </c>
      <c r="AG13" s="140">
        <f t="shared" si="6"/>
        <v>0</v>
      </c>
      <c r="AH13" s="141">
        <f t="shared" si="7"/>
        <v>0</v>
      </c>
      <c r="AI13" s="43"/>
      <c r="AJ13" s="45">
        <v>0</v>
      </c>
      <c r="AK13" s="46"/>
      <c r="AL13" s="46">
        <v>0</v>
      </c>
      <c r="AM13" s="46"/>
      <c r="AN13" s="46"/>
      <c r="AO13" s="47"/>
      <c r="AP13" s="48">
        <v>0</v>
      </c>
      <c r="AQ13" s="46"/>
      <c r="AR13" s="46">
        <v>0</v>
      </c>
      <c r="AS13" s="46"/>
      <c r="AT13" s="46">
        <v>0</v>
      </c>
      <c r="AU13" s="47"/>
      <c r="AV13" s="139">
        <f t="shared" si="8"/>
        <v>0</v>
      </c>
      <c r="AW13" s="140">
        <f t="shared" si="9"/>
        <v>0</v>
      </c>
      <c r="AX13" s="141">
        <f t="shared" si="10"/>
        <v>0</v>
      </c>
      <c r="AY13" s="43"/>
      <c r="AZ13" s="45">
        <v>0</v>
      </c>
      <c r="BA13" s="46"/>
      <c r="BB13" s="46">
        <v>0</v>
      </c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f t="shared" si="11"/>
        <v>0</v>
      </c>
      <c r="BM13" s="140">
        <f t="shared" si="12"/>
        <v>0</v>
      </c>
      <c r="BN13" s="141">
        <f t="shared" si="13"/>
        <v>0</v>
      </c>
      <c r="BO13" s="43"/>
      <c r="BP13" s="45">
        <v>0</v>
      </c>
      <c r="BQ13" s="46"/>
      <c r="BR13" s="46">
        <v>0</v>
      </c>
      <c r="BS13" s="46"/>
      <c r="BT13" s="46">
        <v>0</v>
      </c>
      <c r="BU13" s="47"/>
      <c r="BV13" s="48">
        <v>0</v>
      </c>
      <c r="BW13" s="46"/>
      <c r="BX13" s="46">
        <v>0</v>
      </c>
      <c r="BY13" s="46"/>
      <c r="BZ13" s="46">
        <v>0</v>
      </c>
      <c r="CA13" s="47"/>
      <c r="CB13" s="139">
        <f t="shared" si="14"/>
        <v>0</v>
      </c>
      <c r="CC13" s="140">
        <f t="shared" si="15"/>
        <v>0</v>
      </c>
      <c r="CD13" s="141">
        <f t="shared" si="16"/>
        <v>0</v>
      </c>
      <c r="CE13" s="43"/>
      <c r="CF13" s="45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f t="shared" si="17"/>
        <v>0</v>
      </c>
      <c r="CS13" s="140">
        <f t="shared" si="18"/>
        <v>0</v>
      </c>
      <c r="CT13" s="141">
        <f t="shared" si="19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0"/>
        <v>0</v>
      </c>
      <c r="DA13" s="50"/>
      <c r="DB13" s="48">
        <f t="shared" si="21"/>
        <v>0</v>
      </c>
      <c r="DC13" s="49"/>
      <c r="DD13" s="46">
        <f t="shared" si="22"/>
        <v>0</v>
      </c>
      <c r="DE13" s="49"/>
      <c r="DF13" s="46">
        <f t="shared" si="23"/>
        <v>0</v>
      </c>
      <c r="DG13" s="50"/>
      <c r="DH13" s="177"/>
      <c r="DI13" s="190" t="s">
        <v>3</v>
      </c>
      <c r="DJ13" s="48">
        <f t="shared" si="24"/>
        <v>0</v>
      </c>
      <c r="DK13" s="46">
        <f t="shared" si="25"/>
        <v>0</v>
      </c>
      <c r="DL13" s="47">
        <f t="shared" si="26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>
        <v>0</v>
      </c>
      <c r="E14" s="46"/>
      <c r="F14" s="46">
        <v>0</v>
      </c>
      <c r="G14" s="46"/>
      <c r="H14" s="46">
        <v>0</v>
      </c>
      <c r="I14" s="47"/>
      <c r="J14" s="48">
        <v>0</v>
      </c>
      <c r="K14" s="46"/>
      <c r="L14" s="46">
        <v>0</v>
      </c>
      <c r="M14" s="46"/>
      <c r="N14" s="46">
        <v>0</v>
      </c>
      <c r="O14" s="47"/>
      <c r="P14" s="139">
        <f t="shared" si="2"/>
        <v>0</v>
      </c>
      <c r="Q14" s="140">
        <f t="shared" si="3"/>
        <v>0</v>
      </c>
      <c r="R14" s="141">
        <f t="shared" si="4"/>
        <v>0</v>
      </c>
      <c r="S14" s="41"/>
      <c r="T14" s="45">
        <v>0</v>
      </c>
      <c r="U14" s="46"/>
      <c r="V14" s="46">
        <v>0</v>
      </c>
      <c r="W14" s="46"/>
      <c r="X14" s="46">
        <v>0</v>
      </c>
      <c r="Y14" s="47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f t="shared" si="5"/>
        <v>0</v>
      </c>
      <c r="AG14" s="140">
        <f t="shared" si="6"/>
        <v>0</v>
      </c>
      <c r="AH14" s="141">
        <f t="shared" si="7"/>
        <v>0</v>
      </c>
      <c r="AI14" s="43"/>
      <c r="AJ14" s="45">
        <v>9044228.329106506</v>
      </c>
      <c r="AK14" s="46"/>
      <c r="AL14" s="46">
        <v>38432.170893491013</v>
      </c>
      <c r="AM14" s="46"/>
      <c r="AN14" s="46">
        <v>9082660.4999999963</v>
      </c>
      <c r="AO14" s="47"/>
      <c r="AP14" s="48">
        <v>307053.9092619872</v>
      </c>
      <c r="AQ14" s="46"/>
      <c r="AR14" s="46">
        <v>-2874413.4292619876</v>
      </c>
      <c r="AS14" s="46"/>
      <c r="AT14" s="46">
        <v>-2567359.5200000005</v>
      </c>
      <c r="AU14" s="47"/>
      <c r="AV14" s="139">
        <f t="shared" si="8"/>
        <v>9351282.2383684926</v>
      </c>
      <c r="AW14" s="140">
        <f t="shared" si="9"/>
        <v>-2835981.2583684968</v>
      </c>
      <c r="AX14" s="141">
        <f t="shared" si="10"/>
        <v>6515300.9799999958</v>
      </c>
      <c r="AY14" s="43"/>
      <c r="AZ14" s="45">
        <v>0</v>
      </c>
      <c r="BA14" s="46"/>
      <c r="BB14" s="46">
        <v>0</v>
      </c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f t="shared" si="11"/>
        <v>0</v>
      </c>
      <c r="BM14" s="140">
        <f t="shared" si="12"/>
        <v>0</v>
      </c>
      <c r="BN14" s="141">
        <f t="shared" si="13"/>
        <v>0</v>
      </c>
      <c r="BO14" s="43"/>
      <c r="BP14" s="45">
        <v>7.6200000000000045</v>
      </c>
      <c r="BQ14" s="46"/>
      <c r="BR14" s="46">
        <v>0</v>
      </c>
      <c r="BS14" s="46"/>
      <c r="BT14" s="46">
        <v>7.6200000000000045</v>
      </c>
      <c r="BU14" s="47"/>
      <c r="BV14" s="48">
        <v>0</v>
      </c>
      <c r="BW14" s="46"/>
      <c r="BX14" s="46">
        <v>0</v>
      </c>
      <c r="BY14" s="46"/>
      <c r="BZ14" s="46">
        <v>0</v>
      </c>
      <c r="CA14" s="47"/>
      <c r="CB14" s="139">
        <f t="shared" si="14"/>
        <v>7.6200000000000045</v>
      </c>
      <c r="CC14" s="140">
        <f t="shared" si="15"/>
        <v>0</v>
      </c>
      <c r="CD14" s="141">
        <f t="shared" si="16"/>
        <v>7.6200000000000045</v>
      </c>
      <c r="CE14" s="43"/>
      <c r="CF14" s="45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f t="shared" si="17"/>
        <v>0</v>
      </c>
      <c r="CS14" s="140">
        <f t="shared" si="18"/>
        <v>0</v>
      </c>
      <c r="CT14" s="141">
        <f t="shared" si="19"/>
        <v>0</v>
      </c>
      <c r="CU14" s="43"/>
      <c r="CV14" s="48">
        <f t="shared" si="0"/>
        <v>9044235.9491065051</v>
      </c>
      <c r="CW14" s="46"/>
      <c r="CX14" s="46">
        <f t="shared" si="1"/>
        <v>38432.170893491013</v>
      </c>
      <c r="CY14" s="49"/>
      <c r="CZ14" s="46">
        <f t="shared" si="20"/>
        <v>9082668.1199999955</v>
      </c>
      <c r="DA14" s="50"/>
      <c r="DB14" s="48">
        <f t="shared" si="21"/>
        <v>307053.9092619872</v>
      </c>
      <c r="DC14" s="49"/>
      <c r="DD14" s="46">
        <f t="shared" si="22"/>
        <v>-2874413.4292619876</v>
      </c>
      <c r="DE14" s="49"/>
      <c r="DF14" s="46">
        <f t="shared" si="23"/>
        <v>-2567359.5200000005</v>
      </c>
      <c r="DG14" s="50"/>
      <c r="DH14" s="177"/>
      <c r="DI14" s="190" t="s">
        <v>4</v>
      </c>
      <c r="DJ14" s="48">
        <f t="shared" si="24"/>
        <v>9082668.1199999955</v>
      </c>
      <c r="DK14" s="46">
        <f t="shared" si="25"/>
        <v>-2567359.5200000005</v>
      </c>
      <c r="DL14" s="47">
        <f t="shared" si="26"/>
        <v>6515308.599999995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>
        <v>0</v>
      </c>
      <c r="E15" s="46"/>
      <c r="F15" s="46">
        <v>0</v>
      </c>
      <c r="G15" s="46"/>
      <c r="H15" s="46">
        <v>0</v>
      </c>
      <c r="I15" s="47"/>
      <c r="J15" s="48">
        <v>0</v>
      </c>
      <c r="K15" s="46"/>
      <c r="L15" s="46">
        <v>0</v>
      </c>
      <c r="M15" s="46"/>
      <c r="N15" s="46">
        <v>0</v>
      </c>
      <c r="O15" s="47"/>
      <c r="P15" s="139">
        <f t="shared" si="2"/>
        <v>0</v>
      </c>
      <c r="Q15" s="140">
        <f t="shared" si="3"/>
        <v>0</v>
      </c>
      <c r="R15" s="141">
        <f t="shared" si="4"/>
        <v>0</v>
      </c>
      <c r="S15" s="41"/>
      <c r="T15" s="45">
        <v>0</v>
      </c>
      <c r="U15" s="46"/>
      <c r="V15" s="46">
        <v>0</v>
      </c>
      <c r="W15" s="46"/>
      <c r="X15" s="46">
        <v>0</v>
      </c>
      <c r="Y15" s="47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f t="shared" si="5"/>
        <v>0</v>
      </c>
      <c r="AG15" s="140">
        <f t="shared" si="6"/>
        <v>0</v>
      </c>
      <c r="AH15" s="141">
        <f t="shared" si="7"/>
        <v>0</v>
      </c>
      <c r="AI15" s="43"/>
      <c r="AJ15" s="45">
        <v>0</v>
      </c>
      <c r="AK15" s="46"/>
      <c r="AL15" s="46">
        <v>0</v>
      </c>
      <c r="AM15" s="46"/>
      <c r="AN15" s="46"/>
      <c r="AO15" s="47"/>
      <c r="AP15" s="48">
        <v>0</v>
      </c>
      <c r="AQ15" s="46"/>
      <c r="AR15" s="46">
        <v>0</v>
      </c>
      <c r="AS15" s="46"/>
      <c r="AT15" s="46">
        <v>0</v>
      </c>
      <c r="AU15" s="47"/>
      <c r="AV15" s="139">
        <f t="shared" si="8"/>
        <v>0</v>
      </c>
      <c r="AW15" s="140">
        <f t="shared" si="9"/>
        <v>0</v>
      </c>
      <c r="AX15" s="141">
        <f t="shared" si="10"/>
        <v>0</v>
      </c>
      <c r="AY15" s="43"/>
      <c r="AZ15" s="45">
        <v>0</v>
      </c>
      <c r="BA15" s="46"/>
      <c r="BB15" s="46">
        <v>0</v>
      </c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f t="shared" si="11"/>
        <v>0</v>
      </c>
      <c r="BM15" s="140">
        <f t="shared" si="12"/>
        <v>0</v>
      </c>
      <c r="BN15" s="141">
        <f t="shared" si="13"/>
        <v>0</v>
      </c>
      <c r="BO15" s="43"/>
      <c r="BP15" s="45">
        <v>0</v>
      </c>
      <c r="BQ15" s="46"/>
      <c r="BR15" s="46">
        <v>0</v>
      </c>
      <c r="BS15" s="46"/>
      <c r="BT15" s="46">
        <v>0</v>
      </c>
      <c r="BU15" s="47"/>
      <c r="BV15" s="48">
        <v>0</v>
      </c>
      <c r="BW15" s="46"/>
      <c r="BX15" s="46"/>
      <c r="BY15" s="46"/>
      <c r="BZ15" s="46">
        <v>0</v>
      </c>
      <c r="CA15" s="47"/>
      <c r="CB15" s="139">
        <f t="shared" si="14"/>
        <v>0</v>
      </c>
      <c r="CC15" s="140">
        <f t="shared" si="15"/>
        <v>0</v>
      </c>
      <c r="CD15" s="141">
        <f t="shared" si="16"/>
        <v>0</v>
      </c>
      <c r="CE15" s="43"/>
      <c r="CF15" s="45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f t="shared" si="17"/>
        <v>0</v>
      </c>
      <c r="CS15" s="140">
        <f t="shared" si="18"/>
        <v>0</v>
      </c>
      <c r="CT15" s="141">
        <f t="shared" si="19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0"/>
        <v>0</v>
      </c>
      <c r="DA15" s="50"/>
      <c r="DB15" s="48">
        <f t="shared" si="21"/>
        <v>0</v>
      </c>
      <c r="DC15" s="49"/>
      <c r="DD15" s="46">
        <f t="shared" si="22"/>
        <v>0</v>
      </c>
      <c r="DE15" s="49"/>
      <c r="DF15" s="46">
        <f t="shared" si="23"/>
        <v>0</v>
      </c>
      <c r="DG15" s="50"/>
      <c r="DH15" s="177"/>
      <c r="DI15" s="190" t="s">
        <v>5</v>
      </c>
      <c r="DJ15" s="48">
        <f t="shared" si="24"/>
        <v>0</v>
      </c>
      <c r="DK15" s="46">
        <f t="shared" si="25"/>
        <v>0</v>
      </c>
      <c r="DL15" s="47">
        <f t="shared" si="26"/>
        <v>0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v>201070659.28000006</v>
      </c>
      <c r="E16" s="57">
        <v>1981.4407134621645</v>
      </c>
      <c r="F16" s="54">
        <v>17471650.119999997</v>
      </c>
      <c r="G16" s="57">
        <v>1174.6436815920397</v>
      </c>
      <c r="H16" s="54">
        <v>218542309.40000007</v>
      </c>
      <c r="I16" s="58">
        <v>1878.3019432579013</v>
      </c>
      <c r="J16" s="56">
        <v>83967204.649999991</v>
      </c>
      <c r="K16" s="57">
        <v>319.25237118458472</v>
      </c>
      <c r="L16" s="54">
        <v>120433118.55000003</v>
      </c>
      <c r="M16" s="57">
        <v>560.49033396782272</v>
      </c>
      <c r="N16" s="54">
        <v>204400323.20000002</v>
      </c>
      <c r="O16" s="58">
        <v>427.72043198858302</v>
      </c>
      <c r="P16" s="145">
        <f t="shared" si="2"/>
        <v>285037863.93000007</v>
      </c>
      <c r="Q16" s="146">
        <f t="shared" si="3"/>
        <v>137904768.67000002</v>
      </c>
      <c r="R16" s="147">
        <f t="shared" si="4"/>
        <v>422942632.60000008</v>
      </c>
      <c r="S16" s="41"/>
      <c r="T16" s="53">
        <v>375465091.63999987</v>
      </c>
      <c r="U16" s="57">
        <v>1983.4604255723773</v>
      </c>
      <c r="V16" s="54">
        <v>54816359.800000004</v>
      </c>
      <c r="W16" s="57">
        <v>1775.486163114595</v>
      </c>
      <c r="X16" s="54">
        <v>430281451.43999988</v>
      </c>
      <c r="Y16" s="58">
        <v>1954.2968744436162</v>
      </c>
      <c r="Z16" s="56">
        <v>225033247.29691672</v>
      </c>
      <c r="AA16" s="57">
        <v>259.22587502857942</v>
      </c>
      <c r="AB16" s="54">
        <v>117284260.76000008</v>
      </c>
      <c r="AC16" s="57">
        <v>422.41917226426199</v>
      </c>
      <c r="AD16" s="54">
        <v>342317508.05691683</v>
      </c>
      <c r="AE16" s="58">
        <v>298.772554000414</v>
      </c>
      <c r="AF16" s="145">
        <f t="shared" si="5"/>
        <v>600498338.93691659</v>
      </c>
      <c r="AG16" s="146">
        <f t="shared" si="6"/>
        <v>172100620.56000009</v>
      </c>
      <c r="AH16" s="147">
        <f t="shared" si="7"/>
        <v>772598959.49691665</v>
      </c>
      <c r="AI16" s="43"/>
      <c r="AJ16" s="53">
        <v>134269838.25910658</v>
      </c>
      <c r="AK16" s="57">
        <v>2131.2672739540726</v>
      </c>
      <c r="AL16" s="54">
        <v>26318306.560893498</v>
      </c>
      <c r="AM16" s="57">
        <v>2314.5111741177993</v>
      </c>
      <c r="AN16" s="54">
        <v>160588144.82000008</v>
      </c>
      <c r="AO16" s="58">
        <v>2159.2844632988676</v>
      </c>
      <c r="AP16" s="56">
        <v>39650695.50926201</v>
      </c>
      <c r="AQ16" s="57">
        <v>330.52437425924671</v>
      </c>
      <c r="AR16" s="54">
        <v>65931958.490738027</v>
      </c>
      <c r="AS16" s="57">
        <v>598.29363421722348</v>
      </c>
      <c r="AT16" s="54">
        <v>105582654.00000003</v>
      </c>
      <c r="AU16" s="58">
        <v>380.27384935656181</v>
      </c>
      <c r="AV16" s="145">
        <f t="shared" si="8"/>
        <v>173920533.7683686</v>
      </c>
      <c r="AW16" s="146">
        <f t="shared" si="9"/>
        <v>92250265.051631525</v>
      </c>
      <c r="AX16" s="147">
        <f t="shared" si="10"/>
        <v>266170798.82000011</v>
      </c>
      <c r="AY16" s="43"/>
      <c r="AZ16" s="53">
        <v>220407918.26383567</v>
      </c>
      <c r="BA16" s="57">
        <v>2015.2686617216548</v>
      </c>
      <c r="BB16" s="54">
        <v>34259481.036164366</v>
      </c>
      <c r="BC16" s="57">
        <v>1856.2787730908303</v>
      </c>
      <c r="BD16" s="54">
        <v>254667399.30000004</v>
      </c>
      <c r="BE16" s="58">
        <v>1992.3129223547824</v>
      </c>
      <c r="BF16" s="56">
        <v>159134864.90299922</v>
      </c>
      <c r="BG16" s="57">
        <v>299.16954911246239</v>
      </c>
      <c r="BH16" s="54">
        <v>111382764.85700072</v>
      </c>
      <c r="BI16" s="57">
        <v>535.09017163487522</v>
      </c>
      <c r="BJ16" s="54">
        <v>270517629.75999993</v>
      </c>
      <c r="BK16" s="58">
        <v>365.52534224049043</v>
      </c>
      <c r="BL16" s="145">
        <f t="shared" si="11"/>
        <v>379542783.16683489</v>
      </c>
      <c r="BM16" s="146">
        <f t="shared" si="12"/>
        <v>145642245.89316508</v>
      </c>
      <c r="BN16" s="147">
        <f t="shared" si="13"/>
        <v>525185029.05999994</v>
      </c>
      <c r="BO16" s="43"/>
      <c r="BP16" s="53">
        <v>140306959.51999989</v>
      </c>
      <c r="BQ16" s="57">
        <v>1781.2911437530931</v>
      </c>
      <c r="BR16" s="54">
        <v>16228931.610000014</v>
      </c>
      <c r="BS16" s="57">
        <v>1436.3157456412084</v>
      </c>
      <c r="BT16" s="54">
        <v>156535891.12999994</v>
      </c>
      <c r="BU16" s="58">
        <v>1738.013136255634</v>
      </c>
      <c r="BV16" s="56">
        <v>53054844.640000008</v>
      </c>
      <c r="BW16" s="57">
        <v>236.7156621409992</v>
      </c>
      <c r="BX16" s="56">
        <v>69386294.319999918</v>
      </c>
      <c r="BY16" s="57">
        <v>199.64004269803203</v>
      </c>
      <c r="BZ16" s="56">
        <v>122441138.95999993</v>
      </c>
      <c r="CA16" s="58">
        <v>214.17550711404502</v>
      </c>
      <c r="CB16" s="145">
        <f t="shared" si="14"/>
        <v>193361804.15999991</v>
      </c>
      <c r="CC16" s="146">
        <f t="shared" si="15"/>
        <v>85615225.929999933</v>
      </c>
      <c r="CD16" s="147">
        <f t="shared" si="16"/>
        <v>278977030.08999985</v>
      </c>
      <c r="CE16" s="43"/>
      <c r="CF16" s="53">
        <v>232097228.8500903</v>
      </c>
      <c r="CG16" s="57">
        <v>1839.9824708071942</v>
      </c>
      <c r="CH16" s="54">
        <v>37114582.88991002</v>
      </c>
      <c r="CI16" s="57">
        <v>1922.9357489202641</v>
      </c>
      <c r="CJ16" s="54">
        <v>269211811.74000031</v>
      </c>
      <c r="CK16" s="58">
        <v>1850.9908536736314</v>
      </c>
      <c r="CL16" s="56">
        <v>142123213.47523397</v>
      </c>
      <c r="CM16" s="57">
        <v>261.00833304298493</v>
      </c>
      <c r="CN16" s="54">
        <v>91914691.584765643</v>
      </c>
      <c r="CO16" s="57">
        <v>430.03841928718441</v>
      </c>
      <c r="CP16" s="54">
        <v>234037905.05999961</v>
      </c>
      <c r="CQ16" s="58">
        <v>308.65451731086711</v>
      </c>
      <c r="CR16" s="145">
        <f t="shared" si="17"/>
        <v>374220442.3253243</v>
      </c>
      <c r="CS16" s="146">
        <f t="shared" si="18"/>
        <v>129029274.47467566</v>
      </c>
      <c r="CT16" s="147">
        <f t="shared" si="19"/>
        <v>503249716.79999995</v>
      </c>
      <c r="CU16" s="43"/>
      <c r="CV16" s="56">
        <f>SUM(CV10:CV15)</f>
        <v>1303617695.8130324</v>
      </c>
      <c r="CW16" s="57">
        <f>+CV16/$CV$111</f>
        <v>1951.3715935481555</v>
      </c>
      <c r="CX16" s="54">
        <f>SUM(CX10:CX15)</f>
        <v>186209312.01696789</v>
      </c>
      <c r="CY16" s="57">
        <f>+CX16/$CX$111</f>
        <v>1753.7962045393726</v>
      </c>
      <c r="CZ16" s="54">
        <f t="shared" si="20"/>
        <v>1489827007.8300004</v>
      </c>
      <c r="DA16" s="58">
        <f>+CZ16/$CZ$111</f>
        <v>1924.2767403229291</v>
      </c>
      <c r="DB16" s="56">
        <f>SUM(DB10:DB15)</f>
        <v>702964070.47441185</v>
      </c>
      <c r="DC16" s="57">
        <f>+DB16/$DB$111</f>
        <v>275.571807962523</v>
      </c>
      <c r="DD16" s="54">
        <f>SUM(DD10:DD15)</f>
        <v>576333088.56250441</v>
      </c>
      <c r="DE16" s="57">
        <f>+DD16/$DD$111</f>
        <v>419.54738987240637</v>
      </c>
      <c r="DF16" s="54">
        <f>SUM(DF10:DF15)</f>
        <v>1279297159.0369163</v>
      </c>
      <c r="DG16" s="58">
        <f>+DF16/$DF$111</f>
        <v>325.96624077420358</v>
      </c>
      <c r="DH16" s="178"/>
      <c r="DI16" s="190" t="s">
        <v>92</v>
      </c>
      <c r="DJ16" s="56">
        <f>SUM(DJ10:DJ15)</f>
        <v>1489827007.8300002</v>
      </c>
      <c r="DK16" s="54">
        <f>SUM(DK10:DK15)</f>
        <v>1279297159.0369163</v>
      </c>
      <c r="DL16" s="55">
        <f>SUM(DL10:DL15)</f>
        <v>2769124166.8669167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48"/>
      <c r="K17" s="46"/>
      <c r="L17" s="46"/>
      <c r="M17" s="46"/>
      <c r="N17" s="46"/>
      <c r="O17" s="4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48"/>
      <c r="K18" s="46"/>
      <c r="L18" s="46"/>
      <c r="M18" s="46"/>
      <c r="N18" s="46"/>
      <c r="O18" s="4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48"/>
      <c r="K19" s="46"/>
      <c r="L19" s="46"/>
      <c r="M19" s="46"/>
      <c r="N19" s="46"/>
      <c r="O19" s="4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v>0</v>
      </c>
      <c r="E20" s="49">
        <v>0</v>
      </c>
      <c r="F20" s="46">
        <v>0</v>
      </c>
      <c r="G20" s="49">
        <v>0</v>
      </c>
      <c r="H20" s="46">
        <v>0</v>
      </c>
      <c r="I20" s="50">
        <v>0</v>
      </c>
      <c r="J20" s="48">
        <v>0</v>
      </c>
      <c r="K20" s="49">
        <v>0</v>
      </c>
      <c r="L20" s="46">
        <v>0</v>
      </c>
      <c r="M20" s="49">
        <v>0</v>
      </c>
      <c r="N20" s="46">
        <v>0</v>
      </c>
      <c r="O20" s="50">
        <v>0</v>
      </c>
      <c r="P20" s="139">
        <f t="shared" ref="P20:P63" si="27">+D20+J20</f>
        <v>0</v>
      </c>
      <c r="Q20" s="140">
        <f t="shared" ref="Q20:Q63" si="28">+F20+L20</f>
        <v>0</v>
      </c>
      <c r="R20" s="141">
        <f t="shared" ref="R20:R63" si="29">+P20+Q20</f>
        <v>0</v>
      </c>
      <c r="S20" s="41"/>
      <c r="T20" s="45">
        <v>1912738.1627004049</v>
      </c>
      <c r="U20" s="49">
        <v>10.104375971750388</v>
      </c>
      <c r="V20" s="46">
        <v>11553.795141890714</v>
      </c>
      <c r="W20" s="49">
        <v>0.37422410902023429</v>
      </c>
      <c r="X20" s="46">
        <v>1924291.9578422955</v>
      </c>
      <c r="Y20" s="50">
        <v>8.7399485758511322</v>
      </c>
      <c r="Z20" s="48">
        <v>0</v>
      </c>
      <c r="AA20" s="49">
        <v>0</v>
      </c>
      <c r="AB20" s="46">
        <v>0</v>
      </c>
      <c r="AC20" s="49">
        <v>0</v>
      </c>
      <c r="AD20" s="46">
        <v>0</v>
      </c>
      <c r="AE20" s="50">
        <v>0</v>
      </c>
      <c r="AF20" s="139">
        <f t="shared" ref="AF20:AF63" si="30">+T20+Z20</f>
        <v>1912738.1627004049</v>
      </c>
      <c r="AG20" s="140">
        <f t="shared" ref="AG20:AG63" si="31">+V20+AB20</f>
        <v>11553.795141890714</v>
      </c>
      <c r="AH20" s="141">
        <f t="shared" ref="AH20:AH63" si="32">+AF20+AG20</f>
        <v>1924291.9578422955</v>
      </c>
      <c r="AI20" s="43"/>
      <c r="AJ20" s="45">
        <v>53692.020610376145</v>
      </c>
      <c r="AK20" s="49">
        <v>0.85225429540279596</v>
      </c>
      <c r="AL20" s="46">
        <v>-46.297628255764607</v>
      </c>
      <c r="AM20" s="49">
        <v>-4.0715529202149858E-3</v>
      </c>
      <c r="AN20" s="46">
        <v>53645.72298212038</v>
      </c>
      <c r="AO20" s="50">
        <v>0.72132582568636139</v>
      </c>
      <c r="AP20" s="48">
        <v>0</v>
      </c>
      <c r="AQ20" s="49">
        <v>0</v>
      </c>
      <c r="AR20" s="46">
        <v>0</v>
      </c>
      <c r="AS20" s="49">
        <v>0</v>
      </c>
      <c r="AT20" s="46">
        <v>0</v>
      </c>
      <c r="AU20" s="50">
        <v>0</v>
      </c>
      <c r="AV20" s="139">
        <f t="shared" ref="AV20:AV63" si="33">+AJ20+AP20</f>
        <v>53692.020610376145</v>
      </c>
      <c r="AW20" s="140">
        <f t="shared" ref="AW20:AW63" si="34">+AL20+AR20</f>
        <v>-46.297628255764607</v>
      </c>
      <c r="AX20" s="141">
        <f t="shared" ref="AX20:AX63" si="35">+AV20+AW20</f>
        <v>53645.72298212038</v>
      </c>
      <c r="AY20" s="43"/>
      <c r="AZ20" s="45">
        <v>53646.977471498089</v>
      </c>
      <c r="BA20" s="49">
        <v>0.4905135593403806</v>
      </c>
      <c r="BB20" s="46">
        <v>0</v>
      </c>
      <c r="BC20" s="49">
        <v>0</v>
      </c>
      <c r="BD20" s="46">
        <v>53646.977471498089</v>
      </c>
      <c r="BE20" s="50">
        <v>0.41969080752198779</v>
      </c>
      <c r="BF20" s="48">
        <v>0</v>
      </c>
      <c r="BG20" s="49">
        <v>0</v>
      </c>
      <c r="BH20" s="46">
        <v>0</v>
      </c>
      <c r="BI20" s="49">
        <v>0</v>
      </c>
      <c r="BJ20" s="46">
        <v>0</v>
      </c>
      <c r="BK20" s="50">
        <v>0</v>
      </c>
      <c r="BL20" s="139">
        <f t="shared" ref="BL20:BL63" si="36">+AZ20+BF20</f>
        <v>53646.977471498089</v>
      </c>
      <c r="BM20" s="140">
        <f t="shared" ref="BM20:BM63" si="37">+BB20+BH20</f>
        <v>0</v>
      </c>
      <c r="BN20" s="141">
        <f t="shared" ref="BN20:BN63" si="38">+BL20+BM20</f>
        <v>53646.977471498089</v>
      </c>
      <c r="BO20" s="43"/>
      <c r="BP20" s="45">
        <v>141059.50062593594</v>
      </c>
      <c r="BQ20" s="49">
        <v>1.7908451588347396</v>
      </c>
      <c r="BR20" s="46">
        <v>2138.6926689718803</v>
      </c>
      <c r="BS20" s="49">
        <v>0.18928158854517038</v>
      </c>
      <c r="BT20" s="46">
        <v>143198.1932949078</v>
      </c>
      <c r="BU20" s="50">
        <v>1.5899250915429552</v>
      </c>
      <c r="BV20" s="48">
        <v>0</v>
      </c>
      <c r="BW20" s="49">
        <v>0</v>
      </c>
      <c r="BX20" s="46">
        <v>0</v>
      </c>
      <c r="BY20" s="49">
        <v>0</v>
      </c>
      <c r="BZ20" s="46">
        <v>0</v>
      </c>
      <c r="CA20" s="50">
        <v>0</v>
      </c>
      <c r="CB20" s="139">
        <f t="shared" ref="CB20:CB63" si="39">+BP20+BV20</f>
        <v>141059.50062593594</v>
      </c>
      <c r="CC20" s="140">
        <f t="shared" ref="CC20:CC63" si="40">+BR20+BX20</f>
        <v>2138.6926689718803</v>
      </c>
      <c r="CD20" s="141">
        <f t="shared" ref="CD20:CD63" si="41">+CB20+CC20</f>
        <v>143198.1932949078</v>
      </c>
      <c r="CE20" s="43"/>
      <c r="CF20" s="45">
        <v>179152.85807570539</v>
      </c>
      <c r="CG20" s="49">
        <v>1.4202587428013524</v>
      </c>
      <c r="CH20" s="46">
        <v>0</v>
      </c>
      <c r="CI20" s="49">
        <v>0</v>
      </c>
      <c r="CJ20" s="46">
        <v>179152.85807570539</v>
      </c>
      <c r="CK20" s="50">
        <v>1.2317821404800908</v>
      </c>
      <c r="CL20" s="48">
        <v>0</v>
      </c>
      <c r="CM20" s="49">
        <v>0</v>
      </c>
      <c r="CN20" s="46">
        <v>0</v>
      </c>
      <c r="CO20" s="49">
        <v>0</v>
      </c>
      <c r="CP20" s="46">
        <v>0</v>
      </c>
      <c r="CQ20" s="50">
        <v>0</v>
      </c>
      <c r="CR20" s="139">
        <f t="shared" ref="CR20:CR63" si="42">+CF20+CL20</f>
        <v>179152.85807570539</v>
      </c>
      <c r="CS20" s="140">
        <f t="shared" ref="CS20:CS63" si="43">+CH20+CN20</f>
        <v>0</v>
      </c>
      <c r="CT20" s="141">
        <f t="shared" ref="CT20:CT63" si="44">+CR20+CS20</f>
        <v>179152.85807570539</v>
      </c>
      <c r="CU20" s="43"/>
      <c r="CV20" s="48">
        <f t="shared" ref="CV20:CV60" si="45">+D20+T20+AJ20+AZ20+BP20+CF20</f>
        <v>2340289.5194839207</v>
      </c>
      <c r="CW20" s="49">
        <f t="shared" ref="CW20:CW63" si="46">+CV20/$CV$111</f>
        <v>3.5031547237100114</v>
      </c>
      <c r="CX20" s="49">
        <f t="shared" ref="CX20:CX60" si="47">+F20+V20+AL20+BB20+BR20+CH20</f>
        <v>13646.19018260683</v>
      </c>
      <c r="CY20" s="49">
        <f t="shared" ref="CY20:CY63" si="48">+CX20/$CX$111</f>
        <v>0.12852545498099205</v>
      </c>
      <c r="CZ20" s="46">
        <f t="shared" ref="CZ20:CZ63" si="49">+CV20+CX20</f>
        <v>2353935.7096665273</v>
      </c>
      <c r="DA20" s="50">
        <f t="shared" ref="DA20:DA63" si="50">+CZ20/$CZ$111</f>
        <v>3.0403689223787436</v>
      </c>
      <c r="DB20" s="48">
        <f t="shared" ref="DB20:DB60" si="51">+J20+Z20+AP20+BF20+BV20+CL20</f>
        <v>0</v>
      </c>
      <c r="DC20" s="49">
        <f t="shared" ref="DC20:DC63" si="52">+DB20/$DB$111</f>
        <v>0</v>
      </c>
      <c r="DD20" s="46">
        <f t="shared" ref="DD20:DD60" si="53">+L20+AB20+AR20+BH20+BX20+CN20</f>
        <v>0</v>
      </c>
      <c r="DE20" s="49">
        <f t="shared" ref="DE20:DE63" si="54">+DD20/$DD$111</f>
        <v>0</v>
      </c>
      <c r="DF20" s="46">
        <f t="shared" ref="DF20:DF60" si="55">+DB20+DD20</f>
        <v>0</v>
      </c>
      <c r="DG20" s="50">
        <f t="shared" ref="DG20:DG63" si="56">+DF20/$DF$111</f>
        <v>0</v>
      </c>
      <c r="DH20" s="177"/>
      <c r="DI20" s="190" t="s">
        <v>19</v>
      </c>
      <c r="DJ20" s="48">
        <f t="shared" ref="DJ20:DJ60" si="57">+CZ20</f>
        <v>2353935.7096665273</v>
      </c>
      <c r="DK20" s="46">
        <f t="shared" ref="DK20:DK60" si="58">+DF20</f>
        <v>0</v>
      </c>
      <c r="DL20" s="47">
        <f t="shared" ref="DL20:DL62" si="59">+DJ20+DK20</f>
        <v>2353935.7096665273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v>822082.06</v>
      </c>
      <c r="E21" s="49">
        <v>8.101166372675582</v>
      </c>
      <c r="F21" s="46">
        <v>1021124.5800000001</v>
      </c>
      <c r="G21" s="49">
        <v>68.651645824929417</v>
      </c>
      <c r="H21" s="46">
        <v>1843206.6400000001</v>
      </c>
      <c r="I21" s="50">
        <v>15.841777380512417</v>
      </c>
      <c r="J21" s="48">
        <v>1355331.68</v>
      </c>
      <c r="K21" s="49">
        <v>5.1531172722157166</v>
      </c>
      <c r="L21" s="46">
        <v>4663283.18</v>
      </c>
      <c r="M21" s="49">
        <v>21.702710835803806</v>
      </c>
      <c r="N21" s="46">
        <v>6018614.8599999994</v>
      </c>
      <c r="O21" s="50">
        <v>12.594327188872589</v>
      </c>
      <c r="P21" s="139">
        <f t="shared" si="27"/>
        <v>2177413.7400000002</v>
      </c>
      <c r="Q21" s="140">
        <f t="shared" si="28"/>
        <v>5684407.7599999998</v>
      </c>
      <c r="R21" s="141">
        <f t="shared" si="29"/>
        <v>7861821.5</v>
      </c>
      <c r="S21" s="41"/>
      <c r="T21" s="45">
        <v>1850044.0733866165</v>
      </c>
      <c r="U21" s="49">
        <v>9.7731834112701481</v>
      </c>
      <c r="V21" s="46">
        <v>2465041.2860879833</v>
      </c>
      <c r="W21" s="49">
        <v>79.841979856448248</v>
      </c>
      <c r="X21" s="46">
        <v>4315085.3594745994</v>
      </c>
      <c r="Y21" s="50">
        <v>19.598701739887904</v>
      </c>
      <c r="Z21" s="48">
        <v>1729431.5833431254</v>
      </c>
      <c r="AA21" s="49">
        <v>1.9922096884762228</v>
      </c>
      <c r="AB21" s="46">
        <v>4019691.0409704912</v>
      </c>
      <c r="AC21" s="49">
        <v>14.477599562651013</v>
      </c>
      <c r="AD21" s="46">
        <v>5749122.6243136171</v>
      </c>
      <c r="AE21" s="50">
        <v>5.0177978318367087</v>
      </c>
      <c r="AF21" s="139">
        <f t="shared" si="30"/>
        <v>3579475.656729742</v>
      </c>
      <c r="AG21" s="140">
        <f t="shared" si="31"/>
        <v>6484732.3270584745</v>
      </c>
      <c r="AH21" s="141">
        <f t="shared" si="32"/>
        <v>10064207.983788216</v>
      </c>
      <c r="AI21" s="43"/>
      <c r="AJ21" s="45">
        <v>742503.21138862404</v>
      </c>
      <c r="AK21" s="49">
        <v>11.785765260136889</v>
      </c>
      <c r="AL21" s="46">
        <v>1032360.7460009013</v>
      </c>
      <c r="AM21" s="49">
        <v>90.788914431527687</v>
      </c>
      <c r="AN21" s="46">
        <v>1774863.9573895254</v>
      </c>
      <c r="AO21" s="50">
        <v>23.865000569973851</v>
      </c>
      <c r="AP21" s="48">
        <v>952041.07880395988</v>
      </c>
      <c r="AQ21" s="49">
        <v>7.9361226278432504</v>
      </c>
      <c r="AR21" s="46">
        <v>2994655.4771144902</v>
      </c>
      <c r="AS21" s="49">
        <v>27.174732097227679</v>
      </c>
      <c r="AT21" s="46">
        <v>3946696.55591845</v>
      </c>
      <c r="AU21" s="50">
        <v>17.147397956745653</v>
      </c>
      <c r="AV21" s="139">
        <f t="shared" si="33"/>
        <v>1694544.290192584</v>
      </c>
      <c r="AW21" s="140">
        <f t="shared" si="34"/>
        <v>4027016.2231153916</v>
      </c>
      <c r="AX21" s="141">
        <f t="shared" si="35"/>
        <v>5721560.5133079756</v>
      </c>
      <c r="AY21" s="43"/>
      <c r="AZ21" s="45">
        <v>1724011.348479466</v>
      </c>
      <c r="BA21" s="49">
        <v>15.763254198899743</v>
      </c>
      <c r="BB21" s="46">
        <v>1148194.382817219</v>
      </c>
      <c r="BC21" s="49">
        <v>62.212526160447496</v>
      </c>
      <c r="BD21" s="46">
        <v>2872205.7312966851</v>
      </c>
      <c r="BE21" s="50">
        <v>22.469827743373244</v>
      </c>
      <c r="BF21" s="48">
        <v>4403577.4275444178</v>
      </c>
      <c r="BG21" s="49">
        <v>8.2786149614876194</v>
      </c>
      <c r="BH21" s="46">
        <v>3729166.9560489091</v>
      </c>
      <c r="BI21" s="49">
        <v>17.91516478450837</v>
      </c>
      <c r="BJ21" s="46">
        <v>8132744.3835933264</v>
      </c>
      <c r="BK21" s="50">
        <v>10.98902196061951</v>
      </c>
      <c r="BL21" s="139">
        <f t="shared" si="36"/>
        <v>6127588.7760238834</v>
      </c>
      <c r="BM21" s="140">
        <f t="shared" si="37"/>
        <v>4877361.3388661277</v>
      </c>
      <c r="BN21" s="141">
        <f t="shared" si="38"/>
        <v>11004950.114890011</v>
      </c>
      <c r="BO21" s="43"/>
      <c r="BP21" s="45">
        <v>1342194.3545375573</v>
      </c>
      <c r="BQ21" s="49">
        <v>17.040059346395793</v>
      </c>
      <c r="BR21" s="46">
        <v>3176006.5250310428</v>
      </c>
      <c r="BS21" s="49">
        <v>281.08739933012151</v>
      </c>
      <c r="BT21" s="46">
        <v>4518200.8795686001</v>
      </c>
      <c r="BU21" s="50">
        <v>50.165444002937846</v>
      </c>
      <c r="BV21" s="48">
        <v>5561647.0665986659</v>
      </c>
      <c r="BW21" s="49">
        <v>24.814491059160869</v>
      </c>
      <c r="BX21" s="46">
        <v>11569893.037957642</v>
      </c>
      <c r="BY21" s="49">
        <v>33.289195838258593</v>
      </c>
      <c r="BZ21" s="46">
        <v>17131540.104556307</v>
      </c>
      <c r="CA21" s="50">
        <v>29.966695186791888</v>
      </c>
      <c r="CB21" s="139">
        <f t="shared" si="39"/>
        <v>6903841.4211362228</v>
      </c>
      <c r="CC21" s="140">
        <f t="shared" si="40"/>
        <v>14745899.562988685</v>
      </c>
      <c r="CD21" s="141">
        <f t="shared" si="41"/>
        <v>21649740.984124906</v>
      </c>
      <c r="CE21" s="43"/>
      <c r="CF21" s="45">
        <v>1653926.6621470626</v>
      </c>
      <c r="CG21" s="49">
        <v>13.111729430930962</v>
      </c>
      <c r="CH21" s="46">
        <v>1443397.4716085659</v>
      </c>
      <c r="CI21" s="49">
        <v>74.783558966300504</v>
      </c>
      <c r="CJ21" s="46">
        <v>3097324.1337556285</v>
      </c>
      <c r="CK21" s="50">
        <v>21.295940194411713</v>
      </c>
      <c r="CL21" s="48">
        <v>2430226.4431219418</v>
      </c>
      <c r="CM21" s="49">
        <v>4.4630946439075103</v>
      </c>
      <c r="CN21" s="46">
        <v>4267136.46617107</v>
      </c>
      <c r="CO21" s="49">
        <v>19.964519155271315</v>
      </c>
      <c r="CP21" s="46">
        <v>6697362.9092930118</v>
      </c>
      <c r="CQ21" s="50">
        <v>8.8326346772484765</v>
      </c>
      <c r="CR21" s="139">
        <f t="shared" si="42"/>
        <v>4084153.1052690046</v>
      </c>
      <c r="CS21" s="140">
        <f t="shared" si="43"/>
        <v>5710533.9377796361</v>
      </c>
      <c r="CT21" s="141">
        <f t="shared" si="44"/>
        <v>9794687.0430486407</v>
      </c>
      <c r="CU21" s="43"/>
      <c r="CV21" s="48">
        <f t="shared" si="45"/>
        <v>8134761.709939328</v>
      </c>
      <c r="CW21" s="49">
        <f t="shared" si="46"/>
        <v>12.17683909327317</v>
      </c>
      <c r="CX21" s="49">
        <f t="shared" si="47"/>
        <v>10286124.991545713</v>
      </c>
      <c r="CY21" s="49">
        <f t="shared" si="48"/>
        <v>96.878973313357307</v>
      </c>
      <c r="CZ21" s="46">
        <f t="shared" si="49"/>
        <v>18420886.701485042</v>
      </c>
      <c r="DA21" s="50">
        <f t="shared" si="50"/>
        <v>23.792617283413058</v>
      </c>
      <c r="DB21" s="48">
        <f t="shared" si="51"/>
        <v>16432255.279412111</v>
      </c>
      <c r="DC21" s="49">
        <f t="shared" si="52"/>
        <v>6.4416753095123367</v>
      </c>
      <c r="DD21" s="46">
        <f t="shared" si="53"/>
        <v>31243826.158262603</v>
      </c>
      <c r="DE21" s="49">
        <f t="shared" si="54"/>
        <v>22.744253235609037</v>
      </c>
      <c r="DF21" s="46">
        <f t="shared" si="55"/>
        <v>47676081.437674716</v>
      </c>
      <c r="DG21" s="50">
        <f t="shared" si="56"/>
        <v>12.147914916643037</v>
      </c>
      <c r="DH21" s="177"/>
      <c r="DI21" s="190" t="s">
        <v>20</v>
      </c>
      <c r="DJ21" s="48">
        <f t="shared" si="57"/>
        <v>18420886.701485042</v>
      </c>
      <c r="DK21" s="46">
        <f t="shared" si="58"/>
        <v>47676081.437674716</v>
      </c>
      <c r="DL21" s="47">
        <f t="shared" si="59"/>
        <v>66096968.139159754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v>19.62</v>
      </c>
      <c r="E22" s="49">
        <v>1.933443046207515E-4</v>
      </c>
      <c r="F22" s="46">
        <v>0</v>
      </c>
      <c r="G22" s="49">
        <v>0</v>
      </c>
      <c r="H22" s="46">
        <v>19.62</v>
      </c>
      <c r="I22" s="50">
        <v>1.686276869128757E-4</v>
      </c>
      <c r="J22" s="48">
        <v>5224.8999999999996</v>
      </c>
      <c r="K22" s="49">
        <v>1.9865633507216398E-2</v>
      </c>
      <c r="L22" s="46">
        <v>965.8599999999999</v>
      </c>
      <c r="M22" s="49">
        <v>4.4950691345039574E-3</v>
      </c>
      <c r="N22" s="46">
        <v>6190.7599999999993</v>
      </c>
      <c r="O22" s="50">
        <v>1.2954551637116197E-2</v>
      </c>
      <c r="P22" s="139">
        <f t="shared" si="27"/>
        <v>5244.5199999999995</v>
      </c>
      <c r="Q22" s="140">
        <f t="shared" si="28"/>
        <v>965.8599999999999</v>
      </c>
      <c r="R22" s="141">
        <f t="shared" si="29"/>
        <v>6210.3799999999992</v>
      </c>
      <c r="S22" s="41"/>
      <c r="T22" s="45">
        <v>12162.654751499591</v>
      </c>
      <c r="U22" s="49">
        <v>6.4251364258996871E-2</v>
      </c>
      <c r="V22" s="46">
        <v>62.03519570600605</v>
      </c>
      <c r="W22" s="49">
        <v>2.0093021865001635E-3</v>
      </c>
      <c r="X22" s="46">
        <v>12224.689947205597</v>
      </c>
      <c r="Y22" s="50">
        <v>5.5523363312344885E-2</v>
      </c>
      <c r="Z22" s="48">
        <v>29592.880360968658</v>
      </c>
      <c r="AA22" s="49">
        <v>3.4089364119900295E-2</v>
      </c>
      <c r="AB22" s="46">
        <v>65067.487619090258</v>
      </c>
      <c r="AC22" s="49">
        <v>0.23435160083087012</v>
      </c>
      <c r="AD22" s="46">
        <v>94660.367980058916</v>
      </c>
      <c r="AE22" s="50">
        <v>8.2618969928113656E-2</v>
      </c>
      <c r="AF22" s="139">
        <f t="shared" si="30"/>
        <v>41755.535112468249</v>
      </c>
      <c r="AG22" s="140">
        <f t="shared" si="31"/>
        <v>65129.522814796263</v>
      </c>
      <c r="AH22" s="141">
        <f t="shared" si="32"/>
        <v>106885.05792726451</v>
      </c>
      <c r="AI22" s="43"/>
      <c r="AJ22" s="45">
        <v>813.37114954773142</v>
      </c>
      <c r="AK22" s="49">
        <v>1.2910653167424308E-2</v>
      </c>
      <c r="AL22" s="46">
        <v>171.43267218247817</v>
      </c>
      <c r="AM22" s="49">
        <v>1.5076305705960616E-2</v>
      </c>
      <c r="AN22" s="46">
        <v>984.80382173020962</v>
      </c>
      <c r="AO22" s="50">
        <v>1.3241771950494273E-2</v>
      </c>
      <c r="AP22" s="48">
        <v>15768.636060586487</v>
      </c>
      <c r="AQ22" s="49">
        <v>0.13144582963569174</v>
      </c>
      <c r="AR22" s="46">
        <v>465.77951109431444</v>
      </c>
      <c r="AS22" s="49">
        <v>4.2266743293494962E-3</v>
      </c>
      <c r="AT22" s="46">
        <v>16234.415571680802</v>
      </c>
      <c r="AU22" s="50">
        <v>7.0534428086533471E-2</v>
      </c>
      <c r="AV22" s="139">
        <f t="shared" si="33"/>
        <v>16582.007210134219</v>
      </c>
      <c r="AW22" s="140">
        <f t="shared" si="34"/>
        <v>637.21218327679264</v>
      </c>
      <c r="AX22" s="141">
        <f t="shared" si="35"/>
        <v>17219.219393411011</v>
      </c>
      <c r="AY22" s="43"/>
      <c r="AZ22" s="45">
        <v>43980.915648894086</v>
      </c>
      <c r="BA22" s="49">
        <v>0.40213328867315312</v>
      </c>
      <c r="BB22" s="46">
        <v>1862.5024907349052</v>
      </c>
      <c r="BC22" s="49">
        <v>0.10091582632937285</v>
      </c>
      <c r="BD22" s="46">
        <v>45843.418139628993</v>
      </c>
      <c r="BE22" s="50">
        <v>0.35864203512324655</v>
      </c>
      <c r="BF22" s="48">
        <v>65267.756484840756</v>
      </c>
      <c r="BG22" s="49">
        <v>0.12270174289621553</v>
      </c>
      <c r="BH22" s="46">
        <v>5950.9040857827258</v>
      </c>
      <c r="BI22" s="49">
        <v>2.8588536949431084E-2</v>
      </c>
      <c r="BJ22" s="46">
        <v>71218.660570623484</v>
      </c>
      <c r="BK22" s="50">
        <v>9.6231159877017844E-2</v>
      </c>
      <c r="BL22" s="139">
        <f t="shared" si="36"/>
        <v>109248.67213373484</v>
      </c>
      <c r="BM22" s="140">
        <f t="shared" si="37"/>
        <v>7813.406576517631</v>
      </c>
      <c r="BN22" s="141">
        <f t="shared" si="38"/>
        <v>117062.07871025248</v>
      </c>
      <c r="BO22" s="43"/>
      <c r="BP22" s="45">
        <v>534.30941968212733</v>
      </c>
      <c r="BQ22" s="49">
        <v>6.7834171630521325E-3</v>
      </c>
      <c r="BR22" s="46">
        <v>-4.2281214979589379</v>
      </c>
      <c r="BS22" s="49">
        <v>-3.7420315939100255E-4</v>
      </c>
      <c r="BT22" s="46">
        <v>530.08129818416842</v>
      </c>
      <c r="BU22" s="50">
        <v>5.8854761861764533E-3</v>
      </c>
      <c r="BV22" s="48">
        <v>18761.72159620445</v>
      </c>
      <c r="BW22" s="49">
        <v>8.3709478006881971E-2</v>
      </c>
      <c r="BX22" s="46">
        <v>336.15327328733258</v>
      </c>
      <c r="BY22" s="49">
        <v>9.671889022155577E-4</v>
      </c>
      <c r="BZ22" s="46">
        <v>19097.874869491781</v>
      </c>
      <c r="CA22" s="50">
        <v>3.340623151431342E-2</v>
      </c>
      <c r="CB22" s="139">
        <f t="shared" si="39"/>
        <v>19296.031015886576</v>
      </c>
      <c r="CC22" s="140">
        <f t="shared" si="40"/>
        <v>331.92515178937367</v>
      </c>
      <c r="CD22" s="141">
        <f t="shared" si="41"/>
        <v>19627.956167675951</v>
      </c>
      <c r="CE22" s="43"/>
      <c r="CF22" s="45">
        <v>122.93320795458909</v>
      </c>
      <c r="CG22" s="49">
        <v>9.7456979058822347E-4</v>
      </c>
      <c r="CH22" s="46">
        <v>29.957960665771015</v>
      </c>
      <c r="CI22" s="49">
        <v>1.5521455191840328E-3</v>
      </c>
      <c r="CJ22" s="46">
        <v>152.89116862036011</v>
      </c>
      <c r="CK22" s="50">
        <v>1.0512174517701908E-3</v>
      </c>
      <c r="CL22" s="48">
        <v>36187.621339960249</v>
      </c>
      <c r="CM22" s="49">
        <v>6.6458325081283659E-2</v>
      </c>
      <c r="CN22" s="46">
        <v>1375.4435227019028</v>
      </c>
      <c r="CO22" s="49">
        <v>6.4352449877507897E-3</v>
      </c>
      <c r="CP22" s="46">
        <v>37563.064862662155</v>
      </c>
      <c r="CQ22" s="50">
        <v>4.9539025103345791E-2</v>
      </c>
      <c r="CR22" s="139">
        <f t="shared" si="42"/>
        <v>36310.554547914835</v>
      </c>
      <c r="CS22" s="140">
        <f t="shared" si="43"/>
        <v>1405.4014833676738</v>
      </c>
      <c r="CT22" s="141">
        <f t="shared" si="44"/>
        <v>37715.956031282505</v>
      </c>
      <c r="CU22" s="43"/>
      <c r="CV22" s="48">
        <f t="shared" si="45"/>
        <v>57633.804177578124</v>
      </c>
      <c r="CW22" s="49">
        <f t="shared" si="46"/>
        <v>8.6271434226045468E-2</v>
      </c>
      <c r="CX22" s="49">
        <f t="shared" si="47"/>
        <v>2121.7001977912018</v>
      </c>
      <c r="CY22" s="49">
        <f t="shared" si="48"/>
        <v>1.9983048719483889E-2</v>
      </c>
      <c r="CZ22" s="46">
        <f t="shared" si="49"/>
        <v>59755.504375369324</v>
      </c>
      <c r="DA22" s="50">
        <f t="shared" si="50"/>
        <v>7.7180858295266538E-2</v>
      </c>
      <c r="DB22" s="48">
        <f t="shared" si="51"/>
        <v>170803.51584256059</v>
      </c>
      <c r="DC22" s="49">
        <f t="shared" si="52"/>
        <v>6.6957381812308675E-2</v>
      </c>
      <c r="DD22" s="46">
        <f t="shared" si="53"/>
        <v>74161.62801195652</v>
      </c>
      <c r="DE22" s="49">
        <f t="shared" si="54"/>
        <v>5.3986692901339971E-2</v>
      </c>
      <c r="DF22" s="46">
        <f t="shared" si="55"/>
        <v>244965.14385451711</v>
      </c>
      <c r="DG22" s="50">
        <f t="shared" si="56"/>
        <v>6.24173723039314E-2</v>
      </c>
      <c r="DH22" s="177"/>
      <c r="DI22" s="190" t="s">
        <v>21</v>
      </c>
      <c r="DJ22" s="48">
        <f t="shared" si="57"/>
        <v>59755.504375369324</v>
      </c>
      <c r="DK22" s="46">
        <f t="shared" si="58"/>
        <v>244965.14385451711</v>
      </c>
      <c r="DL22" s="47">
        <f t="shared" si="59"/>
        <v>304720.64822988643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v>204.69</v>
      </c>
      <c r="E23" s="49">
        <v>2.0171073248125191E-3</v>
      </c>
      <c r="F23" s="46">
        <v>14.77</v>
      </c>
      <c r="G23" s="49">
        <v>9.9300793330644077E-4</v>
      </c>
      <c r="H23" s="46">
        <v>219.46</v>
      </c>
      <c r="I23" s="50">
        <v>1.8861892033588024E-3</v>
      </c>
      <c r="J23" s="48">
        <v>1374732.56</v>
      </c>
      <c r="K23" s="49">
        <v>5.2268815111097595</v>
      </c>
      <c r="L23" s="46">
        <v>2969303.64</v>
      </c>
      <c r="M23" s="49">
        <v>13.819006008256117</v>
      </c>
      <c r="N23" s="46">
        <v>4344036.2</v>
      </c>
      <c r="O23" s="50">
        <v>9.0901668400005864</v>
      </c>
      <c r="P23" s="139">
        <f t="shared" si="27"/>
        <v>1374937.25</v>
      </c>
      <c r="Q23" s="140">
        <f t="shared" si="28"/>
        <v>2969318.41</v>
      </c>
      <c r="R23" s="141">
        <f t="shared" si="29"/>
        <v>4344255.66</v>
      </c>
      <c r="S23" s="41"/>
      <c r="T23" s="45">
        <v>17629294.040644623</v>
      </c>
      <c r="U23" s="49">
        <v>93.129848390604351</v>
      </c>
      <c r="V23" s="46">
        <v>2167457.1394432713</v>
      </c>
      <c r="W23" s="49">
        <v>70.203314745198909</v>
      </c>
      <c r="X23" s="46">
        <v>19796751.180087894</v>
      </c>
      <c r="Y23" s="50">
        <v>89.914935505368049</v>
      </c>
      <c r="Z23" s="48">
        <v>6816335.444377142</v>
      </c>
      <c r="AA23" s="49">
        <v>7.8520420483715583</v>
      </c>
      <c r="AB23" s="46">
        <v>1826438.2635789951</v>
      </c>
      <c r="AC23" s="49">
        <v>6.5782274151140294</v>
      </c>
      <c r="AD23" s="46">
        <v>8642773.7079561371</v>
      </c>
      <c r="AE23" s="50">
        <v>7.5433581794605127</v>
      </c>
      <c r="AF23" s="139">
        <f t="shared" si="30"/>
        <v>24445629.485021766</v>
      </c>
      <c r="AG23" s="140">
        <f t="shared" si="31"/>
        <v>3993895.4030222665</v>
      </c>
      <c r="AH23" s="141">
        <f t="shared" si="32"/>
        <v>28439524.888044033</v>
      </c>
      <c r="AI23" s="43"/>
      <c r="AJ23" s="45">
        <v>8129483.5781116374</v>
      </c>
      <c r="AK23" s="49">
        <v>129.03942187478791</v>
      </c>
      <c r="AL23" s="46">
        <v>2393367.4945269786</v>
      </c>
      <c r="AM23" s="49">
        <v>210.47994851173851</v>
      </c>
      <c r="AN23" s="46">
        <v>10522851.072638616</v>
      </c>
      <c r="AO23" s="50">
        <v>141.49132151831515</v>
      </c>
      <c r="AP23" s="48">
        <v>2756673.7548404713</v>
      </c>
      <c r="AQ23" s="49">
        <v>22.979366595037398</v>
      </c>
      <c r="AR23" s="46">
        <v>4344219.3895996856</v>
      </c>
      <c r="AS23" s="49">
        <v>39.421228580759397</v>
      </c>
      <c r="AT23" s="46">
        <v>7100893.1444401573</v>
      </c>
      <c r="AU23" s="50">
        <v>30.851584070594132</v>
      </c>
      <c r="AV23" s="139">
        <f t="shared" si="33"/>
        <v>10886157.332952108</v>
      </c>
      <c r="AW23" s="140">
        <f t="shared" si="34"/>
        <v>6737586.8841266641</v>
      </c>
      <c r="AX23" s="141">
        <f t="shared" si="35"/>
        <v>17623744.217078771</v>
      </c>
      <c r="AY23" s="43"/>
      <c r="AZ23" s="45">
        <v>20690712.245055333</v>
      </c>
      <c r="BA23" s="49">
        <v>189.18260425765374</v>
      </c>
      <c r="BB23" s="46">
        <v>2839071.0578635959</v>
      </c>
      <c r="BC23" s="49">
        <v>153.82916438359319</v>
      </c>
      <c r="BD23" s="46">
        <v>23529783.30291893</v>
      </c>
      <c r="BE23" s="50">
        <v>184.07810133322064</v>
      </c>
      <c r="BF23" s="48">
        <v>21183049.980804548</v>
      </c>
      <c r="BG23" s="49">
        <v>39.823601920590889</v>
      </c>
      <c r="BH23" s="46">
        <v>4148691.3737419597</v>
      </c>
      <c r="BI23" s="49">
        <v>19.930587843512154</v>
      </c>
      <c r="BJ23" s="46">
        <v>25331741.354546506</v>
      </c>
      <c r="BK23" s="50">
        <v>34.228428795502246</v>
      </c>
      <c r="BL23" s="139">
        <f t="shared" si="36"/>
        <v>41873762.22585988</v>
      </c>
      <c r="BM23" s="140">
        <f t="shared" si="37"/>
        <v>6987762.4316055551</v>
      </c>
      <c r="BN23" s="141">
        <f t="shared" si="38"/>
        <v>48861524.657465436</v>
      </c>
      <c r="BO23" s="43"/>
      <c r="BP23" s="45">
        <v>5472102.6107590701</v>
      </c>
      <c r="BQ23" s="49">
        <v>69.472020144972774</v>
      </c>
      <c r="BR23" s="46">
        <v>3326638.6474305652</v>
      </c>
      <c r="BS23" s="49">
        <v>294.41885542353884</v>
      </c>
      <c r="BT23" s="46">
        <v>8798741.2581896354</v>
      </c>
      <c r="BU23" s="50">
        <v>97.692150847041447</v>
      </c>
      <c r="BV23" s="48">
        <v>13118445.763247201</v>
      </c>
      <c r="BW23" s="49">
        <v>58.530782554900085</v>
      </c>
      <c r="BX23" s="46">
        <v>5913111.3518764377</v>
      </c>
      <c r="BY23" s="49">
        <v>17.013357095027398</v>
      </c>
      <c r="BZ23" s="46">
        <v>19031557.115123637</v>
      </c>
      <c r="CA23" s="50">
        <v>33.290227703885762</v>
      </c>
      <c r="CB23" s="139">
        <f t="shared" si="39"/>
        <v>18590548.374006271</v>
      </c>
      <c r="CC23" s="140">
        <f t="shared" si="40"/>
        <v>9239749.9993070029</v>
      </c>
      <c r="CD23" s="141">
        <f t="shared" si="41"/>
        <v>27830298.373313274</v>
      </c>
      <c r="CE23" s="43"/>
      <c r="CF23" s="45">
        <v>22403736.544137031</v>
      </c>
      <c r="CG23" s="49">
        <v>177.6086803191431</v>
      </c>
      <c r="CH23" s="46">
        <v>2895827.4994353233</v>
      </c>
      <c r="CI23" s="49">
        <v>150.03510177894012</v>
      </c>
      <c r="CJ23" s="46">
        <v>25299564.043572355</v>
      </c>
      <c r="CK23" s="50">
        <v>173.94950594444765</v>
      </c>
      <c r="CL23" s="48">
        <v>17842391.367059495</v>
      </c>
      <c r="CM23" s="49">
        <v>32.767432668754445</v>
      </c>
      <c r="CN23" s="46">
        <v>4381320.6648696708</v>
      </c>
      <c r="CO23" s="49">
        <v>20.498749227409846</v>
      </c>
      <c r="CP23" s="46">
        <v>22223712.031929165</v>
      </c>
      <c r="CQ23" s="50">
        <v>29.309137373761185</v>
      </c>
      <c r="CR23" s="139">
        <f t="shared" si="42"/>
        <v>40246127.91119653</v>
      </c>
      <c r="CS23" s="140">
        <f t="shared" si="43"/>
        <v>7277148.164304994</v>
      </c>
      <c r="CT23" s="141">
        <f t="shared" si="44"/>
        <v>47523276.075501524</v>
      </c>
      <c r="CU23" s="43"/>
      <c r="CV23" s="48">
        <f t="shared" si="45"/>
        <v>74325533.70870769</v>
      </c>
      <c r="CW23" s="49">
        <f t="shared" si="46"/>
        <v>111.25710829203069</v>
      </c>
      <c r="CX23" s="49">
        <f t="shared" si="47"/>
        <v>13622376.608699735</v>
      </c>
      <c r="CY23" s="49">
        <f t="shared" si="48"/>
        <v>128.30116890699068</v>
      </c>
      <c r="CZ23" s="46">
        <f t="shared" si="49"/>
        <v>87947910.317407429</v>
      </c>
      <c r="DA23" s="50">
        <f t="shared" si="50"/>
        <v>113.5944759320037</v>
      </c>
      <c r="DB23" s="48">
        <f t="shared" si="51"/>
        <v>63091628.870328858</v>
      </c>
      <c r="DC23" s="49">
        <f t="shared" si="52"/>
        <v>24.732806362867876</v>
      </c>
      <c r="DD23" s="46">
        <f t="shared" si="53"/>
        <v>23583084.683666747</v>
      </c>
      <c r="DE23" s="49">
        <f t="shared" si="54"/>
        <v>17.167540473601079</v>
      </c>
      <c r="DF23" s="46">
        <f t="shared" si="55"/>
        <v>86674713.553995609</v>
      </c>
      <c r="DG23" s="50">
        <f t="shared" si="56"/>
        <v>22.08480676111747</v>
      </c>
      <c r="DH23" s="177"/>
      <c r="DI23" s="190" t="s">
        <v>22</v>
      </c>
      <c r="DJ23" s="48">
        <f t="shared" si="57"/>
        <v>87947910.317407429</v>
      </c>
      <c r="DK23" s="46">
        <f t="shared" si="58"/>
        <v>86674713.553995609</v>
      </c>
      <c r="DL23" s="47">
        <f t="shared" si="59"/>
        <v>174622623.87140304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v>10874877.510000849</v>
      </c>
      <c r="E24" s="49">
        <v>107.16593425111945</v>
      </c>
      <c r="F24" s="46">
        <v>264.3</v>
      </c>
      <c r="G24" s="49">
        <v>1.7769261799112545E-2</v>
      </c>
      <c r="H24" s="46">
        <v>10875141.81000085</v>
      </c>
      <c r="I24" s="50">
        <v>93.468400013758796</v>
      </c>
      <c r="J24" s="48">
        <v>17438673.23</v>
      </c>
      <c r="K24" s="49">
        <v>66.303717054735145</v>
      </c>
      <c r="L24" s="46">
        <v>905869.22</v>
      </c>
      <c r="M24" s="49">
        <v>4.2158747341428109</v>
      </c>
      <c r="N24" s="46">
        <v>18344542.449999999</v>
      </c>
      <c r="O24" s="50">
        <v>38.387099875911048</v>
      </c>
      <c r="P24" s="139">
        <f t="shared" si="27"/>
        <v>28313550.740000851</v>
      </c>
      <c r="Q24" s="140">
        <f t="shared" si="28"/>
        <v>906133.52</v>
      </c>
      <c r="R24" s="141">
        <f t="shared" si="29"/>
        <v>29219684.260000851</v>
      </c>
      <c r="S24" s="41"/>
      <c r="T24" s="45">
        <v>19754916.81305724</v>
      </c>
      <c r="U24" s="49">
        <v>104.35882477922239</v>
      </c>
      <c r="V24" s="46">
        <v>582306.75175163138</v>
      </c>
      <c r="W24" s="49">
        <v>18.860748583002895</v>
      </c>
      <c r="X24" s="46">
        <v>20337223.564808872</v>
      </c>
      <c r="Y24" s="50">
        <v>92.369708976658572</v>
      </c>
      <c r="Z24" s="48">
        <v>-58805.506554364365</v>
      </c>
      <c r="AA24" s="49">
        <v>-6.7740696435583225E-2</v>
      </c>
      <c r="AB24" s="46">
        <v>-332.68881479263405</v>
      </c>
      <c r="AC24" s="49">
        <v>-1.1982352351084789E-3</v>
      </c>
      <c r="AD24" s="46">
        <v>-59138.195369157002</v>
      </c>
      <c r="AE24" s="50">
        <v>-5.1615442545464858E-2</v>
      </c>
      <c r="AF24" s="139">
        <f t="shared" si="30"/>
        <v>19696111.306502875</v>
      </c>
      <c r="AG24" s="140">
        <f t="shared" si="31"/>
        <v>581974.06293683872</v>
      </c>
      <c r="AH24" s="141">
        <f t="shared" si="32"/>
        <v>20278085.369439714</v>
      </c>
      <c r="AI24" s="43"/>
      <c r="AJ24" s="45">
        <v>6022103.6158182286</v>
      </c>
      <c r="AK24" s="49">
        <v>95.588946282829028</v>
      </c>
      <c r="AL24" s="46">
        <v>171341.76016423939</v>
      </c>
      <c r="AM24" s="49">
        <v>15.068310629165367</v>
      </c>
      <c r="AN24" s="46">
        <v>6193445.375982468</v>
      </c>
      <c r="AO24" s="50">
        <v>83.277693939606408</v>
      </c>
      <c r="AP24" s="48">
        <v>16920.8946622109</v>
      </c>
      <c r="AQ24" s="49">
        <v>0.14105094622684411</v>
      </c>
      <c r="AR24" s="46">
        <v>0</v>
      </c>
      <c r="AS24" s="49">
        <v>0</v>
      </c>
      <c r="AT24" s="46">
        <v>16920.8946622109</v>
      </c>
      <c r="AU24" s="50">
        <v>7.3517006044459363E-2</v>
      </c>
      <c r="AV24" s="139">
        <f t="shared" si="33"/>
        <v>6039024.5104804393</v>
      </c>
      <c r="AW24" s="140">
        <f t="shared" si="34"/>
        <v>171341.76016423939</v>
      </c>
      <c r="AX24" s="141">
        <f t="shared" si="35"/>
        <v>6210366.2706446787</v>
      </c>
      <c r="AY24" s="43"/>
      <c r="AZ24" s="45">
        <v>16365972.491826676</v>
      </c>
      <c r="BA24" s="49">
        <v>149.63995731721673</v>
      </c>
      <c r="BB24" s="46">
        <v>582612.13073603855</v>
      </c>
      <c r="BC24" s="49">
        <v>31.567627369746347</v>
      </c>
      <c r="BD24" s="46">
        <v>16948584.622562714</v>
      </c>
      <c r="BE24" s="50">
        <v>132.59209561950098</v>
      </c>
      <c r="BF24" s="48">
        <v>39601.699915564619</v>
      </c>
      <c r="BG24" s="49">
        <v>7.4450201186573625E-2</v>
      </c>
      <c r="BH24" s="46">
        <v>0</v>
      </c>
      <c r="BI24" s="49">
        <v>0</v>
      </c>
      <c r="BJ24" s="46">
        <v>39601.699915564619</v>
      </c>
      <c r="BK24" s="50">
        <v>5.3510098132178614E-2</v>
      </c>
      <c r="BL24" s="139">
        <f t="shared" si="36"/>
        <v>16405574.191742241</v>
      </c>
      <c r="BM24" s="140">
        <f t="shared" si="37"/>
        <v>582612.13073603855</v>
      </c>
      <c r="BN24" s="141">
        <f t="shared" si="38"/>
        <v>16988186.322478279</v>
      </c>
      <c r="BO24" s="43"/>
      <c r="BP24" s="45">
        <v>7170545.233966874</v>
      </c>
      <c r="BQ24" s="49">
        <v>91.034890677147459</v>
      </c>
      <c r="BR24" s="46">
        <v>173800.21835811343</v>
      </c>
      <c r="BS24" s="49">
        <v>15.381911528286878</v>
      </c>
      <c r="BT24" s="46">
        <v>7344345.4523249874</v>
      </c>
      <c r="BU24" s="50">
        <v>81.544039396942097</v>
      </c>
      <c r="BV24" s="48">
        <v>0</v>
      </c>
      <c r="BW24" s="49">
        <v>0</v>
      </c>
      <c r="BX24" s="46">
        <v>426.69502408516217</v>
      </c>
      <c r="BY24" s="49">
        <v>1.2276979720884983E-3</v>
      </c>
      <c r="BZ24" s="46">
        <v>426.69502408516217</v>
      </c>
      <c r="CA24" s="50">
        <v>7.4638004793743803E-4</v>
      </c>
      <c r="CB24" s="139">
        <f t="shared" si="39"/>
        <v>7170545.233966874</v>
      </c>
      <c r="CC24" s="140">
        <f t="shared" si="40"/>
        <v>174226.9133821986</v>
      </c>
      <c r="CD24" s="141">
        <f t="shared" si="41"/>
        <v>7344772.1473490726</v>
      </c>
      <c r="CE24" s="43"/>
      <c r="CF24" s="45">
        <v>25988271.789266918</v>
      </c>
      <c r="CG24" s="49">
        <v>206.02557288484249</v>
      </c>
      <c r="CH24" s="46">
        <v>1629.5246648189298</v>
      </c>
      <c r="CI24" s="49">
        <v>8.4426955329720207E-2</v>
      </c>
      <c r="CJ24" s="46">
        <v>25989901.313931737</v>
      </c>
      <c r="CK24" s="50">
        <v>178.69598406190605</v>
      </c>
      <c r="CL24" s="48">
        <v>0</v>
      </c>
      <c r="CM24" s="49">
        <v>0</v>
      </c>
      <c r="CN24" s="46">
        <v>0</v>
      </c>
      <c r="CO24" s="49">
        <v>0</v>
      </c>
      <c r="CP24" s="46">
        <v>0</v>
      </c>
      <c r="CQ24" s="50">
        <v>0</v>
      </c>
      <c r="CR24" s="139">
        <f t="shared" si="42"/>
        <v>25988271.789266918</v>
      </c>
      <c r="CS24" s="140">
        <f t="shared" si="43"/>
        <v>1629.5246648189298</v>
      </c>
      <c r="CT24" s="141">
        <f t="shared" si="44"/>
        <v>25989901.313931737</v>
      </c>
      <c r="CU24" s="43"/>
      <c r="CV24" s="48">
        <f t="shared" si="45"/>
        <v>86176687.453936785</v>
      </c>
      <c r="CW24" s="49">
        <f t="shared" si="46"/>
        <v>128.99697546588706</v>
      </c>
      <c r="CX24" s="49">
        <f t="shared" si="47"/>
        <v>1511954.6856748417</v>
      </c>
      <c r="CY24" s="49">
        <f t="shared" si="48"/>
        <v>14.240213663054785</v>
      </c>
      <c r="CZ24" s="46">
        <f t="shared" si="49"/>
        <v>87688642.139611632</v>
      </c>
      <c r="DA24" s="50">
        <f t="shared" si="50"/>
        <v>113.25960233834732</v>
      </c>
      <c r="DB24" s="48">
        <f t="shared" si="51"/>
        <v>17436390.318023413</v>
      </c>
      <c r="DC24" s="49">
        <f t="shared" si="52"/>
        <v>6.835310375159275</v>
      </c>
      <c r="DD24" s="46">
        <f t="shared" si="53"/>
        <v>905963.22620929242</v>
      </c>
      <c r="DE24" s="49">
        <f t="shared" si="54"/>
        <v>0.65950491897754571</v>
      </c>
      <c r="DF24" s="46">
        <f t="shared" si="55"/>
        <v>18342353.544232707</v>
      </c>
      <c r="DG24" s="50">
        <f t="shared" si="56"/>
        <v>4.6736506757085596</v>
      </c>
      <c r="DH24" s="177"/>
      <c r="DI24" s="190" t="s">
        <v>23</v>
      </c>
      <c r="DJ24" s="48">
        <f t="shared" si="57"/>
        <v>87688642.139611632</v>
      </c>
      <c r="DK24" s="46">
        <f t="shared" si="58"/>
        <v>18342353.544232707</v>
      </c>
      <c r="DL24" s="47">
        <f t="shared" si="59"/>
        <v>106030995.68384434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v>2455060.2200000915</v>
      </c>
      <c r="E25" s="49">
        <v>24.193267637002389</v>
      </c>
      <c r="F25" s="46">
        <v>0</v>
      </c>
      <c r="G25" s="49">
        <v>0</v>
      </c>
      <c r="H25" s="46">
        <v>2455060.2200000915</v>
      </c>
      <c r="I25" s="50">
        <v>21.100465144262547</v>
      </c>
      <c r="J25" s="48">
        <v>0</v>
      </c>
      <c r="K25" s="49">
        <v>0</v>
      </c>
      <c r="L25" s="46">
        <v>0</v>
      </c>
      <c r="M25" s="49">
        <v>0</v>
      </c>
      <c r="N25" s="46">
        <v>0</v>
      </c>
      <c r="O25" s="50">
        <v>0</v>
      </c>
      <c r="P25" s="139">
        <f t="shared" si="27"/>
        <v>2455060.2200000915</v>
      </c>
      <c r="Q25" s="140">
        <f t="shared" si="28"/>
        <v>0</v>
      </c>
      <c r="R25" s="141">
        <f t="shared" si="29"/>
        <v>2455060.2200000915</v>
      </c>
      <c r="S25" s="41"/>
      <c r="T25" s="45">
        <v>7904124.8513996387</v>
      </c>
      <c r="U25" s="49">
        <v>41.754930593031297</v>
      </c>
      <c r="V25" s="46">
        <v>183517.26976723867</v>
      </c>
      <c r="W25" s="49">
        <v>5.9440717032855694</v>
      </c>
      <c r="X25" s="46">
        <v>8087642.1211668774</v>
      </c>
      <c r="Y25" s="50">
        <v>36.733290886974174</v>
      </c>
      <c r="Z25" s="48">
        <v>-2792.6756407114153</v>
      </c>
      <c r="AA25" s="49">
        <v>-3.2170081324882265E-3</v>
      </c>
      <c r="AB25" s="46">
        <v>45.746112772268063</v>
      </c>
      <c r="AC25" s="49">
        <v>1.6476238982408747E-4</v>
      </c>
      <c r="AD25" s="46">
        <v>-2746.9295279391472</v>
      </c>
      <c r="AE25" s="50">
        <v>-2.3975027026227136E-3</v>
      </c>
      <c r="AF25" s="139">
        <f t="shared" si="30"/>
        <v>7901332.1757589271</v>
      </c>
      <c r="AG25" s="140">
        <f t="shared" si="31"/>
        <v>183563.01588001093</v>
      </c>
      <c r="AH25" s="141">
        <f t="shared" si="32"/>
        <v>8084895.1916389382</v>
      </c>
      <c r="AI25" s="43"/>
      <c r="AJ25" s="45">
        <v>1282321.9088722395</v>
      </c>
      <c r="AK25" s="49">
        <v>20.354316013845072</v>
      </c>
      <c r="AL25" s="46">
        <v>38132.471305158666</v>
      </c>
      <c r="AM25" s="49">
        <v>3.3534844169517779</v>
      </c>
      <c r="AN25" s="46">
        <v>1320454.3801773982</v>
      </c>
      <c r="AO25" s="50">
        <v>17.754963361759263</v>
      </c>
      <c r="AP25" s="48">
        <v>147.23562135024031</v>
      </c>
      <c r="AQ25" s="49">
        <v>1.2273419416840218E-3</v>
      </c>
      <c r="AR25" s="46">
        <v>0</v>
      </c>
      <c r="AS25" s="49">
        <v>0</v>
      </c>
      <c r="AT25" s="46">
        <v>147.23562135024031</v>
      </c>
      <c r="AU25" s="50">
        <v>6.3970152174867509E-4</v>
      </c>
      <c r="AV25" s="139">
        <f t="shared" si="33"/>
        <v>1282469.1444935899</v>
      </c>
      <c r="AW25" s="140">
        <f t="shared" si="34"/>
        <v>38132.471305158666</v>
      </c>
      <c r="AX25" s="141">
        <f t="shared" si="35"/>
        <v>1320601.6157987486</v>
      </c>
      <c r="AY25" s="43"/>
      <c r="AZ25" s="45">
        <v>3696578.3090767316</v>
      </c>
      <c r="BA25" s="49">
        <v>33.799141521607872</v>
      </c>
      <c r="BB25" s="46">
        <v>140063.52657710799</v>
      </c>
      <c r="BC25" s="49">
        <v>7.5890510715814905</v>
      </c>
      <c r="BD25" s="46">
        <v>3836641.8356538396</v>
      </c>
      <c r="BE25" s="50">
        <v>30.01480020069501</v>
      </c>
      <c r="BF25" s="48">
        <v>0</v>
      </c>
      <c r="BG25" s="49">
        <v>0</v>
      </c>
      <c r="BH25" s="46">
        <v>0</v>
      </c>
      <c r="BI25" s="49">
        <v>0</v>
      </c>
      <c r="BJ25" s="46">
        <v>0</v>
      </c>
      <c r="BK25" s="50">
        <v>0</v>
      </c>
      <c r="BL25" s="139">
        <f t="shared" si="36"/>
        <v>3696578.3090767316</v>
      </c>
      <c r="BM25" s="140">
        <f t="shared" si="37"/>
        <v>140063.52657710799</v>
      </c>
      <c r="BN25" s="141">
        <f t="shared" si="38"/>
        <v>3836641.8356538396</v>
      </c>
      <c r="BO25" s="43"/>
      <c r="BP25" s="45">
        <v>1160675.3798587136</v>
      </c>
      <c r="BQ25" s="49">
        <v>14.735553973855975</v>
      </c>
      <c r="BR25" s="46">
        <v>48711.357535936877</v>
      </c>
      <c r="BS25" s="49">
        <v>4.3111211200935369</v>
      </c>
      <c r="BT25" s="46">
        <v>1209386.7373946505</v>
      </c>
      <c r="BU25" s="50">
        <v>13.427783374354922</v>
      </c>
      <c r="BV25" s="48">
        <v>35347.893793393931</v>
      </c>
      <c r="BW25" s="49">
        <v>0.15771227192105408</v>
      </c>
      <c r="BX25" s="46">
        <v>2030.8477585118292</v>
      </c>
      <c r="BY25" s="49">
        <v>5.8432077573227674E-3</v>
      </c>
      <c r="BZ25" s="46">
        <v>37378.741551905761</v>
      </c>
      <c r="CA25" s="50">
        <v>6.5383342520029808E-2</v>
      </c>
      <c r="CB25" s="139">
        <f t="shared" si="39"/>
        <v>1196023.2736521075</v>
      </c>
      <c r="CC25" s="140">
        <f t="shared" si="40"/>
        <v>50742.205294448708</v>
      </c>
      <c r="CD25" s="141">
        <f t="shared" si="41"/>
        <v>1246765.4789465561</v>
      </c>
      <c r="CE25" s="43"/>
      <c r="CF25" s="45">
        <v>0</v>
      </c>
      <c r="CG25" s="49">
        <v>0</v>
      </c>
      <c r="CH25" s="46">
        <v>0</v>
      </c>
      <c r="CI25" s="49">
        <v>0</v>
      </c>
      <c r="CJ25" s="46">
        <v>0</v>
      </c>
      <c r="CK25" s="50">
        <v>0</v>
      </c>
      <c r="CL25" s="48">
        <v>0</v>
      </c>
      <c r="CM25" s="49">
        <v>0</v>
      </c>
      <c r="CN25" s="46">
        <v>0</v>
      </c>
      <c r="CO25" s="49">
        <v>0</v>
      </c>
      <c r="CP25" s="46">
        <v>0</v>
      </c>
      <c r="CQ25" s="50">
        <v>0</v>
      </c>
      <c r="CR25" s="139">
        <f t="shared" si="42"/>
        <v>0</v>
      </c>
      <c r="CS25" s="140">
        <f t="shared" si="43"/>
        <v>0</v>
      </c>
      <c r="CT25" s="141">
        <f t="shared" si="44"/>
        <v>0</v>
      </c>
      <c r="CU25" s="43"/>
      <c r="CV25" s="48">
        <f t="shared" si="45"/>
        <v>16498760.669207415</v>
      </c>
      <c r="CW25" s="49">
        <f t="shared" si="46"/>
        <v>24.696821009752856</v>
      </c>
      <c r="CX25" s="49">
        <f t="shared" si="47"/>
        <v>410424.62518544216</v>
      </c>
      <c r="CY25" s="49">
        <f t="shared" si="48"/>
        <v>3.8655486243036701</v>
      </c>
      <c r="CZ25" s="46">
        <f t="shared" si="49"/>
        <v>16909185.294392858</v>
      </c>
      <c r="DA25" s="50">
        <f t="shared" si="50"/>
        <v>21.840087331483993</v>
      </c>
      <c r="DB25" s="48">
        <f t="shared" si="51"/>
        <v>32702.453774032754</v>
      </c>
      <c r="DC25" s="49">
        <f t="shared" si="52"/>
        <v>1.2819822078871206E-2</v>
      </c>
      <c r="DD25" s="46">
        <f t="shared" si="53"/>
        <v>2076.5938712840971</v>
      </c>
      <c r="DE25" s="49">
        <f t="shared" si="54"/>
        <v>1.5116771113997775E-3</v>
      </c>
      <c r="DF25" s="46">
        <f t="shared" si="55"/>
        <v>34779.047645316852</v>
      </c>
      <c r="DG25" s="50">
        <f t="shared" si="56"/>
        <v>8.8617373520828002E-3</v>
      </c>
      <c r="DH25" s="177"/>
      <c r="DI25" s="190" t="s">
        <v>24</v>
      </c>
      <c r="DJ25" s="48">
        <f t="shared" si="57"/>
        <v>16909185.294392858</v>
      </c>
      <c r="DK25" s="46">
        <f t="shared" si="58"/>
        <v>34779.047645316852</v>
      </c>
      <c r="DL25" s="47">
        <f t="shared" si="59"/>
        <v>16943964.342038173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v>295845.25</v>
      </c>
      <c r="E26" s="49">
        <v>2.9153921578288675</v>
      </c>
      <c r="F26" s="46">
        <v>3933.2799999999997</v>
      </c>
      <c r="G26" s="49">
        <v>0.26443996235041012</v>
      </c>
      <c r="H26" s="46">
        <v>299778.53000000003</v>
      </c>
      <c r="I26" s="50">
        <v>2.5765015341509745</v>
      </c>
      <c r="J26" s="48">
        <v>249415.14</v>
      </c>
      <c r="K26" s="49">
        <v>0.94830327133362746</v>
      </c>
      <c r="L26" s="46">
        <v>1101919.5899999999</v>
      </c>
      <c r="M26" s="49">
        <v>5.1282843659684172</v>
      </c>
      <c r="N26" s="46">
        <v>1351334.73</v>
      </c>
      <c r="O26" s="50">
        <v>2.8277522531665702</v>
      </c>
      <c r="P26" s="139">
        <f t="shared" si="27"/>
        <v>545260.39</v>
      </c>
      <c r="Q26" s="140">
        <f t="shared" si="28"/>
        <v>1105852.8699999999</v>
      </c>
      <c r="R26" s="141">
        <f t="shared" si="29"/>
        <v>1651113.2599999998</v>
      </c>
      <c r="S26" s="41"/>
      <c r="T26" s="45">
        <v>6978595.2651448315</v>
      </c>
      <c r="U26" s="49">
        <v>36.865657667512764</v>
      </c>
      <c r="V26" s="46">
        <v>1020122.8599569211</v>
      </c>
      <c r="W26" s="49">
        <v>33.041486686432634</v>
      </c>
      <c r="X26" s="46">
        <v>7998718.1251017526</v>
      </c>
      <c r="Y26" s="50">
        <v>36.329406668885021</v>
      </c>
      <c r="Z26" s="48">
        <v>977256.92294930981</v>
      </c>
      <c r="AA26" s="49">
        <v>1.1257460131880825</v>
      </c>
      <c r="AB26" s="46">
        <v>1035560.3817483631</v>
      </c>
      <c r="AC26" s="49">
        <v>3.7297464847644441</v>
      </c>
      <c r="AD26" s="46">
        <v>2012817.3046976728</v>
      </c>
      <c r="AE26" s="50">
        <v>1.7567742014549932</v>
      </c>
      <c r="AF26" s="139">
        <f t="shared" si="30"/>
        <v>7955852.188094141</v>
      </c>
      <c r="AG26" s="140">
        <f t="shared" si="31"/>
        <v>2055683.2417052842</v>
      </c>
      <c r="AH26" s="141">
        <f t="shared" si="32"/>
        <v>10011535.429799424</v>
      </c>
      <c r="AI26" s="43"/>
      <c r="AJ26" s="45">
        <v>998756.13503249502</v>
      </c>
      <c r="AK26" s="49">
        <v>15.853271984642777</v>
      </c>
      <c r="AL26" s="46">
        <v>285569.08004509949</v>
      </c>
      <c r="AM26" s="49">
        <v>25.113805298135564</v>
      </c>
      <c r="AN26" s="46">
        <v>1284325.2150775944</v>
      </c>
      <c r="AO26" s="50">
        <v>17.269166947837117</v>
      </c>
      <c r="AP26" s="48">
        <v>199393.36811961533</v>
      </c>
      <c r="AQ26" s="49">
        <v>1.6621238891959631</v>
      </c>
      <c r="AR26" s="46">
        <v>344236.84430783894</v>
      </c>
      <c r="AS26" s="49">
        <v>3.1237463185829304</v>
      </c>
      <c r="AT26" s="46">
        <v>543630.2124274543</v>
      </c>
      <c r="AU26" s="50">
        <v>2.3619357256703046</v>
      </c>
      <c r="AV26" s="139">
        <f t="shared" si="33"/>
        <v>1198149.5031521104</v>
      </c>
      <c r="AW26" s="140">
        <f t="shared" si="34"/>
        <v>629805.92435293843</v>
      </c>
      <c r="AX26" s="141">
        <f t="shared" si="35"/>
        <v>1827955.4275050489</v>
      </c>
      <c r="AY26" s="43"/>
      <c r="AZ26" s="45">
        <v>6165924.9134470383</v>
      </c>
      <c r="BA26" s="49">
        <v>56.377263332818607</v>
      </c>
      <c r="BB26" s="46">
        <v>681336.0472615402</v>
      </c>
      <c r="BC26" s="49">
        <v>36.916777593278077</v>
      </c>
      <c r="BD26" s="46">
        <v>6847260.9607085781</v>
      </c>
      <c r="BE26" s="50">
        <v>53.567463021385315</v>
      </c>
      <c r="BF26" s="48">
        <v>1618044.2892543634</v>
      </c>
      <c r="BG26" s="49">
        <v>3.0418826242463433</v>
      </c>
      <c r="BH26" s="46">
        <v>1517515.2221059247</v>
      </c>
      <c r="BI26" s="49">
        <v>7.2902435282307332</v>
      </c>
      <c r="BJ26" s="46">
        <v>3135559.5113602881</v>
      </c>
      <c r="BK26" s="50">
        <v>4.236790276930285</v>
      </c>
      <c r="BL26" s="139">
        <f t="shared" si="36"/>
        <v>7783969.2027014019</v>
      </c>
      <c r="BM26" s="140">
        <f t="shared" si="37"/>
        <v>2198851.2693674648</v>
      </c>
      <c r="BN26" s="141">
        <f t="shared" si="38"/>
        <v>9982820.4720688667</v>
      </c>
      <c r="BO26" s="43"/>
      <c r="BP26" s="45">
        <v>1287987.9327842914</v>
      </c>
      <c r="BQ26" s="49">
        <v>16.351872393061708</v>
      </c>
      <c r="BR26" s="46">
        <v>181130.5048510349</v>
      </c>
      <c r="BS26" s="49">
        <v>16.030666859990699</v>
      </c>
      <c r="BT26" s="46">
        <v>1469118.4376353263</v>
      </c>
      <c r="BU26" s="50">
        <v>16.311576373274335</v>
      </c>
      <c r="BV26" s="48">
        <v>336749.03175413486</v>
      </c>
      <c r="BW26" s="49">
        <v>1.5024786250513538</v>
      </c>
      <c r="BX26" s="46">
        <v>779777.21430295031</v>
      </c>
      <c r="BY26" s="49">
        <v>2.2435951924517425</v>
      </c>
      <c r="BZ26" s="46">
        <v>1116526.2460570852</v>
      </c>
      <c r="CA26" s="50">
        <v>1.9530410855908404</v>
      </c>
      <c r="CB26" s="139">
        <f t="shared" si="39"/>
        <v>1624736.9645384264</v>
      </c>
      <c r="CC26" s="140">
        <f t="shared" si="40"/>
        <v>960907.71915398515</v>
      </c>
      <c r="CD26" s="141">
        <f t="shared" si="41"/>
        <v>2585644.6836924115</v>
      </c>
      <c r="CE26" s="43"/>
      <c r="CF26" s="45">
        <v>3866234.0493936259</v>
      </c>
      <c r="CG26" s="49">
        <v>30.650098297885904</v>
      </c>
      <c r="CH26" s="46">
        <v>227096.36121774002</v>
      </c>
      <c r="CI26" s="49">
        <v>11.766041200856952</v>
      </c>
      <c r="CJ26" s="46">
        <v>4093330.4106113659</v>
      </c>
      <c r="CK26" s="50">
        <v>28.144073999335582</v>
      </c>
      <c r="CL26" s="48">
        <v>1045993.6385454822</v>
      </c>
      <c r="CM26" s="49">
        <v>1.9209603364189154</v>
      </c>
      <c r="CN26" s="46">
        <v>657318.69300197822</v>
      </c>
      <c r="CO26" s="49">
        <v>3.0753766001140574</v>
      </c>
      <c r="CP26" s="46">
        <v>1703312.3315474605</v>
      </c>
      <c r="CQ26" s="50">
        <v>2.2463670805318818</v>
      </c>
      <c r="CR26" s="139">
        <f t="shared" si="42"/>
        <v>4912227.6879391083</v>
      </c>
      <c r="CS26" s="140">
        <f t="shared" si="43"/>
        <v>884415.05421971821</v>
      </c>
      <c r="CT26" s="141">
        <f t="shared" si="44"/>
        <v>5796642.7421588264</v>
      </c>
      <c r="CU26" s="43"/>
      <c r="CV26" s="48">
        <f t="shared" si="45"/>
        <v>19593343.54580228</v>
      </c>
      <c r="CW26" s="49">
        <f t="shared" si="46"/>
        <v>29.32906951225695</v>
      </c>
      <c r="CX26" s="49">
        <f t="shared" si="47"/>
        <v>2399188.1333323359</v>
      </c>
      <c r="CY26" s="49">
        <f t="shared" si="48"/>
        <v>22.596544698208955</v>
      </c>
      <c r="CZ26" s="46">
        <f t="shared" si="49"/>
        <v>21992531.679134615</v>
      </c>
      <c r="DA26" s="50">
        <f t="shared" si="50"/>
        <v>28.405792718588494</v>
      </c>
      <c r="DB26" s="48">
        <f t="shared" si="51"/>
        <v>4426852.3906229055</v>
      </c>
      <c r="DC26" s="49">
        <f t="shared" si="52"/>
        <v>1.735388433215203</v>
      </c>
      <c r="DD26" s="46">
        <f t="shared" si="53"/>
        <v>5436327.9454670558</v>
      </c>
      <c r="DE26" s="49">
        <f t="shared" si="54"/>
        <v>3.957428864096475</v>
      </c>
      <c r="DF26" s="46">
        <f t="shared" si="55"/>
        <v>9863180.3360899612</v>
      </c>
      <c r="DG26" s="50">
        <f t="shared" si="56"/>
        <v>2.5131485624916596</v>
      </c>
      <c r="DH26" s="177"/>
      <c r="DI26" s="190" t="s">
        <v>25</v>
      </c>
      <c r="DJ26" s="48">
        <f t="shared" si="57"/>
        <v>21992531.679134615</v>
      </c>
      <c r="DK26" s="46">
        <f t="shared" si="58"/>
        <v>9863180.3360899612</v>
      </c>
      <c r="DL26" s="47">
        <f t="shared" si="59"/>
        <v>31855712.015224576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v>0</v>
      </c>
      <c r="E27" s="49">
        <v>0</v>
      </c>
      <c r="F27" s="46">
        <v>0</v>
      </c>
      <c r="G27" s="49">
        <v>0</v>
      </c>
      <c r="H27" s="46">
        <v>0</v>
      </c>
      <c r="I27" s="50">
        <v>0</v>
      </c>
      <c r="J27" s="48">
        <v>0</v>
      </c>
      <c r="K27" s="49">
        <v>0</v>
      </c>
      <c r="L27" s="46">
        <v>0</v>
      </c>
      <c r="M27" s="49">
        <v>0</v>
      </c>
      <c r="N27" s="46">
        <v>0</v>
      </c>
      <c r="O27" s="50">
        <v>0</v>
      </c>
      <c r="P27" s="139">
        <f t="shared" si="27"/>
        <v>0</v>
      </c>
      <c r="Q27" s="140">
        <f t="shared" si="28"/>
        <v>0</v>
      </c>
      <c r="R27" s="141">
        <f t="shared" si="29"/>
        <v>0</v>
      </c>
      <c r="S27" s="41"/>
      <c r="T27" s="45">
        <v>445454.21450414829</v>
      </c>
      <c r="U27" s="49">
        <v>2.3531902846524964</v>
      </c>
      <c r="V27" s="46">
        <v>0</v>
      </c>
      <c r="W27" s="49">
        <v>0</v>
      </c>
      <c r="X27" s="46">
        <v>445454.21450414829</v>
      </c>
      <c r="Y27" s="50">
        <v>2.0232101016666437</v>
      </c>
      <c r="Z27" s="48">
        <v>899012.42514419823</v>
      </c>
      <c r="AA27" s="49">
        <v>1.0356126722114058</v>
      </c>
      <c r="AB27" s="46">
        <v>-453.74295627542381</v>
      </c>
      <c r="AC27" s="49">
        <v>-1.6342322726731369E-3</v>
      </c>
      <c r="AD27" s="46">
        <v>898558.68218792276</v>
      </c>
      <c r="AE27" s="50">
        <v>0.78425632951235036</v>
      </c>
      <c r="AF27" s="139">
        <f t="shared" si="30"/>
        <v>1344466.6396483465</v>
      </c>
      <c r="AG27" s="140">
        <f t="shared" si="31"/>
        <v>-453.74295627542381</v>
      </c>
      <c r="AH27" s="141">
        <f t="shared" si="32"/>
        <v>1344012.8966920711</v>
      </c>
      <c r="AI27" s="43"/>
      <c r="AJ27" s="45">
        <v>39794.256975074255</v>
      </c>
      <c r="AK27" s="49">
        <v>0.63165487262022624</v>
      </c>
      <c r="AL27" s="46">
        <v>0</v>
      </c>
      <c r="AM27" s="49">
        <v>0</v>
      </c>
      <c r="AN27" s="46">
        <v>39794.256975074255</v>
      </c>
      <c r="AO27" s="50">
        <v>0.53507761056156644</v>
      </c>
      <c r="AP27" s="48">
        <v>279027.95869276964</v>
      </c>
      <c r="AQ27" s="49">
        <v>2.3259501570715106</v>
      </c>
      <c r="AR27" s="46">
        <v>0</v>
      </c>
      <c r="AS27" s="49">
        <v>0</v>
      </c>
      <c r="AT27" s="46">
        <v>279027.95869276964</v>
      </c>
      <c r="AU27" s="50">
        <v>1.2123058818870525</v>
      </c>
      <c r="AV27" s="139">
        <f t="shared" si="33"/>
        <v>318822.21566784388</v>
      </c>
      <c r="AW27" s="140">
        <f t="shared" si="34"/>
        <v>0</v>
      </c>
      <c r="AX27" s="141">
        <f t="shared" si="35"/>
        <v>318822.21566784388</v>
      </c>
      <c r="AY27" s="43"/>
      <c r="AZ27" s="45">
        <v>251400.40337522619</v>
      </c>
      <c r="BA27" s="49">
        <v>2.2986440707625211</v>
      </c>
      <c r="BB27" s="46">
        <v>0</v>
      </c>
      <c r="BC27" s="49">
        <v>0</v>
      </c>
      <c r="BD27" s="46">
        <v>251400.40337522619</v>
      </c>
      <c r="BE27" s="50">
        <v>1.9667545736375998</v>
      </c>
      <c r="BF27" s="48">
        <v>1097183.5564614411</v>
      </c>
      <c r="BG27" s="49">
        <v>2.0626775287757249</v>
      </c>
      <c r="BH27" s="46">
        <v>8.9547930824358755</v>
      </c>
      <c r="BI27" s="49">
        <v>4.3019418431452582E-5</v>
      </c>
      <c r="BJ27" s="46">
        <v>1097192.5112545236</v>
      </c>
      <c r="BK27" s="50">
        <v>1.4825343122214298</v>
      </c>
      <c r="BL27" s="139">
        <f t="shared" si="36"/>
        <v>1348583.9598366674</v>
      </c>
      <c r="BM27" s="140">
        <f t="shared" si="37"/>
        <v>8.9547930824358755</v>
      </c>
      <c r="BN27" s="141">
        <f t="shared" si="38"/>
        <v>1348592.91462975</v>
      </c>
      <c r="BO27" s="43"/>
      <c r="BP27" s="45">
        <v>-80656.975375379698</v>
      </c>
      <c r="BQ27" s="49">
        <v>-1.0239945075397019</v>
      </c>
      <c r="BR27" s="46">
        <v>-15456.689319983232</v>
      </c>
      <c r="BS27" s="49">
        <v>-1.3679696716508747</v>
      </c>
      <c r="BT27" s="46">
        <v>-96113.664695362924</v>
      </c>
      <c r="BU27" s="50">
        <v>-1.0671470332352155</v>
      </c>
      <c r="BV27" s="48">
        <v>1482530.9753920936</v>
      </c>
      <c r="BW27" s="49">
        <v>6.6146325347995738</v>
      </c>
      <c r="BX27" s="46">
        <v>-77080.320113633585</v>
      </c>
      <c r="BY27" s="49">
        <v>-0.221777492939672</v>
      </c>
      <c r="BZ27" s="46">
        <v>1405450.6552784601</v>
      </c>
      <c r="CA27" s="50">
        <v>2.4584311235161613</v>
      </c>
      <c r="CB27" s="139">
        <f t="shared" si="39"/>
        <v>1401874.000016714</v>
      </c>
      <c r="CC27" s="140">
        <f t="shared" si="40"/>
        <v>-92537.009433616811</v>
      </c>
      <c r="CD27" s="141">
        <f t="shared" si="41"/>
        <v>1309336.9905830971</v>
      </c>
      <c r="CE27" s="43"/>
      <c r="CF27" s="45">
        <v>155280.22183846682</v>
      </c>
      <c r="CG27" s="49">
        <v>1.2310051596108071</v>
      </c>
      <c r="CH27" s="46">
        <v>0</v>
      </c>
      <c r="CI27" s="49">
        <v>0</v>
      </c>
      <c r="CJ27" s="46">
        <v>155280.22183846682</v>
      </c>
      <c r="CK27" s="50">
        <v>1.0676436094007702</v>
      </c>
      <c r="CL27" s="48">
        <v>963081.72758592374</v>
      </c>
      <c r="CM27" s="49">
        <v>1.7686931652805864</v>
      </c>
      <c r="CN27" s="46">
        <v>0</v>
      </c>
      <c r="CO27" s="49">
        <v>0</v>
      </c>
      <c r="CP27" s="46">
        <v>963081.72758592374</v>
      </c>
      <c r="CQ27" s="50">
        <v>1.2701341079033406</v>
      </c>
      <c r="CR27" s="139">
        <f t="shared" si="42"/>
        <v>1118361.9494243907</v>
      </c>
      <c r="CS27" s="140">
        <f t="shared" si="43"/>
        <v>0</v>
      </c>
      <c r="CT27" s="141">
        <f t="shared" si="44"/>
        <v>1118361.9494243907</v>
      </c>
      <c r="CU27" s="43"/>
      <c r="CV27" s="48">
        <f t="shared" si="45"/>
        <v>811272.12131753587</v>
      </c>
      <c r="CW27" s="49">
        <f t="shared" si="46"/>
        <v>1.2143846905892592</v>
      </c>
      <c r="CX27" s="49">
        <f t="shared" si="47"/>
        <v>-15456.689319983232</v>
      </c>
      <c r="CY27" s="49">
        <f t="shared" si="48"/>
        <v>-0.14557748358825742</v>
      </c>
      <c r="CZ27" s="46">
        <f t="shared" si="49"/>
        <v>795815.43199755263</v>
      </c>
      <c r="DA27" s="50">
        <f t="shared" si="50"/>
        <v>1.0278838531820158</v>
      </c>
      <c r="DB27" s="48">
        <f t="shared" si="51"/>
        <v>4720836.6432764269</v>
      </c>
      <c r="DC27" s="49">
        <f t="shared" si="52"/>
        <v>1.8506343972963659</v>
      </c>
      <c r="DD27" s="46">
        <f t="shared" si="53"/>
        <v>-77525.108276826577</v>
      </c>
      <c r="DE27" s="49">
        <f t="shared" si="54"/>
        <v>-5.6435171730714939E-2</v>
      </c>
      <c r="DF27" s="46">
        <f t="shared" si="55"/>
        <v>4643311.5349996006</v>
      </c>
      <c r="DG27" s="50">
        <f t="shared" si="56"/>
        <v>1.1831205870470007</v>
      </c>
      <c r="DH27" s="177"/>
      <c r="DI27" s="190" t="s">
        <v>26</v>
      </c>
      <c r="DJ27" s="48">
        <f t="shared" si="57"/>
        <v>795815.43199755263</v>
      </c>
      <c r="DK27" s="46">
        <f t="shared" si="58"/>
        <v>4643311.5349996006</v>
      </c>
      <c r="DL27" s="47">
        <f t="shared" si="59"/>
        <v>5439126.9669971531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v>59738.850000000006</v>
      </c>
      <c r="E28" s="49">
        <v>0.58869349704859231</v>
      </c>
      <c r="F28" s="46">
        <v>12341.57</v>
      </c>
      <c r="G28" s="49">
        <v>0.82974115906951729</v>
      </c>
      <c r="H28" s="46">
        <v>72080.420000000013</v>
      </c>
      <c r="I28" s="50">
        <v>0.61950838411358744</v>
      </c>
      <c r="J28" s="48">
        <v>23648.6</v>
      </c>
      <c r="K28" s="49">
        <v>8.9914528614663966E-2</v>
      </c>
      <c r="L28" s="46">
        <v>76030.070000000007</v>
      </c>
      <c r="M28" s="49">
        <v>0.35384053688026773</v>
      </c>
      <c r="N28" s="46">
        <v>99678.670000000013</v>
      </c>
      <c r="O28" s="50">
        <v>0.20858383746649287</v>
      </c>
      <c r="P28" s="139">
        <f t="shared" si="27"/>
        <v>83387.450000000012</v>
      </c>
      <c r="Q28" s="140">
        <f t="shared" si="28"/>
        <v>88371.640000000014</v>
      </c>
      <c r="R28" s="141">
        <f t="shared" si="29"/>
        <v>171759.09000000003</v>
      </c>
      <c r="S28" s="41"/>
      <c r="T28" s="45">
        <v>266052.73033519916</v>
      </c>
      <c r="U28" s="49">
        <v>1.4054703712411074</v>
      </c>
      <c r="V28" s="46">
        <v>129497.63220776917</v>
      </c>
      <c r="W28" s="49">
        <v>4.1943911449040998</v>
      </c>
      <c r="X28" s="46">
        <v>395550.36254296836</v>
      </c>
      <c r="Y28" s="50">
        <v>1.7965516166586504</v>
      </c>
      <c r="Z28" s="48">
        <v>596535.37185399176</v>
      </c>
      <c r="AA28" s="49">
        <v>0.68717580896086894</v>
      </c>
      <c r="AB28" s="46">
        <v>512439.22741103946</v>
      </c>
      <c r="AC28" s="49">
        <v>1.8456368559261493</v>
      </c>
      <c r="AD28" s="46">
        <v>1108974.5992650313</v>
      </c>
      <c r="AE28" s="50">
        <v>0.96790600990501752</v>
      </c>
      <c r="AF28" s="139">
        <f t="shared" si="30"/>
        <v>862588.10218919092</v>
      </c>
      <c r="AG28" s="140">
        <f t="shared" si="31"/>
        <v>641936.85961880861</v>
      </c>
      <c r="AH28" s="141">
        <f t="shared" si="32"/>
        <v>1504524.9618079995</v>
      </c>
      <c r="AI28" s="43"/>
      <c r="AJ28" s="45">
        <v>36200.198915076326</v>
      </c>
      <c r="AK28" s="49">
        <v>0.5746063319853385</v>
      </c>
      <c r="AL28" s="46">
        <v>33096.491901547532</v>
      </c>
      <c r="AM28" s="49">
        <v>2.9106052151567612</v>
      </c>
      <c r="AN28" s="46">
        <v>69296.690816623857</v>
      </c>
      <c r="AO28" s="50">
        <v>0.93177032467795051</v>
      </c>
      <c r="AP28" s="48">
        <v>64626.156374024489</v>
      </c>
      <c r="AQ28" s="49">
        <v>0.53871740765089648</v>
      </c>
      <c r="AR28" s="46">
        <v>125322.88648451335</v>
      </c>
      <c r="AS28" s="49">
        <v>1.1372312748140958</v>
      </c>
      <c r="AT28" s="46">
        <v>189949.04285853784</v>
      </c>
      <c r="AU28" s="50">
        <v>0.82528053100862364</v>
      </c>
      <c r="AV28" s="139">
        <f t="shared" si="33"/>
        <v>100826.35528910081</v>
      </c>
      <c r="AW28" s="140">
        <f t="shared" si="34"/>
        <v>158419.37838606088</v>
      </c>
      <c r="AX28" s="141">
        <f t="shared" si="35"/>
        <v>259245.7336751617</v>
      </c>
      <c r="AY28" s="43"/>
      <c r="AZ28" s="45">
        <v>31441.427974055881</v>
      </c>
      <c r="BA28" s="49">
        <v>0.28748025467962479</v>
      </c>
      <c r="BB28" s="46">
        <v>15822.714014110195</v>
      </c>
      <c r="BC28" s="49">
        <v>0.85732087202591001</v>
      </c>
      <c r="BD28" s="46">
        <v>47264.141988166077</v>
      </c>
      <c r="BE28" s="50">
        <v>0.36975663593323743</v>
      </c>
      <c r="BF28" s="48">
        <v>125714.92946930426</v>
      </c>
      <c r="BG28" s="49">
        <v>0.2363409098877359</v>
      </c>
      <c r="BH28" s="46">
        <v>90962.767233383318</v>
      </c>
      <c r="BI28" s="49">
        <v>0.43699115203131922</v>
      </c>
      <c r="BJ28" s="46">
        <v>216677.69670268759</v>
      </c>
      <c r="BK28" s="50">
        <v>0.29277644238343148</v>
      </c>
      <c r="BL28" s="139">
        <f t="shared" si="36"/>
        <v>157156.35744336015</v>
      </c>
      <c r="BM28" s="140">
        <f t="shared" si="37"/>
        <v>106785.48124749352</v>
      </c>
      <c r="BN28" s="141">
        <f t="shared" si="38"/>
        <v>263941.83869085368</v>
      </c>
      <c r="BO28" s="43"/>
      <c r="BP28" s="45">
        <v>26425.033630787992</v>
      </c>
      <c r="BQ28" s="49">
        <v>0.33548356076514263</v>
      </c>
      <c r="BR28" s="46">
        <v>15214.561989073973</v>
      </c>
      <c r="BS28" s="49">
        <v>1.3465405778452937</v>
      </c>
      <c r="BT28" s="46">
        <v>41639.595619861968</v>
      </c>
      <c r="BU28" s="50">
        <v>0.46232313658719126</v>
      </c>
      <c r="BV28" s="48">
        <v>232611.21999291313</v>
      </c>
      <c r="BW28" s="49">
        <v>1.037845258725614</v>
      </c>
      <c r="BX28" s="46">
        <v>156579.14439006156</v>
      </c>
      <c r="BY28" s="49">
        <v>0.45051356868099779</v>
      </c>
      <c r="BZ28" s="46">
        <v>389190.36438297469</v>
      </c>
      <c r="CA28" s="50">
        <v>0.68077644788043556</v>
      </c>
      <c r="CB28" s="139">
        <f t="shared" si="39"/>
        <v>259036.25362370111</v>
      </c>
      <c r="CC28" s="140">
        <f t="shared" si="40"/>
        <v>171793.70637913552</v>
      </c>
      <c r="CD28" s="141">
        <f t="shared" si="41"/>
        <v>430829.96000283665</v>
      </c>
      <c r="CE28" s="43"/>
      <c r="CF28" s="45">
        <v>135017.41630859542</v>
      </c>
      <c r="CG28" s="49">
        <v>1.0703690022165309</v>
      </c>
      <c r="CH28" s="46">
        <v>44391.187399149232</v>
      </c>
      <c r="CI28" s="49">
        <v>2.2999423552742981</v>
      </c>
      <c r="CJ28" s="46">
        <v>179408.60370774465</v>
      </c>
      <c r="CK28" s="50">
        <v>1.2335405433626094</v>
      </c>
      <c r="CL28" s="48">
        <v>651053.61634190823</v>
      </c>
      <c r="CM28" s="49">
        <v>1.1956556213993863</v>
      </c>
      <c r="CN28" s="46">
        <v>280320.75138736615</v>
      </c>
      <c r="CO28" s="49">
        <v>1.3115280130037343</v>
      </c>
      <c r="CP28" s="46">
        <v>931374.36772927432</v>
      </c>
      <c r="CQ28" s="50">
        <v>1.2283177198731745</v>
      </c>
      <c r="CR28" s="139">
        <f t="shared" si="42"/>
        <v>786071.03265050368</v>
      </c>
      <c r="CS28" s="140">
        <f t="shared" si="43"/>
        <v>324711.93878651538</v>
      </c>
      <c r="CT28" s="141">
        <f t="shared" si="44"/>
        <v>1110782.9714370191</v>
      </c>
      <c r="CU28" s="43"/>
      <c r="CV28" s="48">
        <f t="shared" si="45"/>
        <v>554875.65716371476</v>
      </c>
      <c r="CW28" s="49">
        <f t="shared" si="46"/>
        <v>0.83058752486889453</v>
      </c>
      <c r="CX28" s="49">
        <f t="shared" si="47"/>
        <v>250364.15751165009</v>
      </c>
      <c r="CY28" s="49">
        <f t="shared" si="48"/>
        <v>2.3580330351933139</v>
      </c>
      <c r="CZ28" s="46">
        <f t="shared" si="49"/>
        <v>805239.81467536488</v>
      </c>
      <c r="DA28" s="50">
        <f t="shared" si="50"/>
        <v>1.0400564881815861</v>
      </c>
      <c r="DB28" s="48">
        <f t="shared" si="51"/>
        <v>1694189.8940321419</v>
      </c>
      <c r="DC28" s="49">
        <f t="shared" si="52"/>
        <v>0.66414627964583417</v>
      </c>
      <c r="DD28" s="46">
        <f t="shared" si="53"/>
        <v>1241654.8469063637</v>
      </c>
      <c r="DE28" s="49">
        <f t="shared" si="54"/>
        <v>0.9038749648077703</v>
      </c>
      <c r="DF28" s="46">
        <f t="shared" si="55"/>
        <v>2935844.7409385056</v>
      </c>
      <c r="DG28" s="50">
        <f t="shared" si="56"/>
        <v>0.74805627991926527</v>
      </c>
      <c r="DH28" s="177"/>
      <c r="DI28" s="190" t="s">
        <v>27</v>
      </c>
      <c r="DJ28" s="48">
        <f t="shared" si="57"/>
        <v>805239.81467536488</v>
      </c>
      <c r="DK28" s="46">
        <f t="shared" si="58"/>
        <v>2935844.7409385056</v>
      </c>
      <c r="DL28" s="47">
        <f t="shared" si="59"/>
        <v>3741084.5556138707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v>0</v>
      </c>
      <c r="E29" s="49">
        <v>0</v>
      </c>
      <c r="F29" s="46">
        <v>0</v>
      </c>
      <c r="G29" s="49">
        <v>0</v>
      </c>
      <c r="H29" s="46">
        <v>0</v>
      </c>
      <c r="I29" s="50">
        <v>0</v>
      </c>
      <c r="J29" s="48">
        <v>0</v>
      </c>
      <c r="K29" s="49">
        <v>0</v>
      </c>
      <c r="L29" s="46">
        <v>0</v>
      </c>
      <c r="M29" s="49">
        <v>0</v>
      </c>
      <c r="N29" s="46">
        <v>0</v>
      </c>
      <c r="O29" s="50">
        <v>0</v>
      </c>
      <c r="P29" s="139">
        <f t="shared" si="27"/>
        <v>0</v>
      </c>
      <c r="Q29" s="140">
        <f t="shared" si="28"/>
        <v>0</v>
      </c>
      <c r="R29" s="141">
        <f t="shared" si="29"/>
        <v>0</v>
      </c>
      <c r="S29" s="41"/>
      <c r="T29" s="45">
        <v>2739362.6238916232</v>
      </c>
      <c r="U29" s="49">
        <v>14.471165167575057</v>
      </c>
      <c r="V29" s="46">
        <v>568330.23135628249</v>
      </c>
      <c r="W29" s="49">
        <v>18.408053098279538</v>
      </c>
      <c r="X29" s="46">
        <v>3307692.8552479055</v>
      </c>
      <c r="Y29" s="50">
        <v>15.023222095670228</v>
      </c>
      <c r="Z29" s="48">
        <v>-816966.10746028682</v>
      </c>
      <c r="AA29" s="49">
        <v>-0.94109984466276231</v>
      </c>
      <c r="AB29" s="46">
        <v>398567.40319368732</v>
      </c>
      <c r="AC29" s="49">
        <v>1.4355081530770408</v>
      </c>
      <c r="AD29" s="46">
        <v>-418398.7042665995</v>
      </c>
      <c r="AE29" s="50">
        <v>-0.36517574042228423</v>
      </c>
      <c r="AF29" s="139">
        <f t="shared" si="30"/>
        <v>1922396.5164313363</v>
      </c>
      <c r="AG29" s="140">
        <f t="shared" si="31"/>
        <v>966897.63454996981</v>
      </c>
      <c r="AH29" s="141">
        <f t="shared" si="32"/>
        <v>2889294.1509813061</v>
      </c>
      <c r="AI29" s="43"/>
      <c r="AJ29" s="45">
        <v>41174.753736821003</v>
      </c>
      <c r="AK29" s="49">
        <v>0.65356751963207937</v>
      </c>
      <c r="AL29" s="46">
        <v>179291.77465201635</v>
      </c>
      <c r="AM29" s="49">
        <v>15.767458856038726</v>
      </c>
      <c r="AN29" s="46">
        <v>220466.52838883735</v>
      </c>
      <c r="AO29" s="50">
        <v>2.9644152746209862</v>
      </c>
      <c r="AP29" s="48">
        <v>-18960.683768954921</v>
      </c>
      <c r="AQ29" s="49">
        <v>-0.15805443152434434</v>
      </c>
      <c r="AR29" s="46">
        <v>158324.10351203626</v>
      </c>
      <c r="AS29" s="49">
        <v>1.4366978540112183</v>
      </c>
      <c r="AT29" s="46">
        <v>139363.41974308135</v>
      </c>
      <c r="AU29" s="50">
        <v>0.6054987975612125</v>
      </c>
      <c r="AV29" s="139">
        <f t="shared" si="33"/>
        <v>22214.069967866082</v>
      </c>
      <c r="AW29" s="140">
        <f t="shared" si="34"/>
        <v>337615.87816405261</v>
      </c>
      <c r="AX29" s="141">
        <f t="shared" si="35"/>
        <v>359829.94813191867</v>
      </c>
      <c r="AY29" s="43"/>
      <c r="AZ29" s="45">
        <v>5167316.6245599035</v>
      </c>
      <c r="BA29" s="49">
        <v>47.246629525367368</v>
      </c>
      <c r="BB29" s="46">
        <v>962305.00250942796</v>
      </c>
      <c r="BC29" s="49">
        <v>52.140496451529472</v>
      </c>
      <c r="BD29" s="46">
        <v>6129621.6270693317</v>
      </c>
      <c r="BE29" s="50">
        <v>47.953230018144588</v>
      </c>
      <c r="BF29" s="48">
        <v>789220.84536239412</v>
      </c>
      <c r="BG29" s="49">
        <v>1.483715366844</v>
      </c>
      <c r="BH29" s="46">
        <v>504241.79667094018</v>
      </c>
      <c r="BI29" s="49">
        <v>2.4224109526508366</v>
      </c>
      <c r="BJ29" s="46">
        <v>1293462.6420333344</v>
      </c>
      <c r="BK29" s="50">
        <v>1.7477359066171778</v>
      </c>
      <c r="BL29" s="139">
        <f t="shared" si="36"/>
        <v>5956537.4699222976</v>
      </c>
      <c r="BM29" s="140">
        <f t="shared" si="37"/>
        <v>1466546.7991803682</v>
      </c>
      <c r="BN29" s="141">
        <f t="shared" si="38"/>
        <v>7423084.2691026656</v>
      </c>
      <c r="BO29" s="43"/>
      <c r="BP29" s="45">
        <v>-1167448.1269066166</v>
      </c>
      <c r="BQ29" s="49">
        <v>-14.8215385492226</v>
      </c>
      <c r="BR29" s="46">
        <v>380650.17921214888</v>
      </c>
      <c r="BS29" s="49">
        <v>33.688837880533576</v>
      </c>
      <c r="BT29" s="46">
        <v>-786797.94769446773</v>
      </c>
      <c r="BU29" s="50">
        <v>-8.7357931705023848</v>
      </c>
      <c r="BV29" s="48">
        <v>-707045.90994690568</v>
      </c>
      <c r="BW29" s="49">
        <v>-3.1546382215014823</v>
      </c>
      <c r="BX29" s="46">
        <v>187790.42799032354</v>
      </c>
      <c r="BY29" s="49">
        <v>0.540315482036971</v>
      </c>
      <c r="BZ29" s="46">
        <v>-519255.48195658217</v>
      </c>
      <c r="CA29" s="50">
        <v>-0.90828790972068962</v>
      </c>
      <c r="CB29" s="139">
        <f t="shared" si="39"/>
        <v>-1874494.0368535223</v>
      </c>
      <c r="CC29" s="140">
        <f t="shared" si="40"/>
        <v>568440.6072024724</v>
      </c>
      <c r="CD29" s="141">
        <f t="shared" si="41"/>
        <v>-1306053.4296510499</v>
      </c>
      <c r="CE29" s="43"/>
      <c r="CF29" s="45">
        <v>2049213.9740163572</v>
      </c>
      <c r="CG29" s="49">
        <v>16.245423565822033</v>
      </c>
      <c r="CH29" s="46">
        <v>98084.999261920166</v>
      </c>
      <c r="CI29" s="49">
        <v>5.0818610052287534</v>
      </c>
      <c r="CJ29" s="46">
        <v>2147298.9732782776</v>
      </c>
      <c r="CK29" s="50">
        <v>14.763953832306195</v>
      </c>
      <c r="CL29" s="48">
        <v>150209.04580958764</v>
      </c>
      <c r="CM29" s="49">
        <v>0.27585791016166217</v>
      </c>
      <c r="CN29" s="46">
        <v>204105.89862409508</v>
      </c>
      <c r="CO29" s="49">
        <v>0.9549439431078296</v>
      </c>
      <c r="CP29" s="46">
        <v>354314.94443368271</v>
      </c>
      <c r="CQ29" s="50">
        <v>0.46727861506950552</v>
      </c>
      <c r="CR29" s="139">
        <f t="shared" si="42"/>
        <v>2199423.0198259447</v>
      </c>
      <c r="CS29" s="140">
        <f t="shared" si="43"/>
        <v>302190.89788601524</v>
      </c>
      <c r="CT29" s="141">
        <f t="shared" si="44"/>
        <v>2501613.9177119602</v>
      </c>
      <c r="CU29" s="43"/>
      <c r="CV29" s="48">
        <f t="shared" si="45"/>
        <v>8829619.8492980879</v>
      </c>
      <c r="CW29" s="49">
        <f t="shared" si="46"/>
        <v>13.216964920841622</v>
      </c>
      <c r="CX29" s="49">
        <f t="shared" si="47"/>
        <v>2188662.1869917959</v>
      </c>
      <c r="CY29" s="49">
        <f t="shared" si="48"/>
        <v>20.613724388903186</v>
      </c>
      <c r="CZ29" s="46">
        <f t="shared" si="49"/>
        <v>11018282.036289884</v>
      </c>
      <c r="DA29" s="50">
        <f t="shared" si="50"/>
        <v>14.231332718039909</v>
      </c>
      <c r="DB29" s="48">
        <f t="shared" si="51"/>
        <v>-603542.81000416563</v>
      </c>
      <c r="DC29" s="49">
        <f t="shared" si="52"/>
        <v>-0.23659727477022385</v>
      </c>
      <c r="DD29" s="46">
        <f t="shared" si="53"/>
        <v>1453029.6299910825</v>
      </c>
      <c r="DE29" s="49">
        <f t="shared" si="54"/>
        <v>1.0577473352962159</v>
      </c>
      <c r="DF29" s="46">
        <f t="shared" si="55"/>
        <v>849486.81998691685</v>
      </c>
      <c r="DG29" s="50">
        <f t="shared" si="56"/>
        <v>0.21645012133602129</v>
      </c>
      <c r="DH29" s="177"/>
      <c r="DI29" s="190" t="s">
        <v>28</v>
      </c>
      <c r="DJ29" s="48">
        <f t="shared" si="57"/>
        <v>11018282.036289884</v>
      </c>
      <c r="DK29" s="46">
        <f t="shared" si="58"/>
        <v>849486.81998691685</v>
      </c>
      <c r="DL29" s="47">
        <f t="shared" si="59"/>
        <v>11867768.856276801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v>-1130417.8700000001</v>
      </c>
      <c r="E30" s="49">
        <v>-11.139646126708517</v>
      </c>
      <c r="F30" s="46">
        <v>0</v>
      </c>
      <c r="G30" s="49">
        <v>0</v>
      </c>
      <c r="H30" s="46">
        <v>-1130417.8700000001</v>
      </c>
      <c r="I30" s="50">
        <v>-9.7155836219714491</v>
      </c>
      <c r="J30" s="48">
        <v>814.2</v>
      </c>
      <c r="K30" s="49">
        <v>3.0956762429090691E-3</v>
      </c>
      <c r="L30" s="46">
        <v>17159.73</v>
      </c>
      <c r="M30" s="49">
        <v>7.9860614042844308E-2</v>
      </c>
      <c r="N30" s="46">
        <v>17973.93</v>
      </c>
      <c r="O30" s="50">
        <v>3.7611570196052171E-2</v>
      </c>
      <c r="P30" s="139">
        <f t="shared" si="27"/>
        <v>-1129603.6700000002</v>
      </c>
      <c r="Q30" s="140">
        <f t="shared" si="28"/>
        <v>17159.73</v>
      </c>
      <c r="R30" s="141">
        <f t="shared" si="29"/>
        <v>-1112443.9400000002</v>
      </c>
      <c r="S30" s="41"/>
      <c r="T30" s="45">
        <v>3229940.1176742078</v>
      </c>
      <c r="U30" s="49">
        <v>17.062727116367885</v>
      </c>
      <c r="V30" s="46">
        <v>114756.34430123237</v>
      </c>
      <c r="W30" s="49">
        <v>3.7169250599608854</v>
      </c>
      <c r="X30" s="46">
        <v>3344696.4619754404</v>
      </c>
      <c r="Y30" s="50">
        <v>15.191288910376617</v>
      </c>
      <c r="Z30" s="48">
        <v>21604.953592662401</v>
      </c>
      <c r="AA30" s="49">
        <v>2.4887713559144365E-2</v>
      </c>
      <c r="AB30" s="46">
        <v>6352.3843494099419</v>
      </c>
      <c r="AC30" s="49">
        <v>2.2879190450568673E-2</v>
      </c>
      <c r="AD30" s="46">
        <v>27957.337942072343</v>
      </c>
      <c r="AE30" s="50">
        <v>2.4400987572674216E-2</v>
      </c>
      <c r="AF30" s="139">
        <f t="shared" si="30"/>
        <v>3251545.07126687</v>
      </c>
      <c r="AG30" s="140">
        <f t="shared" si="31"/>
        <v>121108.72865064231</v>
      </c>
      <c r="AH30" s="141">
        <f t="shared" si="32"/>
        <v>3372653.7999175121</v>
      </c>
      <c r="AI30" s="43"/>
      <c r="AJ30" s="45">
        <v>199535.97526322323</v>
      </c>
      <c r="AK30" s="49">
        <v>3.1672377025908447</v>
      </c>
      <c r="AL30" s="46">
        <v>93821.671620654291</v>
      </c>
      <c r="AM30" s="49">
        <v>8.2509604802263912</v>
      </c>
      <c r="AN30" s="46">
        <v>293357.64688387752</v>
      </c>
      <c r="AO30" s="50">
        <v>3.9445166379889676</v>
      </c>
      <c r="AP30" s="48">
        <v>6088.0690053176968</v>
      </c>
      <c r="AQ30" s="49">
        <v>5.074955615746269E-2</v>
      </c>
      <c r="AR30" s="46">
        <v>3839.9112943967266</v>
      </c>
      <c r="AS30" s="49">
        <v>3.4844930076195338E-2</v>
      </c>
      <c r="AT30" s="46">
        <v>9927.9802997144234</v>
      </c>
      <c r="AU30" s="50">
        <v>4.3134562461014256E-2</v>
      </c>
      <c r="AV30" s="139">
        <f t="shared" si="33"/>
        <v>205624.04426854092</v>
      </c>
      <c r="AW30" s="140">
        <f t="shared" si="34"/>
        <v>97661.582915051025</v>
      </c>
      <c r="AX30" s="141">
        <f t="shared" si="35"/>
        <v>303285.62718359195</v>
      </c>
      <c r="AY30" s="43"/>
      <c r="AZ30" s="45">
        <v>407644.88717986457</v>
      </c>
      <c r="BA30" s="49">
        <v>3.7272434344271645</v>
      </c>
      <c r="BB30" s="46">
        <v>59530.700823990745</v>
      </c>
      <c r="BC30" s="49">
        <v>3.2255472921538115</v>
      </c>
      <c r="BD30" s="46">
        <v>467175.58800385532</v>
      </c>
      <c r="BE30" s="50">
        <v>3.6548060864764742</v>
      </c>
      <c r="BF30" s="48">
        <v>2573.6827646927632</v>
      </c>
      <c r="BG30" s="49">
        <v>4.8384589558107451E-3</v>
      </c>
      <c r="BH30" s="46">
        <v>7892.568630657267</v>
      </c>
      <c r="BI30" s="49">
        <v>3.7916421886639733E-2</v>
      </c>
      <c r="BJ30" s="46">
        <v>10466.251395350031</v>
      </c>
      <c r="BK30" s="50">
        <v>1.4142073204820069E-2</v>
      </c>
      <c r="BL30" s="139">
        <f t="shared" si="36"/>
        <v>410218.56994455733</v>
      </c>
      <c r="BM30" s="140">
        <f t="shared" si="37"/>
        <v>67423.269454648005</v>
      </c>
      <c r="BN30" s="141">
        <f t="shared" si="38"/>
        <v>477641.83939920535</v>
      </c>
      <c r="BO30" s="43"/>
      <c r="BP30" s="45">
        <v>257062.61418738548</v>
      </c>
      <c r="BQ30" s="49">
        <v>3.263582644856164</v>
      </c>
      <c r="BR30" s="46">
        <v>10020.593805744866</v>
      </c>
      <c r="BS30" s="49">
        <v>0.88685669579120863</v>
      </c>
      <c r="BT30" s="46">
        <v>267083.20799313032</v>
      </c>
      <c r="BU30" s="50">
        <v>2.9654165611121881</v>
      </c>
      <c r="BV30" s="48">
        <v>22619.800043940446</v>
      </c>
      <c r="BW30" s="49">
        <v>0.10092312928688588</v>
      </c>
      <c r="BX30" s="46">
        <v>11827.197865934666</v>
      </c>
      <c r="BY30" s="49">
        <v>3.4029519951934983E-2</v>
      </c>
      <c r="BZ30" s="46">
        <v>34446.997909875114</v>
      </c>
      <c r="CA30" s="50">
        <v>6.0255101419092148E-2</v>
      </c>
      <c r="CB30" s="139">
        <f t="shared" si="39"/>
        <v>279682.41423132591</v>
      </c>
      <c r="CC30" s="140">
        <f t="shared" si="40"/>
        <v>21847.79167167953</v>
      </c>
      <c r="CD30" s="141">
        <f t="shared" si="41"/>
        <v>301530.20590300544</v>
      </c>
      <c r="CE30" s="43"/>
      <c r="CF30" s="45">
        <v>325869.98522665538</v>
      </c>
      <c r="CG30" s="49">
        <v>2.5833788001256957</v>
      </c>
      <c r="CH30" s="46">
        <v>57937.453227010563</v>
      </c>
      <c r="CI30" s="49">
        <v>3.0017850488063087</v>
      </c>
      <c r="CJ30" s="46">
        <v>383807.43845366593</v>
      </c>
      <c r="CK30" s="50">
        <v>2.6389037448169437</v>
      </c>
      <c r="CL30" s="48">
        <v>0</v>
      </c>
      <c r="CM30" s="49">
        <v>0</v>
      </c>
      <c r="CN30" s="46">
        <v>5046.7935587538423</v>
      </c>
      <c r="CO30" s="49">
        <v>2.3612276634510997E-2</v>
      </c>
      <c r="CP30" s="46">
        <v>5046.7935587538423</v>
      </c>
      <c r="CQ30" s="50">
        <v>6.6558262408194669E-3</v>
      </c>
      <c r="CR30" s="139">
        <f t="shared" si="42"/>
        <v>325869.98522665538</v>
      </c>
      <c r="CS30" s="140">
        <f t="shared" si="43"/>
        <v>62984.246785764408</v>
      </c>
      <c r="CT30" s="141">
        <f t="shared" si="44"/>
        <v>388854.23201241979</v>
      </c>
      <c r="CU30" s="43"/>
      <c r="CV30" s="48">
        <f t="shared" si="45"/>
        <v>3289635.7095313361</v>
      </c>
      <c r="CW30" s="49">
        <f t="shared" si="46"/>
        <v>4.9242210329904497</v>
      </c>
      <c r="CX30" s="49">
        <f t="shared" si="47"/>
        <v>336066.76377863286</v>
      </c>
      <c r="CY30" s="49">
        <f t="shared" si="48"/>
        <v>3.1652155759701706</v>
      </c>
      <c r="CZ30" s="46">
        <f t="shared" si="49"/>
        <v>3625702.4733099691</v>
      </c>
      <c r="DA30" s="50">
        <f t="shared" si="50"/>
        <v>4.6829966835436752</v>
      </c>
      <c r="DB30" s="48">
        <f t="shared" si="51"/>
        <v>53700.705406613313</v>
      </c>
      <c r="DC30" s="49">
        <f t="shared" si="52"/>
        <v>2.1051432212995203E-2</v>
      </c>
      <c r="DD30" s="46">
        <f t="shared" si="53"/>
        <v>52118.585699152442</v>
      </c>
      <c r="DE30" s="49">
        <f t="shared" si="54"/>
        <v>3.794024155104414E-2</v>
      </c>
      <c r="DF30" s="46">
        <f t="shared" si="55"/>
        <v>105819.29110576576</v>
      </c>
      <c r="DG30" s="50">
        <f t="shared" si="56"/>
        <v>2.6962864944611521E-2</v>
      </c>
      <c r="DH30" s="177"/>
      <c r="DI30" s="190" t="s">
        <v>29</v>
      </c>
      <c r="DJ30" s="48">
        <f t="shared" si="57"/>
        <v>3625702.4733099691</v>
      </c>
      <c r="DK30" s="46">
        <f t="shared" si="58"/>
        <v>105819.29110576576</v>
      </c>
      <c r="DL30" s="47">
        <f t="shared" si="59"/>
        <v>3731521.7644157349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v>60241.94</v>
      </c>
      <c r="E31" s="49">
        <v>0.59365117218680097</v>
      </c>
      <c r="F31" s="46">
        <v>3998.41</v>
      </c>
      <c r="G31" s="49">
        <v>0.2688187441172516</v>
      </c>
      <c r="H31" s="46">
        <v>64240.350000000006</v>
      </c>
      <c r="I31" s="50">
        <v>0.55212546518723526</v>
      </c>
      <c r="J31" s="48">
        <v>3243392.79</v>
      </c>
      <c r="K31" s="49">
        <v>12.331729312730978</v>
      </c>
      <c r="L31" s="46">
        <v>773786.11</v>
      </c>
      <c r="M31" s="49">
        <v>3.6011658623080827</v>
      </c>
      <c r="N31" s="46">
        <v>4017178.9</v>
      </c>
      <c r="O31" s="50">
        <v>8.4061975420761978</v>
      </c>
      <c r="P31" s="139">
        <f t="shared" si="27"/>
        <v>3303634.73</v>
      </c>
      <c r="Q31" s="140">
        <f t="shared" si="28"/>
        <v>777784.52</v>
      </c>
      <c r="R31" s="141">
        <f t="shared" si="29"/>
        <v>4081419.25</v>
      </c>
      <c r="S31" s="41"/>
      <c r="T31" s="45">
        <v>125204.98909845336</v>
      </c>
      <c r="U31" s="49">
        <v>0.66141739003292876</v>
      </c>
      <c r="V31" s="46">
        <v>39427.995457123143</v>
      </c>
      <c r="W31" s="49">
        <v>1.2770614580916999</v>
      </c>
      <c r="X31" s="46">
        <v>164632.98455557649</v>
      </c>
      <c r="Y31" s="50">
        <v>0.74774714566600886</v>
      </c>
      <c r="Z31" s="48">
        <v>3906067.6865292992</v>
      </c>
      <c r="AA31" s="49">
        <v>4.4995742901288605</v>
      </c>
      <c r="AB31" s="46">
        <v>1202278.1540175732</v>
      </c>
      <c r="AC31" s="49">
        <v>4.3302088392811546</v>
      </c>
      <c r="AD31" s="46">
        <v>5108345.8405468725</v>
      </c>
      <c r="AE31" s="50">
        <v>4.4585319113850739</v>
      </c>
      <c r="AF31" s="139">
        <f t="shared" si="30"/>
        <v>4031272.6756277527</v>
      </c>
      <c r="AG31" s="140">
        <f t="shared" si="31"/>
        <v>1241706.1494746963</v>
      </c>
      <c r="AH31" s="141">
        <f t="shared" si="32"/>
        <v>5272978.8251024485</v>
      </c>
      <c r="AI31" s="43"/>
      <c r="AJ31" s="45">
        <v>52426.598431660095</v>
      </c>
      <c r="AK31" s="49">
        <v>0.83216822907396981</v>
      </c>
      <c r="AL31" s="46">
        <v>0</v>
      </c>
      <c r="AM31" s="49">
        <v>0</v>
      </c>
      <c r="AN31" s="46">
        <v>52426.598431660095</v>
      </c>
      <c r="AO31" s="50">
        <v>0.70493335347998676</v>
      </c>
      <c r="AP31" s="48">
        <v>2419013.5421352182</v>
      </c>
      <c r="AQ31" s="49">
        <v>20.164663622410394</v>
      </c>
      <c r="AR31" s="46">
        <v>259604.57825996797</v>
      </c>
      <c r="AS31" s="49">
        <v>2.3557584234116877</v>
      </c>
      <c r="AT31" s="46">
        <v>2678618.1203951864</v>
      </c>
      <c r="AU31" s="50">
        <v>11.637917998962415</v>
      </c>
      <c r="AV31" s="139">
        <f t="shared" si="33"/>
        <v>2471440.140566878</v>
      </c>
      <c r="AW31" s="140">
        <f t="shared" si="34"/>
        <v>259604.57825996797</v>
      </c>
      <c r="AX31" s="141">
        <f t="shared" si="35"/>
        <v>2731044.7188268462</v>
      </c>
      <c r="AY31" s="43"/>
      <c r="AZ31" s="45">
        <v>201317.27555768556</v>
      </c>
      <c r="BA31" s="49">
        <v>1.840716067237385</v>
      </c>
      <c r="BB31" s="46">
        <v>34291.598934635491</v>
      </c>
      <c r="BC31" s="49">
        <v>1.8580190146638216</v>
      </c>
      <c r="BD31" s="46">
        <v>235608.87449232105</v>
      </c>
      <c r="BE31" s="50">
        <v>1.8432143515925761</v>
      </c>
      <c r="BF31" s="48">
        <v>6612869.2548156353</v>
      </c>
      <c r="BG31" s="49">
        <v>12.432028107157883</v>
      </c>
      <c r="BH31" s="46">
        <v>1213118.5144127049</v>
      </c>
      <c r="BI31" s="49">
        <v>5.8279016050995391</v>
      </c>
      <c r="BJ31" s="46">
        <v>7825987.7692283401</v>
      </c>
      <c r="BK31" s="50">
        <v>10.574530245052676</v>
      </c>
      <c r="BL31" s="139">
        <f t="shared" si="36"/>
        <v>6814186.5303733209</v>
      </c>
      <c r="BM31" s="140">
        <f t="shared" si="37"/>
        <v>1247410.1133473404</v>
      </c>
      <c r="BN31" s="141">
        <f t="shared" si="38"/>
        <v>8061596.6437206613</v>
      </c>
      <c r="BO31" s="43"/>
      <c r="BP31" s="45">
        <v>98241.751553886148</v>
      </c>
      <c r="BQ31" s="49">
        <v>1.2472450588937771</v>
      </c>
      <c r="BR31" s="46">
        <v>21609.632553595387</v>
      </c>
      <c r="BS31" s="49">
        <v>1.9125261132485518</v>
      </c>
      <c r="BT31" s="46">
        <v>119851.38410748154</v>
      </c>
      <c r="BU31" s="50">
        <v>1.3307061944294356</v>
      </c>
      <c r="BV31" s="48">
        <v>2390289.9494030001</v>
      </c>
      <c r="BW31" s="49">
        <v>10.664795494572322</v>
      </c>
      <c r="BX31" s="46">
        <v>486114.52024415135</v>
      </c>
      <c r="BY31" s="49">
        <v>1.3986612850385731</v>
      </c>
      <c r="BZ31" s="46">
        <v>2876404.4696471514</v>
      </c>
      <c r="CA31" s="50">
        <v>5.0314411576409981</v>
      </c>
      <c r="CB31" s="139">
        <f t="shared" si="39"/>
        <v>2488531.7009568862</v>
      </c>
      <c r="CC31" s="140">
        <f t="shared" si="40"/>
        <v>507724.15279774676</v>
      </c>
      <c r="CD31" s="141">
        <f t="shared" si="41"/>
        <v>2996255.8537546331</v>
      </c>
      <c r="CE31" s="43"/>
      <c r="CF31" s="45">
        <v>184034.18883683177</v>
      </c>
      <c r="CG31" s="49">
        <v>1.4589561588764302</v>
      </c>
      <c r="CH31" s="46">
        <v>34312.938606842079</v>
      </c>
      <c r="CI31" s="49">
        <v>1.7777803537040608</v>
      </c>
      <c r="CJ31" s="46">
        <v>218347.12744367385</v>
      </c>
      <c r="CK31" s="50">
        <v>1.5012659853664956</v>
      </c>
      <c r="CL31" s="48">
        <v>6506191.8228197042</v>
      </c>
      <c r="CM31" s="49">
        <v>11.948577861476439</v>
      </c>
      <c r="CN31" s="46">
        <v>1424741.888772141</v>
      </c>
      <c r="CO31" s="49">
        <v>6.6658957254376467</v>
      </c>
      <c r="CP31" s="46">
        <v>7930933.7115918454</v>
      </c>
      <c r="CQ31" s="50">
        <v>10.459495934849951</v>
      </c>
      <c r="CR31" s="139">
        <f t="shared" si="42"/>
        <v>6690226.0116565358</v>
      </c>
      <c r="CS31" s="140">
        <f t="shared" si="43"/>
        <v>1459054.8273789831</v>
      </c>
      <c r="CT31" s="141">
        <f t="shared" si="44"/>
        <v>8149280.8390355185</v>
      </c>
      <c r="CU31" s="43"/>
      <c r="CV31" s="48">
        <f t="shared" si="45"/>
        <v>721466.74347851682</v>
      </c>
      <c r="CW31" s="49">
        <f t="shared" si="46"/>
        <v>1.0799559667189333</v>
      </c>
      <c r="CX31" s="49">
        <f t="shared" si="47"/>
        <v>133640.5755521961</v>
      </c>
      <c r="CY31" s="49">
        <f t="shared" si="48"/>
        <v>1.2586821337621483</v>
      </c>
      <c r="CZ31" s="46">
        <f t="shared" si="49"/>
        <v>855107.31903071294</v>
      </c>
      <c r="DA31" s="50">
        <f t="shared" si="50"/>
        <v>1.1044658982839826</v>
      </c>
      <c r="DB31" s="48">
        <f t="shared" si="51"/>
        <v>25077825.045702852</v>
      </c>
      <c r="DC31" s="49">
        <f t="shared" si="52"/>
        <v>9.8308603211374646</v>
      </c>
      <c r="DD31" s="46">
        <f t="shared" si="53"/>
        <v>5359643.7657065382</v>
      </c>
      <c r="DE31" s="49">
        <f t="shared" si="54"/>
        <v>3.9016058546224279</v>
      </c>
      <c r="DF31" s="46">
        <f t="shared" si="55"/>
        <v>30437468.811409391</v>
      </c>
      <c r="DG31" s="50">
        <f t="shared" si="56"/>
        <v>7.7554985697039927</v>
      </c>
      <c r="DH31" s="177"/>
      <c r="DI31" s="190" t="s">
        <v>59</v>
      </c>
      <c r="DJ31" s="48">
        <f t="shared" si="57"/>
        <v>855107.31903071294</v>
      </c>
      <c r="DK31" s="46">
        <f t="shared" si="58"/>
        <v>30437468.811409391</v>
      </c>
      <c r="DL31" s="47">
        <f t="shared" si="59"/>
        <v>31292576.130440105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v>108198811.97</v>
      </c>
      <c r="E32" s="49">
        <v>1066.2397584674359</v>
      </c>
      <c r="F32" s="46">
        <v>13141944.09</v>
      </c>
      <c r="G32" s="49">
        <v>883.55143807987088</v>
      </c>
      <c r="H32" s="46">
        <v>121340756.06</v>
      </c>
      <c r="I32" s="50">
        <v>1042.8853732241237</v>
      </c>
      <c r="J32" s="48">
        <v>8818460.9000000004</v>
      </c>
      <c r="K32" s="49">
        <v>33.528739753319243</v>
      </c>
      <c r="L32" s="46">
        <v>12729234.790000003</v>
      </c>
      <c r="M32" s="49">
        <v>59.241287982091592</v>
      </c>
      <c r="N32" s="46">
        <v>21547695.690000005</v>
      </c>
      <c r="O32" s="50">
        <v>45.089897924805875</v>
      </c>
      <c r="P32" s="139">
        <f t="shared" si="27"/>
        <v>117017272.87</v>
      </c>
      <c r="Q32" s="140">
        <f t="shared" si="28"/>
        <v>25871178.880000003</v>
      </c>
      <c r="R32" s="141">
        <f t="shared" si="29"/>
        <v>142888451.75</v>
      </c>
      <c r="S32" s="41"/>
      <c r="T32" s="45">
        <v>28651961.146741413</v>
      </c>
      <c r="U32" s="49">
        <v>151.35902728365548</v>
      </c>
      <c r="V32" s="46">
        <v>6539808.6476795394</v>
      </c>
      <c r="W32" s="49">
        <v>211.82252535076569</v>
      </c>
      <c r="X32" s="46">
        <v>35191769.79442095</v>
      </c>
      <c r="Y32" s="50">
        <v>159.83762601248546</v>
      </c>
      <c r="Z32" s="48">
        <v>15920720.755597878</v>
      </c>
      <c r="AA32" s="49">
        <v>18.339791202097953</v>
      </c>
      <c r="AB32" s="46">
        <v>15004251.901968317</v>
      </c>
      <c r="AC32" s="49">
        <v>54.040359957962451</v>
      </c>
      <c r="AD32" s="46">
        <v>30924972.657566197</v>
      </c>
      <c r="AE32" s="50">
        <v>26.991120365826497</v>
      </c>
      <c r="AF32" s="139">
        <f t="shared" si="30"/>
        <v>44572681.902339295</v>
      </c>
      <c r="AG32" s="140">
        <f t="shared" si="31"/>
        <v>21544060.549647857</v>
      </c>
      <c r="AH32" s="141">
        <f t="shared" si="32"/>
        <v>66116742.451987147</v>
      </c>
      <c r="AI32" s="43"/>
      <c r="AJ32" s="45">
        <v>5353915.0771600232</v>
      </c>
      <c r="AK32" s="49">
        <v>84.982779002540056</v>
      </c>
      <c r="AL32" s="46">
        <v>3537651.0045892829</v>
      </c>
      <c r="AM32" s="49">
        <v>311.11168803001345</v>
      </c>
      <c r="AN32" s="46">
        <v>8891566.0817493051</v>
      </c>
      <c r="AO32" s="50">
        <v>119.55689827687277</v>
      </c>
      <c r="AP32" s="48">
        <v>7207802.1434760261</v>
      </c>
      <c r="AQ32" s="49">
        <v>60.083543621583537</v>
      </c>
      <c r="AR32" s="46">
        <v>9232596.5523603521</v>
      </c>
      <c r="AS32" s="49">
        <v>83.780367988750925</v>
      </c>
      <c r="AT32" s="46">
        <v>16440398.695836378</v>
      </c>
      <c r="AU32" s="50">
        <v>71.429372643893146</v>
      </c>
      <c r="AV32" s="139">
        <f t="shared" si="33"/>
        <v>12561717.220636049</v>
      </c>
      <c r="AW32" s="140">
        <f t="shared" si="34"/>
        <v>12770247.556949634</v>
      </c>
      <c r="AX32" s="141">
        <f t="shared" si="35"/>
        <v>25331964.777585685</v>
      </c>
      <c r="AY32" s="43"/>
      <c r="AZ32" s="45">
        <v>23433386.011512551</v>
      </c>
      <c r="BA32" s="49">
        <v>214.25985436012536</v>
      </c>
      <c r="BB32" s="46">
        <v>6765793.4704921888</v>
      </c>
      <c r="BC32" s="49">
        <v>366.59045678869683</v>
      </c>
      <c r="BD32" s="46">
        <v>30199179.482004739</v>
      </c>
      <c r="BE32" s="50">
        <v>236.25409334640906</v>
      </c>
      <c r="BF32" s="48">
        <v>21092566.592797562</v>
      </c>
      <c r="BG32" s="49">
        <v>39.653495423760553</v>
      </c>
      <c r="BH32" s="46">
        <v>18616836.035992533</v>
      </c>
      <c r="BI32" s="49">
        <v>89.436512036551889</v>
      </c>
      <c r="BJ32" s="46">
        <v>39709402.628790095</v>
      </c>
      <c r="BK32" s="50">
        <v>53.655626803071151</v>
      </c>
      <c r="BL32" s="139">
        <f t="shared" si="36"/>
        <v>44525952.60431011</v>
      </c>
      <c r="BM32" s="140">
        <f t="shared" si="37"/>
        <v>25382629.506484721</v>
      </c>
      <c r="BN32" s="141">
        <f t="shared" si="38"/>
        <v>69908582.110794827</v>
      </c>
      <c r="BO32" s="43"/>
      <c r="BP32" s="45">
        <v>6949676.2907911427</v>
      </c>
      <c r="BQ32" s="49">
        <v>88.230811009574353</v>
      </c>
      <c r="BR32" s="46">
        <v>2363915.7966604726</v>
      </c>
      <c r="BS32" s="49">
        <v>209.21460276665834</v>
      </c>
      <c r="BT32" s="46">
        <v>9313592.0874516144</v>
      </c>
      <c r="BU32" s="50">
        <v>103.40852360992622</v>
      </c>
      <c r="BV32" s="48">
        <v>7132442.4577743812</v>
      </c>
      <c r="BW32" s="49">
        <v>31.822934371609122</v>
      </c>
      <c r="BX32" s="46">
        <v>11459711.61561811</v>
      </c>
      <c r="BY32" s="49">
        <v>32.972178996878526</v>
      </c>
      <c r="BZ32" s="46">
        <v>18592154.073392492</v>
      </c>
      <c r="CA32" s="50">
        <v>32.521618639239882</v>
      </c>
      <c r="CB32" s="139">
        <f t="shared" si="39"/>
        <v>14082118.748565525</v>
      </c>
      <c r="CC32" s="140">
        <f t="shared" si="40"/>
        <v>13823627.412278581</v>
      </c>
      <c r="CD32" s="141">
        <f t="shared" si="41"/>
        <v>27905746.160844106</v>
      </c>
      <c r="CE32" s="43"/>
      <c r="CF32" s="45">
        <v>19996891.07795807</v>
      </c>
      <c r="CG32" s="49">
        <v>158.52808427044394</v>
      </c>
      <c r="CH32" s="46">
        <v>5654785.3443439603</v>
      </c>
      <c r="CI32" s="49">
        <v>292.97887903963317</v>
      </c>
      <c r="CJ32" s="46">
        <v>25651676.42230203</v>
      </c>
      <c r="CK32" s="50">
        <v>176.37048735786107</v>
      </c>
      <c r="CL32" s="48">
        <v>14213133.863829758</v>
      </c>
      <c r="CM32" s="49">
        <v>26.102325485072537</v>
      </c>
      <c r="CN32" s="46">
        <v>14789877.210895173</v>
      </c>
      <c r="CO32" s="49">
        <v>69.19694020144091</v>
      </c>
      <c r="CP32" s="46">
        <v>29003011.074724931</v>
      </c>
      <c r="CQ32" s="50">
        <v>38.249831289234884</v>
      </c>
      <c r="CR32" s="139">
        <f t="shared" si="42"/>
        <v>34210024.941787824</v>
      </c>
      <c r="CS32" s="140">
        <f t="shared" si="43"/>
        <v>20444662.555239134</v>
      </c>
      <c r="CT32" s="141">
        <f t="shared" si="44"/>
        <v>54654687.497026958</v>
      </c>
      <c r="CU32" s="43"/>
      <c r="CV32" s="48">
        <f t="shared" si="45"/>
        <v>192584641.57416323</v>
      </c>
      <c r="CW32" s="49">
        <f t="shared" si="46"/>
        <v>288.27792084173569</v>
      </c>
      <c r="CX32" s="49">
        <f t="shared" si="47"/>
        <v>38003898.353765443</v>
      </c>
      <c r="CY32" s="49">
        <f t="shared" si="48"/>
        <v>357.93641020735055</v>
      </c>
      <c r="CZ32" s="46">
        <f t="shared" si="49"/>
        <v>230588539.92792869</v>
      </c>
      <c r="DA32" s="50">
        <f t="shared" si="50"/>
        <v>297.83066197372176</v>
      </c>
      <c r="DB32" s="48">
        <f t="shared" si="51"/>
        <v>74385126.7134756</v>
      </c>
      <c r="DC32" s="49">
        <f t="shared" si="52"/>
        <v>29.160016443116334</v>
      </c>
      <c r="DD32" s="46">
        <f t="shared" si="53"/>
        <v>81832508.106834501</v>
      </c>
      <c r="DE32" s="49">
        <f t="shared" si="54"/>
        <v>59.570786172571999</v>
      </c>
      <c r="DF32" s="46">
        <f t="shared" si="55"/>
        <v>156217634.82031012</v>
      </c>
      <c r="DG32" s="50">
        <f t="shared" si="56"/>
        <v>39.804415108174553</v>
      </c>
      <c r="DH32" s="177"/>
      <c r="DI32" s="190" t="s">
        <v>30</v>
      </c>
      <c r="DJ32" s="48">
        <f t="shared" si="57"/>
        <v>230588539.92792869</v>
      </c>
      <c r="DK32" s="46">
        <f t="shared" si="58"/>
        <v>156217634.82031012</v>
      </c>
      <c r="DL32" s="47">
        <f t="shared" si="59"/>
        <v>386806174.7482388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v>45951.46</v>
      </c>
      <c r="E33" s="49">
        <v>0.45282635474048305</v>
      </c>
      <c r="F33" s="46">
        <v>-21729</v>
      </c>
      <c r="G33" s="49">
        <v>-1.4608713190802742</v>
      </c>
      <c r="H33" s="46">
        <v>24222.46</v>
      </c>
      <c r="I33" s="50">
        <v>0.20818437314677141</v>
      </c>
      <c r="J33" s="48">
        <v>697434.74</v>
      </c>
      <c r="K33" s="49">
        <v>2.6517221267470688</v>
      </c>
      <c r="L33" s="46">
        <v>2045593.4099999997</v>
      </c>
      <c r="M33" s="49">
        <v>9.5201000134964691</v>
      </c>
      <c r="N33" s="46">
        <v>2743028.1499999994</v>
      </c>
      <c r="O33" s="50">
        <v>5.7399575837600407</v>
      </c>
      <c r="P33" s="139">
        <f t="shared" si="27"/>
        <v>743386.2</v>
      </c>
      <c r="Q33" s="140">
        <f t="shared" si="28"/>
        <v>2023864.4099999997</v>
      </c>
      <c r="R33" s="141">
        <f t="shared" si="29"/>
        <v>2767250.6099999994</v>
      </c>
      <c r="S33" s="41"/>
      <c r="T33" s="45">
        <v>1974608.9103098921</v>
      </c>
      <c r="U33" s="49">
        <v>10.431219084775815</v>
      </c>
      <c r="V33" s="46">
        <v>1387758.6837943746</v>
      </c>
      <c r="W33" s="49">
        <v>44.949105519024897</v>
      </c>
      <c r="X33" s="46">
        <v>3362367.5941042667</v>
      </c>
      <c r="Y33" s="50">
        <v>15.271549489055223</v>
      </c>
      <c r="Z33" s="48">
        <v>1194356.1995960092</v>
      </c>
      <c r="AA33" s="49">
        <v>1.3758323921246023</v>
      </c>
      <c r="AB33" s="46">
        <v>1836417.4468421559</v>
      </c>
      <c r="AC33" s="49">
        <v>6.6141691374438798</v>
      </c>
      <c r="AD33" s="46">
        <v>3030773.6464381651</v>
      </c>
      <c r="AE33" s="50">
        <v>2.6452400523811939</v>
      </c>
      <c r="AF33" s="139">
        <f t="shared" si="30"/>
        <v>3168965.1099059014</v>
      </c>
      <c r="AG33" s="140">
        <f t="shared" si="31"/>
        <v>3224176.1306365305</v>
      </c>
      <c r="AH33" s="141">
        <f t="shared" si="32"/>
        <v>6393141.2405424323</v>
      </c>
      <c r="AI33" s="43"/>
      <c r="AJ33" s="45">
        <v>981084.89691578248</v>
      </c>
      <c r="AK33" s="49">
        <v>15.572776141520357</v>
      </c>
      <c r="AL33" s="46">
        <v>658827.91704348708</v>
      </c>
      <c r="AM33" s="49">
        <v>57.939312025634251</v>
      </c>
      <c r="AN33" s="46">
        <v>1639912.8139592696</v>
      </c>
      <c r="AO33" s="50">
        <v>22.050433824464772</v>
      </c>
      <c r="AP33" s="48">
        <v>571453.91907677776</v>
      </c>
      <c r="AQ33" s="49">
        <v>4.7635847642754658</v>
      </c>
      <c r="AR33" s="46">
        <v>1281510.8586681162</v>
      </c>
      <c r="AS33" s="49">
        <v>11.628955160327733</v>
      </c>
      <c r="AT33" s="46">
        <v>1852964.7777448939</v>
      </c>
      <c r="AU33" s="50">
        <v>8.0506631289342501</v>
      </c>
      <c r="AV33" s="139">
        <f t="shared" si="33"/>
        <v>1552538.8159925602</v>
      </c>
      <c r="AW33" s="140">
        <f t="shared" si="34"/>
        <v>1940338.7757116032</v>
      </c>
      <c r="AX33" s="141">
        <f t="shared" si="35"/>
        <v>3492877.5917041637</v>
      </c>
      <c r="AY33" s="43"/>
      <c r="AZ33" s="45">
        <v>2074955.8373308836</v>
      </c>
      <c r="BA33" s="49">
        <v>18.972065551764061</v>
      </c>
      <c r="BB33" s="46">
        <v>954847.46953545965</v>
      </c>
      <c r="BC33" s="49">
        <v>51.736425527495648</v>
      </c>
      <c r="BD33" s="46">
        <v>3029803.3068663431</v>
      </c>
      <c r="BE33" s="50">
        <v>23.702744430794784</v>
      </c>
      <c r="BF33" s="48">
        <v>1869413.7843194162</v>
      </c>
      <c r="BG33" s="49">
        <v>3.5144509614556574</v>
      </c>
      <c r="BH33" s="46">
        <v>2086793.2149705638</v>
      </c>
      <c r="BI33" s="49">
        <v>10.025092670294844</v>
      </c>
      <c r="BJ33" s="46">
        <v>3956206.9992899802</v>
      </c>
      <c r="BK33" s="50">
        <v>5.3456549899267243</v>
      </c>
      <c r="BL33" s="139">
        <f t="shared" si="36"/>
        <v>3944369.6216503</v>
      </c>
      <c r="BM33" s="140">
        <f t="shared" si="37"/>
        <v>3041640.6845060233</v>
      </c>
      <c r="BN33" s="141">
        <f t="shared" si="38"/>
        <v>6986010.3061563233</v>
      </c>
      <c r="BO33" s="43"/>
      <c r="BP33" s="45">
        <v>806654.64799910807</v>
      </c>
      <c r="BQ33" s="49">
        <v>10.241022864894029</v>
      </c>
      <c r="BR33" s="46">
        <v>1504745.727541558</v>
      </c>
      <c r="BS33" s="49">
        <v>133.17512412970689</v>
      </c>
      <c r="BT33" s="46">
        <v>2311400.3755406663</v>
      </c>
      <c r="BU33" s="50">
        <v>25.663406563416455</v>
      </c>
      <c r="BV33" s="48">
        <v>2043982.6126809434</v>
      </c>
      <c r="BW33" s="49">
        <v>9.1196704249826812</v>
      </c>
      <c r="BX33" s="46">
        <v>5685356.9476448838</v>
      </c>
      <c r="BY33" s="49">
        <v>16.358056225726667</v>
      </c>
      <c r="BZ33" s="46">
        <v>7729339.5603258274</v>
      </c>
      <c r="CA33" s="50">
        <v>13.520253356433125</v>
      </c>
      <c r="CB33" s="139">
        <f t="shared" si="39"/>
        <v>2850637.2606800515</v>
      </c>
      <c r="CC33" s="140">
        <f t="shared" si="40"/>
        <v>7190102.6751864422</v>
      </c>
      <c r="CD33" s="141">
        <f t="shared" si="41"/>
        <v>10040739.935866494</v>
      </c>
      <c r="CE33" s="43"/>
      <c r="CF33" s="45">
        <v>600526.17286951747</v>
      </c>
      <c r="CG33" s="49">
        <v>4.7607532274955604</v>
      </c>
      <c r="CH33" s="46">
        <v>709045.92287182948</v>
      </c>
      <c r="CI33" s="49">
        <v>36.736227287281977</v>
      </c>
      <c r="CJ33" s="46">
        <v>1309572.0957413469</v>
      </c>
      <c r="CK33" s="50">
        <v>9.004084760532356</v>
      </c>
      <c r="CL33" s="48">
        <v>1046208.3514766605</v>
      </c>
      <c r="CM33" s="49">
        <v>1.9213546552840697</v>
      </c>
      <c r="CN33" s="46">
        <v>868957.90522245679</v>
      </c>
      <c r="CO33" s="49">
        <v>4.0655664241047687</v>
      </c>
      <c r="CP33" s="46">
        <v>1915166.2566991174</v>
      </c>
      <c r="CQ33" s="50">
        <v>2.5257648600981168</v>
      </c>
      <c r="CR33" s="139">
        <f t="shared" si="42"/>
        <v>1646734.5243461779</v>
      </c>
      <c r="CS33" s="140">
        <f t="shared" si="43"/>
        <v>1578003.8280942864</v>
      </c>
      <c r="CT33" s="141">
        <f t="shared" si="44"/>
        <v>3224738.3524404643</v>
      </c>
      <c r="CU33" s="43"/>
      <c r="CV33" s="48">
        <f t="shared" si="45"/>
        <v>6483781.925425183</v>
      </c>
      <c r="CW33" s="49">
        <f t="shared" si="46"/>
        <v>9.7055048490614251</v>
      </c>
      <c r="CX33" s="49">
        <f t="shared" si="47"/>
        <v>5193496.7207867093</v>
      </c>
      <c r="CY33" s="49">
        <f t="shared" si="48"/>
        <v>48.914497017063425</v>
      </c>
      <c r="CZ33" s="46">
        <f t="shared" si="49"/>
        <v>11677278.646211892</v>
      </c>
      <c r="DA33" s="50">
        <f t="shared" si="50"/>
        <v>15.082499895007398</v>
      </c>
      <c r="DB33" s="48">
        <f t="shared" si="51"/>
        <v>7422849.6071498077</v>
      </c>
      <c r="DC33" s="49">
        <f t="shared" si="52"/>
        <v>2.9098615027304358</v>
      </c>
      <c r="DD33" s="46">
        <f t="shared" si="53"/>
        <v>13804629.783348177</v>
      </c>
      <c r="DE33" s="49">
        <f t="shared" si="54"/>
        <v>10.049217212574616</v>
      </c>
      <c r="DF33" s="46">
        <f t="shared" si="55"/>
        <v>21227479.390497983</v>
      </c>
      <c r="DG33" s="50">
        <f t="shared" si="56"/>
        <v>5.408783728748074</v>
      </c>
      <c r="DH33" s="177"/>
      <c r="DI33" s="190" t="s">
        <v>31</v>
      </c>
      <c r="DJ33" s="48">
        <f t="shared" si="57"/>
        <v>11677278.646211892</v>
      </c>
      <c r="DK33" s="46">
        <f t="shared" si="58"/>
        <v>21227479.390497983</v>
      </c>
      <c r="DL33" s="47">
        <f t="shared" si="59"/>
        <v>32904758.036709875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v>148485.03</v>
      </c>
      <c r="E34" s="49">
        <v>1.4632382707411531</v>
      </c>
      <c r="F34" s="46">
        <v>1737.29</v>
      </c>
      <c r="G34" s="49">
        <v>0.1168004571735915</v>
      </c>
      <c r="H34" s="46">
        <v>150222.32</v>
      </c>
      <c r="I34" s="50">
        <v>1.2911132693315914</v>
      </c>
      <c r="J34" s="48">
        <v>959679.14999999991</v>
      </c>
      <c r="K34" s="49">
        <v>3.6488036667528476</v>
      </c>
      <c r="L34" s="46">
        <v>2637153.7699999996</v>
      </c>
      <c r="M34" s="49">
        <v>12.273195405615461</v>
      </c>
      <c r="N34" s="46">
        <v>3596832.9199999995</v>
      </c>
      <c r="O34" s="50">
        <v>7.526597347049381</v>
      </c>
      <c r="P34" s="139">
        <f t="shared" si="27"/>
        <v>1108164.18</v>
      </c>
      <c r="Q34" s="140">
        <f t="shared" si="28"/>
        <v>2638891.0599999996</v>
      </c>
      <c r="R34" s="141">
        <f t="shared" si="29"/>
        <v>3747055.2399999993</v>
      </c>
      <c r="S34" s="41"/>
      <c r="T34" s="45">
        <v>1420033.4174163141</v>
      </c>
      <c r="U34" s="49">
        <v>7.5015764425208618</v>
      </c>
      <c r="V34" s="46">
        <v>611070.78612580663</v>
      </c>
      <c r="W34" s="49">
        <v>19.792407401885296</v>
      </c>
      <c r="X34" s="46">
        <v>2031104.2035421208</v>
      </c>
      <c r="Y34" s="50">
        <v>9.2250794994010175</v>
      </c>
      <c r="Z34" s="48">
        <v>1707802.3816235997</v>
      </c>
      <c r="AA34" s="49">
        <v>1.9672940424138619</v>
      </c>
      <c r="AB34" s="46">
        <v>3082147.3658689568</v>
      </c>
      <c r="AC34" s="49">
        <v>11.100876883651505</v>
      </c>
      <c r="AD34" s="46">
        <v>4789949.7474925565</v>
      </c>
      <c r="AE34" s="50">
        <v>4.1806378169650635</v>
      </c>
      <c r="AF34" s="139">
        <f t="shared" si="30"/>
        <v>3127835.7990399138</v>
      </c>
      <c r="AG34" s="140">
        <f t="shared" si="31"/>
        <v>3693218.1519947634</v>
      </c>
      <c r="AH34" s="141">
        <f t="shared" si="32"/>
        <v>6821053.9510346772</v>
      </c>
      <c r="AI34" s="43"/>
      <c r="AJ34" s="45">
        <v>386792.22402641946</v>
      </c>
      <c r="AK34" s="49">
        <v>6.1395591115304677</v>
      </c>
      <c r="AL34" s="46">
        <v>295714.42548135732</v>
      </c>
      <c r="AM34" s="49">
        <v>26.006017542991586</v>
      </c>
      <c r="AN34" s="46">
        <v>682506.64950777683</v>
      </c>
      <c r="AO34" s="50">
        <v>9.1770535492030074</v>
      </c>
      <c r="AP34" s="48">
        <v>498225.50290825672</v>
      </c>
      <c r="AQ34" s="49">
        <v>4.1531597484912579</v>
      </c>
      <c r="AR34" s="46">
        <v>1334068.4070365452</v>
      </c>
      <c r="AS34" s="49">
        <v>12.105883911402406</v>
      </c>
      <c r="AT34" s="46">
        <v>1832293.9099448021</v>
      </c>
      <c r="AU34" s="50">
        <v>7.9608534384101795</v>
      </c>
      <c r="AV34" s="139">
        <f t="shared" si="33"/>
        <v>885017.72693467618</v>
      </c>
      <c r="AW34" s="140">
        <f t="shared" si="34"/>
        <v>1629782.8325179026</v>
      </c>
      <c r="AX34" s="141">
        <f t="shared" si="35"/>
        <v>2514800.5594525789</v>
      </c>
      <c r="AY34" s="43"/>
      <c r="AZ34" s="45">
        <v>1152136.5477638943</v>
      </c>
      <c r="BA34" s="49">
        <v>10.5343977522323</v>
      </c>
      <c r="BB34" s="46">
        <v>421274.22553280857</v>
      </c>
      <c r="BC34" s="49">
        <v>22.825868310186856</v>
      </c>
      <c r="BD34" s="46">
        <v>1573410.7732967029</v>
      </c>
      <c r="BE34" s="50">
        <v>12.309100514740487</v>
      </c>
      <c r="BF34" s="48">
        <v>2659430.6658561397</v>
      </c>
      <c r="BG34" s="49">
        <v>4.9996628563137824</v>
      </c>
      <c r="BH34" s="46">
        <v>2790024.7663693605</v>
      </c>
      <c r="BI34" s="49">
        <v>13.403463570138696</v>
      </c>
      <c r="BJ34" s="46">
        <v>5449455.4322255002</v>
      </c>
      <c r="BK34" s="50">
        <v>7.3633428758625774</v>
      </c>
      <c r="BL34" s="139">
        <f t="shared" si="36"/>
        <v>3811567.213620034</v>
      </c>
      <c r="BM34" s="140">
        <f t="shared" si="37"/>
        <v>3211298.9919021688</v>
      </c>
      <c r="BN34" s="141">
        <f t="shared" si="38"/>
        <v>7022866.2055222029</v>
      </c>
      <c r="BO34" s="43"/>
      <c r="BP34" s="45">
        <v>454341.00719893497</v>
      </c>
      <c r="BQ34" s="49">
        <v>5.7681644241742731</v>
      </c>
      <c r="BR34" s="46">
        <v>177783.5982610785</v>
      </c>
      <c r="BS34" s="49">
        <v>15.734454222593017</v>
      </c>
      <c r="BT34" s="46">
        <v>632124.6054600135</v>
      </c>
      <c r="BU34" s="50">
        <v>7.0184598567718508</v>
      </c>
      <c r="BV34" s="48">
        <v>1016719.9452256259</v>
      </c>
      <c r="BW34" s="49">
        <v>4.5363158949784541</v>
      </c>
      <c r="BX34" s="46">
        <v>1854478.1253363802</v>
      </c>
      <c r="BY34" s="49">
        <v>5.3357524818558693</v>
      </c>
      <c r="BZ34" s="46">
        <v>2871198.070562006</v>
      </c>
      <c r="CA34" s="50">
        <v>5.0223340619885848</v>
      </c>
      <c r="CB34" s="139">
        <f t="shared" si="39"/>
        <v>1471060.9524245609</v>
      </c>
      <c r="CC34" s="140">
        <f t="shared" si="40"/>
        <v>2032261.7235974588</v>
      </c>
      <c r="CD34" s="141">
        <f t="shared" si="41"/>
        <v>3503322.6760220197</v>
      </c>
      <c r="CE34" s="43"/>
      <c r="CF34" s="45">
        <v>4567304.8949355204</v>
      </c>
      <c r="CG34" s="49">
        <v>36.207933145729939</v>
      </c>
      <c r="CH34" s="46">
        <v>1296648.4668928604</v>
      </c>
      <c r="CI34" s="49">
        <v>67.180377539653918</v>
      </c>
      <c r="CJ34" s="46">
        <v>5863953.3618283812</v>
      </c>
      <c r="CK34" s="50">
        <v>40.318156803594434</v>
      </c>
      <c r="CL34" s="48">
        <v>4169140.771278997</v>
      </c>
      <c r="CM34" s="49">
        <v>7.6565992023723766</v>
      </c>
      <c r="CN34" s="46">
        <v>5116830.9726871494</v>
      </c>
      <c r="CO34" s="49">
        <v>23.939958512778144</v>
      </c>
      <c r="CP34" s="46">
        <v>9285971.7439661473</v>
      </c>
      <c r="CQ34" s="50">
        <v>12.246550940803516</v>
      </c>
      <c r="CR34" s="139">
        <f t="shared" si="42"/>
        <v>8736445.6662145182</v>
      </c>
      <c r="CS34" s="140">
        <f t="shared" si="43"/>
        <v>6413479.4395800103</v>
      </c>
      <c r="CT34" s="141">
        <f t="shared" si="44"/>
        <v>15149925.105794528</v>
      </c>
      <c r="CU34" s="43"/>
      <c r="CV34" s="48">
        <f t="shared" si="45"/>
        <v>8129093.1213410832</v>
      </c>
      <c r="CW34" s="49">
        <f t="shared" si="46"/>
        <v>12.168353842726439</v>
      </c>
      <c r="CX34" s="49">
        <f t="shared" si="47"/>
        <v>2804228.7922939118</v>
      </c>
      <c r="CY34" s="49">
        <f t="shared" si="48"/>
        <v>26.411384905052149</v>
      </c>
      <c r="CZ34" s="46">
        <f t="shared" si="49"/>
        <v>10933321.913634995</v>
      </c>
      <c r="DA34" s="50">
        <f t="shared" si="50"/>
        <v>14.12159730109515</v>
      </c>
      <c r="DB34" s="48">
        <f t="shared" si="51"/>
        <v>11010998.416892618</v>
      </c>
      <c r="DC34" s="49">
        <f t="shared" si="52"/>
        <v>4.3164663297340278</v>
      </c>
      <c r="DD34" s="46">
        <f t="shared" si="53"/>
        <v>16814703.407298394</v>
      </c>
      <c r="DE34" s="49">
        <f t="shared" si="54"/>
        <v>12.240430171389715</v>
      </c>
      <c r="DF34" s="46">
        <f t="shared" si="55"/>
        <v>27825701.824191011</v>
      </c>
      <c r="DG34" s="50">
        <f t="shared" si="56"/>
        <v>7.0900176369997752</v>
      </c>
      <c r="DH34" s="177"/>
      <c r="DI34" s="190" t="s">
        <v>32</v>
      </c>
      <c r="DJ34" s="48">
        <f t="shared" si="57"/>
        <v>10933321.913634995</v>
      </c>
      <c r="DK34" s="46">
        <f t="shared" si="58"/>
        <v>27825701.824191011</v>
      </c>
      <c r="DL34" s="47">
        <f t="shared" si="59"/>
        <v>38759023.737826005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v>660617.37</v>
      </c>
      <c r="E35" s="49">
        <v>6.5100206943445311</v>
      </c>
      <c r="F35" s="46">
        <v>4116</v>
      </c>
      <c r="G35" s="49">
        <v>0.27672448567970959</v>
      </c>
      <c r="H35" s="46">
        <v>664733.37</v>
      </c>
      <c r="I35" s="50">
        <v>5.7131728132976942</v>
      </c>
      <c r="J35" s="48">
        <v>0</v>
      </c>
      <c r="K35" s="49">
        <v>0</v>
      </c>
      <c r="L35" s="46">
        <v>0</v>
      </c>
      <c r="M35" s="49">
        <v>0</v>
      </c>
      <c r="N35" s="46">
        <v>0</v>
      </c>
      <c r="O35" s="50">
        <v>0</v>
      </c>
      <c r="P35" s="139">
        <f t="shared" si="27"/>
        <v>660617.37</v>
      </c>
      <c r="Q35" s="140">
        <f t="shared" si="28"/>
        <v>4116</v>
      </c>
      <c r="R35" s="141">
        <f t="shared" si="29"/>
        <v>664733.37</v>
      </c>
      <c r="S35" s="41"/>
      <c r="T35" s="45">
        <v>2119173.842410611</v>
      </c>
      <c r="U35" s="49">
        <v>11.194908780920089</v>
      </c>
      <c r="V35" s="46">
        <v>12212.651698029542</v>
      </c>
      <c r="W35" s="49">
        <v>0.39556428379962238</v>
      </c>
      <c r="X35" s="46">
        <v>2131386.4941086406</v>
      </c>
      <c r="Y35" s="50">
        <v>9.6805519962058781</v>
      </c>
      <c r="Z35" s="48">
        <v>1937.2732998258032</v>
      </c>
      <c r="AA35" s="49">
        <v>2.2316318692865793E-3</v>
      </c>
      <c r="AB35" s="46">
        <v>-656.06410863151723</v>
      </c>
      <c r="AC35" s="49">
        <v>-2.3629262436800319E-3</v>
      </c>
      <c r="AD35" s="46">
        <v>1281.2091911942859</v>
      </c>
      <c r="AE35" s="50">
        <v>1.118231271414477E-3</v>
      </c>
      <c r="AF35" s="139">
        <f t="shared" si="30"/>
        <v>2121111.1157104368</v>
      </c>
      <c r="AG35" s="140">
        <f t="shared" si="31"/>
        <v>11556.587589398025</v>
      </c>
      <c r="AH35" s="141">
        <f t="shared" si="32"/>
        <v>2132667.7032998349</v>
      </c>
      <c r="AI35" s="43"/>
      <c r="AJ35" s="45">
        <v>539251.82515230251</v>
      </c>
      <c r="AK35" s="49">
        <v>8.5595527801952773</v>
      </c>
      <c r="AL35" s="46">
        <v>4152.1157890067097</v>
      </c>
      <c r="AM35" s="49">
        <v>0.36514957250960423</v>
      </c>
      <c r="AN35" s="46">
        <v>543403.94094130921</v>
      </c>
      <c r="AO35" s="50">
        <v>7.3066644383067221</v>
      </c>
      <c r="AP35" s="48">
        <v>0</v>
      </c>
      <c r="AQ35" s="49">
        <v>0</v>
      </c>
      <c r="AR35" s="46">
        <v>0</v>
      </c>
      <c r="AS35" s="49">
        <v>0</v>
      </c>
      <c r="AT35" s="46">
        <v>0</v>
      </c>
      <c r="AU35" s="50">
        <v>0</v>
      </c>
      <c r="AV35" s="139">
        <f t="shared" si="33"/>
        <v>539251.82515230251</v>
      </c>
      <c r="AW35" s="140">
        <f t="shared" si="34"/>
        <v>4152.1157890067097</v>
      </c>
      <c r="AX35" s="141">
        <f t="shared" si="35"/>
        <v>543403.94094130921</v>
      </c>
      <c r="AY35" s="43"/>
      <c r="AZ35" s="45">
        <v>1050407.5955592401</v>
      </c>
      <c r="BA35" s="49">
        <v>9.6042534498737311</v>
      </c>
      <c r="BB35" s="46">
        <v>16597.777048224198</v>
      </c>
      <c r="BC35" s="49">
        <v>0.89931605159428896</v>
      </c>
      <c r="BD35" s="46">
        <v>1067005.3726074642</v>
      </c>
      <c r="BE35" s="50">
        <v>8.3473919233910756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v>0</v>
      </c>
      <c r="BL35" s="139">
        <f t="shared" si="36"/>
        <v>1050407.5955592401</v>
      </c>
      <c r="BM35" s="140">
        <f t="shared" si="37"/>
        <v>16597.777048224198</v>
      </c>
      <c r="BN35" s="141">
        <f t="shared" si="38"/>
        <v>1067005.3726074642</v>
      </c>
      <c r="BO35" s="43"/>
      <c r="BP35" s="45">
        <v>1462495.6101995758</v>
      </c>
      <c r="BQ35" s="49">
        <v>18.567364634930566</v>
      </c>
      <c r="BR35" s="46">
        <v>2466.3070621750417</v>
      </c>
      <c r="BS35" s="49">
        <v>0.21827657865076924</v>
      </c>
      <c r="BT35" s="46">
        <v>1464961.9172617509</v>
      </c>
      <c r="BU35" s="50">
        <v>16.265426656693435</v>
      </c>
      <c r="BV35" s="48">
        <v>-36.554307192121087</v>
      </c>
      <c r="BW35" s="49">
        <v>-1.6309494617885721E-4</v>
      </c>
      <c r="BX35" s="46">
        <v>1301.309221311765</v>
      </c>
      <c r="BY35" s="49">
        <v>3.7441605875058333E-3</v>
      </c>
      <c r="BZ35" s="46">
        <v>1264.7549141196439</v>
      </c>
      <c r="CA35" s="50">
        <v>2.2123244475457573E-3</v>
      </c>
      <c r="CB35" s="139">
        <f t="shared" si="39"/>
        <v>1462459.0558923837</v>
      </c>
      <c r="CC35" s="140">
        <f t="shared" si="40"/>
        <v>3767.6162834868064</v>
      </c>
      <c r="CD35" s="141">
        <f t="shared" si="41"/>
        <v>1466226.6721758705</v>
      </c>
      <c r="CE35" s="43"/>
      <c r="CF35" s="45">
        <v>904508.17951584957</v>
      </c>
      <c r="CG35" s="49">
        <v>7.1706120889785998</v>
      </c>
      <c r="CH35" s="46">
        <v>7518.1832354359694</v>
      </c>
      <c r="CI35" s="49">
        <v>0.38952299028215998</v>
      </c>
      <c r="CJ35" s="46">
        <v>912026.36275128555</v>
      </c>
      <c r="CK35" s="50">
        <v>6.2707220936956691</v>
      </c>
      <c r="CL35" s="48">
        <v>45171.352182655784</v>
      </c>
      <c r="CM35" s="49">
        <v>8.2956886818120648E-2</v>
      </c>
      <c r="CN35" s="46">
        <v>51779.566615815631</v>
      </c>
      <c r="CO35" s="49">
        <v>0.24225945379260222</v>
      </c>
      <c r="CP35" s="46">
        <v>96950.918798471423</v>
      </c>
      <c r="CQ35" s="50">
        <v>0.12786107890051251</v>
      </c>
      <c r="CR35" s="139">
        <f t="shared" si="42"/>
        <v>949679.53169850539</v>
      </c>
      <c r="CS35" s="140">
        <f t="shared" si="43"/>
        <v>59297.749851251603</v>
      </c>
      <c r="CT35" s="141">
        <f t="shared" si="44"/>
        <v>1008977.281549757</v>
      </c>
      <c r="CU35" s="43"/>
      <c r="CV35" s="48">
        <f t="shared" si="45"/>
        <v>6736454.4228375796</v>
      </c>
      <c r="CW35" s="49">
        <f t="shared" si="46"/>
        <v>10.083727648203404</v>
      </c>
      <c r="CX35" s="49">
        <f t="shared" si="47"/>
        <v>47063.034832871468</v>
      </c>
      <c r="CY35" s="49">
        <f t="shared" si="48"/>
        <v>0.44325909896747323</v>
      </c>
      <c r="CZ35" s="46">
        <f t="shared" si="49"/>
        <v>6783517.4576704511</v>
      </c>
      <c r="DA35" s="50">
        <f t="shared" si="50"/>
        <v>8.7616648058908453</v>
      </c>
      <c r="DB35" s="48">
        <f t="shared" si="51"/>
        <v>47072.071175289464</v>
      </c>
      <c r="DC35" s="49">
        <f t="shared" si="52"/>
        <v>1.8452914314042824E-2</v>
      </c>
      <c r="DD35" s="46">
        <f t="shared" si="53"/>
        <v>52424.811728495879</v>
      </c>
      <c r="DE35" s="49">
        <f t="shared" si="54"/>
        <v>3.8163161827307439E-2</v>
      </c>
      <c r="DF35" s="46">
        <f t="shared" si="55"/>
        <v>99496.882903785343</v>
      </c>
      <c r="DG35" s="50">
        <f t="shared" si="56"/>
        <v>2.5351908788192764E-2</v>
      </c>
      <c r="DH35" s="177"/>
      <c r="DI35" s="190" t="s">
        <v>33</v>
      </c>
      <c r="DJ35" s="48">
        <f t="shared" si="57"/>
        <v>6783517.4576704511</v>
      </c>
      <c r="DK35" s="46">
        <f t="shared" si="58"/>
        <v>99496.882903785343</v>
      </c>
      <c r="DL35" s="47">
        <f t="shared" si="59"/>
        <v>6883014.3405742366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v>256453.2</v>
      </c>
      <c r="E36" s="49">
        <v>2.5272051794988029</v>
      </c>
      <c r="F36" s="46">
        <v>0</v>
      </c>
      <c r="G36" s="49">
        <v>0</v>
      </c>
      <c r="H36" s="46">
        <v>256453.2</v>
      </c>
      <c r="I36" s="50">
        <v>2.2041340426811975</v>
      </c>
      <c r="J36" s="48">
        <v>0</v>
      </c>
      <c r="K36" s="49">
        <v>0</v>
      </c>
      <c r="L36" s="46">
        <v>0</v>
      </c>
      <c r="M36" s="49">
        <v>0</v>
      </c>
      <c r="N36" s="46">
        <v>0</v>
      </c>
      <c r="O36" s="50">
        <v>0</v>
      </c>
      <c r="P36" s="139">
        <f t="shared" si="27"/>
        <v>256453.2</v>
      </c>
      <c r="Q36" s="140">
        <f t="shared" si="28"/>
        <v>0</v>
      </c>
      <c r="R36" s="141">
        <f t="shared" si="29"/>
        <v>256453.2</v>
      </c>
      <c r="S36" s="41"/>
      <c r="T36" s="45">
        <v>522757.98016444489</v>
      </c>
      <c r="U36" s="49">
        <v>2.7615610316244488</v>
      </c>
      <c r="V36" s="46">
        <v>0</v>
      </c>
      <c r="W36" s="49">
        <v>0</v>
      </c>
      <c r="X36" s="46">
        <v>522757.98016444489</v>
      </c>
      <c r="Y36" s="50">
        <v>2.3743163534166238</v>
      </c>
      <c r="Z36" s="48">
        <v>0</v>
      </c>
      <c r="AA36" s="49">
        <v>0</v>
      </c>
      <c r="AB36" s="46">
        <v>0</v>
      </c>
      <c r="AC36" s="49">
        <v>0</v>
      </c>
      <c r="AD36" s="46">
        <v>0</v>
      </c>
      <c r="AE36" s="50">
        <v>0</v>
      </c>
      <c r="AF36" s="139">
        <f t="shared" si="30"/>
        <v>522757.98016444489</v>
      </c>
      <c r="AG36" s="140">
        <f t="shared" si="31"/>
        <v>0</v>
      </c>
      <c r="AH36" s="141">
        <f t="shared" si="32"/>
        <v>522757.98016444489</v>
      </c>
      <c r="AI36" s="43"/>
      <c r="AJ36" s="45">
        <v>203769.5003821014</v>
      </c>
      <c r="AK36" s="49">
        <v>3.2344365140016094</v>
      </c>
      <c r="AL36" s="46">
        <v>2224.8263828546237</v>
      </c>
      <c r="AM36" s="49">
        <v>0.19565793534910067</v>
      </c>
      <c r="AN36" s="46">
        <v>205994.32676495603</v>
      </c>
      <c r="AO36" s="50">
        <v>2.7698205855098901</v>
      </c>
      <c r="AP36" s="48">
        <v>0</v>
      </c>
      <c r="AQ36" s="49">
        <v>0</v>
      </c>
      <c r="AR36" s="46">
        <v>0</v>
      </c>
      <c r="AS36" s="49">
        <v>0</v>
      </c>
      <c r="AT36" s="46">
        <v>0</v>
      </c>
      <c r="AU36" s="50">
        <v>0</v>
      </c>
      <c r="AV36" s="139">
        <f t="shared" si="33"/>
        <v>203769.5003821014</v>
      </c>
      <c r="AW36" s="140">
        <f t="shared" si="34"/>
        <v>2224.8263828546237</v>
      </c>
      <c r="AX36" s="141">
        <f t="shared" si="35"/>
        <v>205994.32676495603</v>
      </c>
      <c r="AY36" s="43"/>
      <c r="AZ36" s="45">
        <v>398910.70352021512</v>
      </c>
      <c r="BA36" s="49">
        <v>3.647383660088463</v>
      </c>
      <c r="BB36" s="46">
        <v>0</v>
      </c>
      <c r="BC36" s="49">
        <v>0</v>
      </c>
      <c r="BD36" s="46">
        <v>398910.70352021512</v>
      </c>
      <c r="BE36" s="50">
        <v>3.1207565305708203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v>0</v>
      </c>
      <c r="BL36" s="139">
        <f t="shared" si="36"/>
        <v>398910.70352021512</v>
      </c>
      <c r="BM36" s="140">
        <f t="shared" si="37"/>
        <v>0</v>
      </c>
      <c r="BN36" s="141">
        <f t="shared" si="38"/>
        <v>398910.70352021512</v>
      </c>
      <c r="BO36" s="43"/>
      <c r="BP36" s="45">
        <v>317935.50116923498</v>
      </c>
      <c r="BQ36" s="49">
        <v>4.0364048544344078</v>
      </c>
      <c r="BR36" s="46">
        <v>511.94301721823507</v>
      </c>
      <c r="BS36" s="49">
        <v>4.5308701408818042E-2</v>
      </c>
      <c r="BT36" s="46">
        <v>318447.44418645324</v>
      </c>
      <c r="BU36" s="50">
        <v>3.535712079879791</v>
      </c>
      <c r="BV36" s="48">
        <v>0</v>
      </c>
      <c r="BW36" s="49">
        <v>0</v>
      </c>
      <c r="BX36" s="46">
        <v>0</v>
      </c>
      <c r="BY36" s="49">
        <v>0</v>
      </c>
      <c r="BZ36" s="46">
        <v>0</v>
      </c>
      <c r="CA36" s="50">
        <v>0</v>
      </c>
      <c r="CB36" s="139">
        <f t="shared" si="39"/>
        <v>317935.50116923498</v>
      </c>
      <c r="CC36" s="140">
        <f t="shared" si="40"/>
        <v>511.94301721823507</v>
      </c>
      <c r="CD36" s="141">
        <f t="shared" si="41"/>
        <v>318447.44418645324</v>
      </c>
      <c r="CE36" s="43"/>
      <c r="CF36" s="45">
        <v>810069.83605825366</v>
      </c>
      <c r="CG36" s="49">
        <v>6.4219392272001459</v>
      </c>
      <c r="CH36" s="46">
        <v>1409.888202177108</v>
      </c>
      <c r="CI36" s="49">
        <v>7.3047417345065438E-2</v>
      </c>
      <c r="CJ36" s="46">
        <v>811479.72426043078</v>
      </c>
      <c r="CK36" s="50">
        <v>5.5794043279137444</v>
      </c>
      <c r="CL36" s="48">
        <v>0</v>
      </c>
      <c r="CM36" s="49">
        <v>0</v>
      </c>
      <c r="CN36" s="46">
        <v>0</v>
      </c>
      <c r="CO36" s="49">
        <v>0</v>
      </c>
      <c r="CP36" s="46">
        <v>0</v>
      </c>
      <c r="CQ36" s="50">
        <v>0</v>
      </c>
      <c r="CR36" s="139">
        <f t="shared" si="42"/>
        <v>810069.83605825366</v>
      </c>
      <c r="CS36" s="140">
        <f t="shared" si="43"/>
        <v>1409.888202177108</v>
      </c>
      <c r="CT36" s="141">
        <f t="shared" si="44"/>
        <v>811479.72426043078</v>
      </c>
      <c r="CU36" s="43"/>
      <c r="CV36" s="48">
        <f t="shared" si="45"/>
        <v>2509896.7212942503</v>
      </c>
      <c r="CW36" s="49">
        <f t="shared" si="46"/>
        <v>3.7570379570665913</v>
      </c>
      <c r="CX36" s="49">
        <f t="shared" si="47"/>
        <v>4146.6576022499667</v>
      </c>
      <c r="CY36" s="49">
        <f t="shared" si="48"/>
        <v>3.9054933856839807E-2</v>
      </c>
      <c r="CZ36" s="46">
        <f t="shared" si="49"/>
        <v>2514043.3788965004</v>
      </c>
      <c r="DA36" s="50">
        <f t="shared" si="50"/>
        <v>3.2471657264555494</v>
      </c>
      <c r="DB36" s="48">
        <f t="shared" si="51"/>
        <v>0</v>
      </c>
      <c r="DC36" s="49">
        <f t="shared" si="52"/>
        <v>0</v>
      </c>
      <c r="DD36" s="46">
        <f t="shared" si="53"/>
        <v>0</v>
      </c>
      <c r="DE36" s="49">
        <f t="shared" si="54"/>
        <v>0</v>
      </c>
      <c r="DF36" s="46">
        <f t="shared" si="55"/>
        <v>0</v>
      </c>
      <c r="DG36" s="50">
        <f t="shared" si="56"/>
        <v>0</v>
      </c>
      <c r="DH36" s="177"/>
      <c r="DI36" s="190" t="s">
        <v>34</v>
      </c>
      <c r="DJ36" s="48">
        <f t="shared" si="57"/>
        <v>2514043.3788965004</v>
      </c>
      <c r="DK36" s="46">
        <f t="shared" si="58"/>
        <v>0</v>
      </c>
      <c r="DL36" s="47">
        <f t="shared" si="59"/>
        <v>2514043.3788965004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v>74390.080000000002</v>
      </c>
      <c r="E37" s="49">
        <v>0.73307330725188957</v>
      </c>
      <c r="F37" s="46">
        <v>523.08000000000004</v>
      </c>
      <c r="G37" s="49">
        <v>3.5167406212182332E-2</v>
      </c>
      <c r="H37" s="46">
        <v>74913.16</v>
      </c>
      <c r="I37" s="50">
        <v>0.64385488736667496</v>
      </c>
      <c r="J37" s="48">
        <v>0</v>
      </c>
      <c r="K37" s="49">
        <v>0</v>
      </c>
      <c r="L37" s="46">
        <v>0</v>
      </c>
      <c r="M37" s="49">
        <v>0</v>
      </c>
      <c r="N37" s="46">
        <v>0</v>
      </c>
      <c r="O37" s="50">
        <v>0</v>
      </c>
      <c r="P37" s="139">
        <f t="shared" si="27"/>
        <v>74390.080000000002</v>
      </c>
      <c r="Q37" s="140">
        <f t="shared" si="28"/>
        <v>523.08000000000004</v>
      </c>
      <c r="R37" s="141">
        <f t="shared" si="29"/>
        <v>74913.16</v>
      </c>
      <c r="S37" s="41"/>
      <c r="T37" s="45">
        <v>1908653.5031296974</v>
      </c>
      <c r="U37" s="49">
        <v>10.082798038699286</v>
      </c>
      <c r="V37" s="46">
        <v>26985.787509605707</v>
      </c>
      <c r="W37" s="49">
        <v>0.87406191324757743</v>
      </c>
      <c r="X37" s="46">
        <v>1935639.2906393032</v>
      </c>
      <c r="Y37" s="50">
        <v>8.7914870675621923</v>
      </c>
      <c r="Z37" s="48">
        <v>3848.1958876217682</v>
      </c>
      <c r="AA37" s="49">
        <v>4.4329091733450784E-3</v>
      </c>
      <c r="AB37" s="46">
        <v>7080.0547366034971</v>
      </c>
      <c r="AC37" s="49">
        <v>2.5500018860516324E-2</v>
      </c>
      <c r="AD37" s="46">
        <v>10928.250624225266</v>
      </c>
      <c r="AE37" s="50">
        <v>9.5381079638308264E-3</v>
      </c>
      <c r="AF37" s="139">
        <f t="shared" si="30"/>
        <v>1912501.6990173191</v>
      </c>
      <c r="AG37" s="140">
        <f t="shared" si="31"/>
        <v>34065.842246209206</v>
      </c>
      <c r="AH37" s="141">
        <f t="shared" si="32"/>
        <v>1946567.5412635284</v>
      </c>
      <c r="AI37" s="43"/>
      <c r="AJ37" s="45">
        <v>940079.78902505687</v>
      </c>
      <c r="AK37" s="49">
        <v>14.92190141309614</v>
      </c>
      <c r="AL37" s="46">
        <v>6107.5305587159946</v>
      </c>
      <c r="AM37" s="49">
        <v>0.53711463888101263</v>
      </c>
      <c r="AN37" s="46">
        <v>946187.31958377291</v>
      </c>
      <c r="AO37" s="50">
        <v>12.72253055066858</v>
      </c>
      <c r="AP37" s="48">
        <v>0</v>
      </c>
      <c r="AQ37" s="49">
        <v>0</v>
      </c>
      <c r="AR37" s="46">
        <v>0</v>
      </c>
      <c r="AS37" s="49">
        <v>0</v>
      </c>
      <c r="AT37" s="46">
        <v>0</v>
      </c>
      <c r="AU37" s="50">
        <v>0</v>
      </c>
      <c r="AV37" s="139">
        <f t="shared" si="33"/>
        <v>940079.78902505687</v>
      </c>
      <c r="AW37" s="140">
        <f t="shared" si="34"/>
        <v>6107.5305587159946</v>
      </c>
      <c r="AX37" s="141">
        <f t="shared" si="35"/>
        <v>946187.31958377291</v>
      </c>
      <c r="AY37" s="43"/>
      <c r="AZ37" s="45">
        <v>1471354.8165925334</v>
      </c>
      <c r="BA37" s="49">
        <v>13.45312489455452</v>
      </c>
      <c r="BB37" s="46">
        <v>13891.079124267533</v>
      </c>
      <c r="BC37" s="49">
        <v>0.75265925033959324</v>
      </c>
      <c r="BD37" s="46">
        <v>1485245.8957168008</v>
      </c>
      <c r="BE37" s="50">
        <v>11.619369416912191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v>0</v>
      </c>
      <c r="BL37" s="139">
        <f t="shared" si="36"/>
        <v>1471354.8165925334</v>
      </c>
      <c r="BM37" s="140">
        <f t="shared" si="37"/>
        <v>13891.079124267533</v>
      </c>
      <c r="BN37" s="141">
        <f t="shared" si="38"/>
        <v>1485245.8957168008</v>
      </c>
      <c r="BO37" s="43"/>
      <c r="BP37" s="45">
        <v>1204534.3284968378</v>
      </c>
      <c r="BQ37" s="49">
        <v>15.29237280202163</v>
      </c>
      <c r="BR37" s="46">
        <v>3968.7143207459485</v>
      </c>
      <c r="BS37" s="49">
        <v>0.35124474030851832</v>
      </c>
      <c r="BT37" s="46">
        <v>1208503.0428175838</v>
      </c>
      <c r="BU37" s="50">
        <v>13.417971740918702</v>
      </c>
      <c r="BV37" s="48">
        <v>754.17717623636781</v>
      </c>
      <c r="BW37" s="49">
        <v>3.3649245578946402E-3</v>
      </c>
      <c r="BX37" s="46">
        <v>5199.8454532335954</v>
      </c>
      <c r="BY37" s="49">
        <v>1.4961129982229088E-2</v>
      </c>
      <c r="BZ37" s="46">
        <v>5954.0226294699632</v>
      </c>
      <c r="CA37" s="50">
        <v>1.0414847712677875E-2</v>
      </c>
      <c r="CB37" s="139">
        <f t="shared" si="39"/>
        <v>1205288.5056730742</v>
      </c>
      <c r="CC37" s="140">
        <f t="shared" si="40"/>
        <v>9168.5597739795448</v>
      </c>
      <c r="CD37" s="141">
        <f t="shared" si="41"/>
        <v>1214457.0654470536</v>
      </c>
      <c r="CE37" s="43"/>
      <c r="CF37" s="45">
        <v>969560.72606976761</v>
      </c>
      <c r="CG37" s="49">
        <v>7.6863250336509745</v>
      </c>
      <c r="CH37" s="46">
        <v>12907.764601241011</v>
      </c>
      <c r="CI37" s="49">
        <v>0.66876144247660807</v>
      </c>
      <c r="CJ37" s="46">
        <v>982468.49067100859</v>
      </c>
      <c r="CK37" s="50">
        <v>6.7550534967272764</v>
      </c>
      <c r="CL37" s="48">
        <v>106056.75943056148</v>
      </c>
      <c r="CM37" s="49">
        <v>0.19477253089084889</v>
      </c>
      <c r="CN37" s="46">
        <v>74227.396220457726</v>
      </c>
      <c r="CO37" s="49">
        <v>0.34728541855587136</v>
      </c>
      <c r="CP37" s="46">
        <v>180284.15565101919</v>
      </c>
      <c r="CQ37" s="50">
        <v>0.23776284882996573</v>
      </c>
      <c r="CR37" s="139">
        <f t="shared" si="42"/>
        <v>1075617.4855003292</v>
      </c>
      <c r="CS37" s="140">
        <f t="shared" si="43"/>
        <v>87135.160821698737</v>
      </c>
      <c r="CT37" s="141">
        <f t="shared" si="44"/>
        <v>1162752.646322028</v>
      </c>
      <c r="CU37" s="43"/>
      <c r="CV37" s="48">
        <f t="shared" si="45"/>
        <v>6568573.2433138937</v>
      </c>
      <c r="CW37" s="49">
        <f t="shared" si="46"/>
        <v>9.8324280794218026</v>
      </c>
      <c r="CX37" s="49">
        <f t="shared" si="47"/>
        <v>64383.956114576198</v>
      </c>
      <c r="CY37" s="49">
        <f t="shared" si="48"/>
        <v>0.60639468909419536</v>
      </c>
      <c r="CZ37" s="46">
        <f t="shared" si="49"/>
        <v>6632957.1994284699</v>
      </c>
      <c r="DA37" s="50">
        <f t="shared" si="50"/>
        <v>8.5671995415149169</v>
      </c>
      <c r="DB37" s="48">
        <f t="shared" si="51"/>
        <v>110659.13249441961</v>
      </c>
      <c r="DC37" s="49">
        <f t="shared" si="52"/>
        <v>4.337993716872561E-2</v>
      </c>
      <c r="DD37" s="46">
        <f t="shared" si="53"/>
        <v>86507.296410294817</v>
      </c>
      <c r="DE37" s="49">
        <f t="shared" si="54"/>
        <v>6.297384469870089E-2</v>
      </c>
      <c r="DF37" s="46">
        <f t="shared" si="55"/>
        <v>197166.42890471441</v>
      </c>
      <c r="DG37" s="50">
        <f t="shared" si="56"/>
        <v>5.0238210241416961E-2</v>
      </c>
      <c r="DH37" s="177"/>
      <c r="DI37" s="190" t="s">
        <v>35</v>
      </c>
      <c r="DJ37" s="48">
        <f t="shared" si="57"/>
        <v>6632957.1994284699</v>
      </c>
      <c r="DK37" s="46">
        <f t="shared" si="58"/>
        <v>197166.42890471441</v>
      </c>
      <c r="DL37" s="47">
        <f t="shared" si="59"/>
        <v>6830123.6283331839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v>318836.46999999997</v>
      </c>
      <c r="E38" s="49">
        <v>3.1419579806261515</v>
      </c>
      <c r="F38" s="46">
        <v>4145</v>
      </c>
      <c r="G38" s="49">
        <v>0.27867419658464432</v>
      </c>
      <c r="H38" s="46">
        <v>322981.46999999997</v>
      </c>
      <c r="I38" s="50">
        <v>2.7759234557502728</v>
      </c>
      <c r="J38" s="48">
        <v>0</v>
      </c>
      <c r="K38" s="49">
        <v>0</v>
      </c>
      <c r="L38" s="46">
        <v>0</v>
      </c>
      <c r="M38" s="49">
        <v>0</v>
      </c>
      <c r="N38" s="46">
        <v>0</v>
      </c>
      <c r="O38" s="50">
        <v>0</v>
      </c>
      <c r="P38" s="139">
        <f t="shared" si="27"/>
        <v>318836.46999999997</v>
      </c>
      <c r="Q38" s="140">
        <f t="shared" si="28"/>
        <v>4145</v>
      </c>
      <c r="R38" s="141">
        <f t="shared" si="29"/>
        <v>322981.46999999997</v>
      </c>
      <c r="S38" s="41"/>
      <c r="T38" s="45">
        <v>999636.1251875367</v>
      </c>
      <c r="U38" s="49">
        <v>5.2807537596146643</v>
      </c>
      <c r="V38" s="46">
        <v>3974.0180436449391</v>
      </c>
      <c r="W38" s="49">
        <v>0.12871730399834616</v>
      </c>
      <c r="X38" s="46">
        <v>1003610.1432311817</v>
      </c>
      <c r="Y38" s="50">
        <v>4.5583005251856807</v>
      </c>
      <c r="Z38" s="48">
        <v>-291.85020044716259</v>
      </c>
      <c r="AA38" s="49">
        <v>-3.3619531556757041E-4</v>
      </c>
      <c r="AB38" s="46">
        <v>1465.4994087911891</v>
      </c>
      <c r="AC38" s="49">
        <v>5.2782448659681441E-3</v>
      </c>
      <c r="AD38" s="46">
        <v>1173.6492083440266</v>
      </c>
      <c r="AE38" s="50">
        <v>1.0243535992883132E-3</v>
      </c>
      <c r="AF38" s="139">
        <f t="shared" si="30"/>
        <v>999344.27498708956</v>
      </c>
      <c r="AG38" s="140">
        <f t="shared" si="31"/>
        <v>5439.5174524361282</v>
      </c>
      <c r="AH38" s="141">
        <f t="shared" si="32"/>
        <v>1004783.7924395257</v>
      </c>
      <c r="AI38" s="43"/>
      <c r="AJ38" s="45">
        <v>21050.740856934804</v>
      </c>
      <c r="AK38" s="49">
        <v>0.33413874376086994</v>
      </c>
      <c r="AL38" s="46">
        <v>189.84816524770224</v>
      </c>
      <c r="AM38" s="49">
        <v>1.6695819650664166E-2</v>
      </c>
      <c r="AN38" s="46">
        <v>21240.589022182507</v>
      </c>
      <c r="AO38" s="50">
        <v>0.28560311172610975</v>
      </c>
      <c r="AP38" s="48">
        <v>0</v>
      </c>
      <c r="AQ38" s="49">
        <v>0</v>
      </c>
      <c r="AR38" s="46">
        <v>0</v>
      </c>
      <c r="AS38" s="49">
        <v>0</v>
      </c>
      <c r="AT38" s="46">
        <v>0</v>
      </c>
      <c r="AU38" s="50">
        <v>0</v>
      </c>
      <c r="AV38" s="139">
        <f t="shared" si="33"/>
        <v>21050.740856934804</v>
      </c>
      <c r="AW38" s="140">
        <f t="shared" si="34"/>
        <v>189.84816524770224</v>
      </c>
      <c r="AX38" s="141">
        <f t="shared" si="35"/>
        <v>21240.589022182507</v>
      </c>
      <c r="AY38" s="43"/>
      <c r="AZ38" s="45">
        <v>1211214.2818780045</v>
      </c>
      <c r="BA38" s="49">
        <v>11.074566667684669</v>
      </c>
      <c r="BB38" s="46">
        <v>9668.9660049258364</v>
      </c>
      <c r="BC38" s="49">
        <v>0.52389282644808388</v>
      </c>
      <c r="BD38" s="46">
        <v>1220883.2478829303</v>
      </c>
      <c r="BE38" s="50">
        <v>9.55120866718506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v>0</v>
      </c>
      <c r="BL38" s="139">
        <f t="shared" si="36"/>
        <v>1211214.2818780045</v>
      </c>
      <c r="BM38" s="140">
        <f t="shared" si="37"/>
        <v>9668.9660049258364</v>
      </c>
      <c r="BN38" s="141">
        <f t="shared" si="38"/>
        <v>1220883.2478829303</v>
      </c>
      <c r="BO38" s="43"/>
      <c r="BP38" s="45">
        <v>171071.45734104572</v>
      </c>
      <c r="BQ38" s="49">
        <v>2.1718671187305056</v>
      </c>
      <c r="BR38" s="46">
        <v>580.32366422120754</v>
      </c>
      <c r="BS38" s="49">
        <v>5.1360621667511069E-2</v>
      </c>
      <c r="BT38" s="46">
        <v>171651.78100526694</v>
      </c>
      <c r="BU38" s="50">
        <v>1.9058443919488701</v>
      </c>
      <c r="BV38" s="48">
        <v>5.0147237500968771</v>
      </c>
      <c r="BW38" s="49">
        <v>2.2374274413828096E-5</v>
      </c>
      <c r="BX38" s="46">
        <v>1187.7245912300823</v>
      </c>
      <c r="BY38" s="49">
        <v>3.4173519486877901E-3</v>
      </c>
      <c r="BZ38" s="46">
        <v>1192.7393149801792</v>
      </c>
      <c r="CA38" s="50">
        <v>2.0863538987839114E-3</v>
      </c>
      <c r="CB38" s="139">
        <f t="shared" si="39"/>
        <v>171076.47206479582</v>
      </c>
      <c r="CC38" s="140">
        <f t="shared" si="40"/>
        <v>1768.0482554512898</v>
      </c>
      <c r="CD38" s="141">
        <f t="shared" si="41"/>
        <v>172844.5203202471</v>
      </c>
      <c r="CE38" s="43"/>
      <c r="CF38" s="45">
        <v>701552.02050932893</v>
      </c>
      <c r="CG38" s="49">
        <v>5.5616494280949809</v>
      </c>
      <c r="CH38" s="46">
        <v>14080.421564328304</v>
      </c>
      <c r="CI38" s="49">
        <v>0.72951772262205605</v>
      </c>
      <c r="CJ38" s="46">
        <v>715632.44207365718</v>
      </c>
      <c r="CK38" s="50">
        <v>4.9203974235341725</v>
      </c>
      <c r="CL38" s="48">
        <v>139443.1431320798</v>
      </c>
      <c r="CM38" s="49">
        <v>0.25608640174408059</v>
      </c>
      <c r="CN38" s="46">
        <v>131902.48294114252</v>
      </c>
      <c r="CO38" s="49">
        <v>0.61712805957415928</v>
      </c>
      <c r="CP38" s="46">
        <v>271345.62607322232</v>
      </c>
      <c r="CQ38" s="50">
        <v>0.35785678913240232</v>
      </c>
      <c r="CR38" s="139">
        <f t="shared" si="42"/>
        <v>840995.16364140878</v>
      </c>
      <c r="CS38" s="140">
        <f t="shared" si="43"/>
        <v>145982.90450547083</v>
      </c>
      <c r="CT38" s="141">
        <f t="shared" si="44"/>
        <v>986978.06814687955</v>
      </c>
      <c r="CU38" s="43"/>
      <c r="CV38" s="48">
        <f t="shared" si="45"/>
        <v>3423361.0957728503</v>
      </c>
      <c r="CW38" s="49">
        <f t="shared" si="46"/>
        <v>5.1243931546838422</v>
      </c>
      <c r="CX38" s="49">
        <f t="shared" si="47"/>
        <v>32638.57744236799</v>
      </c>
      <c r="CY38" s="49">
        <f t="shared" si="48"/>
        <v>0.30740360200016942</v>
      </c>
      <c r="CZ38" s="46">
        <f t="shared" si="49"/>
        <v>3455999.6732152184</v>
      </c>
      <c r="DA38" s="50">
        <f t="shared" si="50"/>
        <v>4.4638067042549769</v>
      </c>
      <c r="DB38" s="48">
        <f t="shared" si="51"/>
        <v>139156.30765538273</v>
      </c>
      <c r="DC38" s="49">
        <f t="shared" si="52"/>
        <v>5.4551230853239978E-2</v>
      </c>
      <c r="DD38" s="46">
        <f t="shared" si="53"/>
        <v>134555.70694116378</v>
      </c>
      <c r="DE38" s="49">
        <f t="shared" si="54"/>
        <v>9.7951161854000199E-2</v>
      </c>
      <c r="DF38" s="46">
        <f t="shared" si="55"/>
        <v>273712.01459654653</v>
      </c>
      <c r="DG38" s="50">
        <f t="shared" si="56"/>
        <v>6.9742104735023167E-2</v>
      </c>
      <c r="DH38" s="177"/>
      <c r="DI38" s="190" t="s">
        <v>36</v>
      </c>
      <c r="DJ38" s="48">
        <f t="shared" si="57"/>
        <v>3455999.6732152184</v>
      </c>
      <c r="DK38" s="46">
        <f t="shared" si="58"/>
        <v>273712.01459654653</v>
      </c>
      <c r="DL38" s="47">
        <f t="shared" si="59"/>
        <v>3729711.6878117649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v>588411.31999999995</v>
      </c>
      <c r="E39" s="49">
        <v>5.7984698010386584</v>
      </c>
      <c r="F39" s="46">
        <v>7180.7300000000005</v>
      </c>
      <c r="G39" s="49">
        <v>0.48277060642732289</v>
      </c>
      <c r="H39" s="46">
        <v>595592.04999999993</v>
      </c>
      <c r="I39" s="50">
        <v>5.1189250629560545</v>
      </c>
      <c r="J39" s="48">
        <v>0</v>
      </c>
      <c r="K39" s="49">
        <v>0</v>
      </c>
      <c r="L39" s="46">
        <v>0</v>
      </c>
      <c r="M39" s="49">
        <v>0</v>
      </c>
      <c r="N39" s="46">
        <v>0</v>
      </c>
      <c r="O39" s="50">
        <v>0</v>
      </c>
      <c r="P39" s="139">
        <f t="shared" si="27"/>
        <v>588411.31999999995</v>
      </c>
      <c r="Q39" s="140">
        <f t="shared" si="28"/>
        <v>7180.7300000000005</v>
      </c>
      <c r="R39" s="141">
        <f t="shared" si="29"/>
        <v>595592.04999999993</v>
      </c>
      <c r="S39" s="41"/>
      <c r="T39" s="45">
        <v>1756645.1529310639</v>
      </c>
      <c r="U39" s="49">
        <v>9.2797871764681297</v>
      </c>
      <c r="V39" s="46">
        <v>16171.26366685122</v>
      </c>
      <c r="W39" s="49">
        <v>0.52378258945556844</v>
      </c>
      <c r="X39" s="46">
        <v>1772816.4165979151</v>
      </c>
      <c r="Y39" s="50">
        <v>8.0519612693617493</v>
      </c>
      <c r="Z39" s="48">
        <v>903.64675880894788</v>
      </c>
      <c r="AA39" s="49">
        <v>1.0409511686951456E-3</v>
      </c>
      <c r="AB39" s="46">
        <v>770.86811765581297</v>
      </c>
      <c r="AC39" s="49">
        <v>2.7764123683348867E-3</v>
      </c>
      <c r="AD39" s="46">
        <v>1674.5148764647608</v>
      </c>
      <c r="AE39" s="50">
        <v>1.4615059837076172E-3</v>
      </c>
      <c r="AF39" s="139">
        <f t="shared" si="30"/>
        <v>1757548.7996898729</v>
      </c>
      <c r="AG39" s="140">
        <f t="shared" si="31"/>
        <v>16942.131784507033</v>
      </c>
      <c r="AH39" s="141">
        <f t="shared" si="32"/>
        <v>1774490.93147438</v>
      </c>
      <c r="AI39" s="43"/>
      <c r="AJ39" s="45">
        <v>253201.57205297134</v>
      </c>
      <c r="AK39" s="49">
        <v>4.0190725722693861</v>
      </c>
      <c r="AL39" s="46">
        <v>2901.5443084073222</v>
      </c>
      <c r="AM39" s="49">
        <v>0.2551705486243358</v>
      </c>
      <c r="AN39" s="46">
        <v>256103.11636137866</v>
      </c>
      <c r="AO39" s="50">
        <v>3.443588446590454</v>
      </c>
      <c r="AP39" s="48">
        <v>0</v>
      </c>
      <c r="AQ39" s="49">
        <v>0</v>
      </c>
      <c r="AR39" s="46">
        <v>0</v>
      </c>
      <c r="AS39" s="49">
        <v>0</v>
      </c>
      <c r="AT39" s="46">
        <v>0</v>
      </c>
      <c r="AU39" s="50">
        <v>0</v>
      </c>
      <c r="AV39" s="139">
        <f t="shared" si="33"/>
        <v>253201.57205297134</v>
      </c>
      <c r="AW39" s="140">
        <f t="shared" si="34"/>
        <v>2901.5443084073222</v>
      </c>
      <c r="AX39" s="141">
        <f t="shared" si="35"/>
        <v>256103.11636137866</v>
      </c>
      <c r="AY39" s="43"/>
      <c r="AZ39" s="45">
        <v>1487337.1641854856</v>
      </c>
      <c r="BA39" s="49">
        <v>13.59925723180687</v>
      </c>
      <c r="BB39" s="46">
        <v>11209.329305274883</v>
      </c>
      <c r="BC39" s="49">
        <v>0.60735421029881254</v>
      </c>
      <c r="BD39" s="46">
        <v>1498546.4934907604</v>
      </c>
      <c r="BE39" s="50">
        <v>11.723422597228714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v>0</v>
      </c>
      <c r="BL39" s="139">
        <f t="shared" si="36"/>
        <v>1487337.1641854856</v>
      </c>
      <c r="BM39" s="140">
        <f t="shared" si="37"/>
        <v>11209.329305274883</v>
      </c>
      <c r="BN39" s="141">
        <f t="shared" si="38"/>
        <v>1498546.4934907604</v>
      </c>
      <c r="BO39" s="43"/>
      <c r="BP39" s="45">
        <v>21397.359977268148</v>
      </c>
      <c r="BQ39" s="49">
        <v>0.27165386490875809</v>
      </c>
      <c r="BR39" s="46">
        <v>2691.294022725916</v>
      </c>
      <c r="BS39" s="49">
        <v>0.23818869127585768</v>
      </c>
      <c r="BT39" s="46">
        <v>24088.653999994065</v>
      </c>
      <c r="BU39" s="50">
        <v>0.26745557702122957</v>
      </c>
      <c r="BV39" s="48">
        <v>37.380955992518835</v>
      </c>
      <c r="BW39" s="49">
        <v>1.6678321855948509E-4</v>
      </c>
      <c r="BX39" s="46">
        <v>719.07312003618495</v>
      </c>
      <c r="BY39" s="49">
        <v>2.068935800562742E-3</v>
      </c>
      <c r="BZ39" s="46">
        <v>756.45407602870375</v>
      </c>
      <c r="CA39" s="50">
        <v>1.3231985321115153E-3</v>
      </c>
      <c r="CB39" s="139">
        <f t="shared" si="39"/>
        <v>21434.740933260666</v>
      </c>
      <c r="CC39" s="140">
        <f t="shared" si="40"/>
        <v>3410.3671427621011</v>
      </c>
      <c r="CD39" s="141">
        <f t="shared" si="41"/>
        <v>24845.108076022767</v>
      </c>
      <c r="CE39" s="43"/>
      <c r="CF39" s="45">
        <v>633016.32891161239</v>
      </c>
      <c r="CG39" s="49">
        <v>5.0183233755211418</v>
      </c>
      <c r="CH39" s="46">
        <v>4071.8538448171003</v>
      </c>
      <c r="CI39" s="49">
        <v>0.210965952272789</v>
      </c>
      <c r="CJ39" s="46">
        <v>637088.18275642954</v>
      </c>
      <c r="CK39" s="50">
        <v>4.3803590624195872</v>
      </c>
      <c r="CL39" s="48">
        <v>628.69502902014449</v>
      </c>
      <c r="CM39" s="49">
        <v>1.1545942250000816E-3</v>
      </c>
      <c r="CN39" s="46">
        <v>979.39985019769881</v>
      </c>
      <c r="CO39" s="49">
        <v>4.5822877297118821E-3</v>
      </c>
      <c r="CP39" s="46">
        <v>1608.0948792178433</v>
      </c>
      <c r="CQ39" s="50">
        <v>2.1207921366746718E-3</v>
      </c>
      <c r="CR39" s="139">
        <f t="shared" si="42"/>
        <v>633645.02394063259</v>
      </c>
      <c r="CS39" s="140">
        <f t="shared" si="43"/>
        <v>5051.2536950147987</v>
      </c>
      <c r="CT39" s="141">
        <f t="shared" si="44"/>
        <v>638696.27763564733</v>
      </c>
      <c r="CU39" s="43"/>
      <c r="CV39" s="48">
        <f t="shared" si="45"/>
        <v>4740008.8980584014</v>
      </c>
      <c r="CW39" s="49">
        <f t="shared" si="46"/>
        <v>7.0952693773215278</v>
      </c>
      <c r="CX39" s="49">
        <f t="shared" si="47"/>
        <v>44226.015148076447</v>
      </c>
      <c r="CY39" s="49">
        <f t="shared" si="48"/>
        <v>0.41653887589429195</v>
      </c>
      <c r="CZ39" s="46">
        <f t="shared" si="49"/>
        <v>4784234.9132064776</v>
      </c>
      <c r="DA39" s="50">
        <f t="shared" si="50"/>
        <v>6.1793697626232067</v>
      </c>
      <c r="DB39" s="48">
        <f t="shared" si="51"/>
        <v>1569.7227438216112</v>
      </c>
      <c r="DC39" s="49">
        <f t="shared" si="52"/>
        <v>6.153534052215254E-4</v>
      </c>
      <c r="DD39" s="46">
        <f t="shared" si="53"/>
        <v>2469.3410878896966</v>
      </c>
      <c r="DE39" s="49">
        <f t="shared" si="54"/>
        <v>1.7975813443452048E-3</v>
      </c>
      <c r="DF39" s="46">
        <f t="shared" si="55"/>
        <v>4039.063831711308</v>
      </c>
      <c r="DG39" s="50">
        <f t="shared" si="56"/>
        <v>1.0291576465792751E-3</v>
      </c>
      <c r="DH39" s="177"/>
      <c r="DI39" s="190" t="s">
        <v>37</v>
      </c>
      <c r="DJ39" s="48">
        <f t="shared" si="57"/>
        <v>4784234.9132064776</v>
      </c>
      <c r="DK39" s="46">
        <f t="shared" si="58"/>
        <v>4039.063831711308</v>
      </c>
      <c r="DL39" s="47">
        <f t="shared" si="59"/>
        <v>4788273.9770381888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v>168361.21000000002</v>
      </c>
      <c r="E40" s="49">
        <v>1.6591070883057246</v>
      </c>
      <c r="F40" s="46">
        <v>0</v>
      </c>
      <c r="G40" s="49">
        <v>0</v>
      </c>
      <c r="H40" s="46">
        <v>168361.21000000002</v>
      </c>
      <c r="I40" s="50">
        <v>1.4470112848192109</v>
      </c>
      <c r="J40" s="48">
        <v>0</v>
      </c>
      <c r="K40" s="49">
        <v>0</v>
      </c>
      <c r="L40" s="46">
        <v>0</v>
      </c>
      <c r="M40" s="49">
        <v>0</v>
      </c>
      <c r="N40" s="46">
        <v>0</v>
      </c>
      <c r="O40" s="50">
        <v>0</v>
      </c>
      <c r="P40" s="139">
        <f t="shared" si="27"/>
        <v>168361.21000000002</v>
      </c>
      <c r="Q40" s="140">
        <f t="shared" si="28"/>
        <v>0</v>
      </c>
      <c r="R40" s="141">
        <f t="shared" si="29"/>
        <v>168361.21000000002</v>
      </c>
      <c r="S40" s="41"/>
      <c r="T40" s="45">
        <v>60985593.031492762</v>
      </c>
      <c r="U40" s="49">
        <v>322.16712818673608</v>
      </c>
      <c r="V40" s="46">
        <v>1647815.8814245015</v>
      </c>
      <c r="W40" s="49">
        <v>53.372283520907608</v>
      </c>
      <c r="X40" s="46">
        <v>62633408.912917264</v>
      </c>
      <c r="Y40" s="50">
        <v>284.47490558707403</v>
      </c>
      <c r="Z40" s="48">
        <v>-1889.7463941352171</v>
      </c>
      <c r="AA40" s="49">
        <v>-2.1768834982657083E-3</v>
      </c>
      <c r="AB40" s="46">
        <v>68996.459776492586</v>
      </c>
      <c r="AC40" s="49">
        <v>0.24850246093626335</v>
      </c>
      <c r="AD40" s="46">
        <v>67106.713382357368</v>
      </c>
      <c r="AE40" s="50">
        <v>5.8570314622899848E-2</v>
      </c>
      <c r="AF40" s="139">
        <f t="shared" si="30"/>
        <v>60983703.285098627</v>
      </c>
      <c r="AG40" s="140">
        <f t="shared" si="31"/>
        <v>1716812.3412009941</v>
      </c>
      <c r="AH40" s="141">
        <f t="shared" si="32"/>
        <v>62700515.62629962</v>
      </c>
      <c r="AI40" s="43"/>
      <c r="AJ40" s="45">
        <v>48684623.940931112</v>
      </c>
      <c r="AK40" s="49">
        <v>772.77180858620807</v>
      </c>
      <c r="AL40" s="46">
        <v>1936666.4247399219</v>
      </c>
      <c r="AM40" s="49">
        <v>170.31628042739618</v>
      </c>
      <c r="AN40" s="46">
        <v>50621290.365671031</v>
      </c>
      <c r="AO40" s="50">
        <v>680.65899834170614</v>
      </c>
      <c r="AP40" s="48">
        <v>225.10098924572253</v>
      </c>
      <c r="AQ40" s="49">
        <v>1.8764201399241644E-3</v>
      </c>
      <c r="AR40" s="46">
        <v>103.80165343765839</v>
      </c>
      <c r="AS40" s="49">
        <v>9.419387789261197E-4</v>
      </c>
      <c r="AT40" s="46">
        <v>328.90264268338092</v>
      </c>
      <c r="AU40" s="50">
        <v>1.4289987647162269E-3</v>
      </c>
      <c r="AV40" s="139">
        <f t="shared" si="33"/>
        <v>48684849.041920356</v>
      </c>
      <c r="AW40" s="140">
        <f t="shared" si="34"/>
        <v>1936770.2263933595</v>
      </c>
      <c r="AX40" s="141">
        <f t="shared" si="35"/>
        <v>50621619.268313713</v>
      </c>
      <c r="AY40" s="43"/>
      <c r="AZ40" s="45">
        <v>37755482.05711256</v>
      </c>
      <c r="BA40" s="49">
        <v>345.21191614728633</v>
      </c>
      <c r="BB40" s="46">
        <v>1689412.2920141525</v>
      </c>
      <c r="BC40" s="49">
        <v>91.537293672201585</v>
      </c>
      <c r="BD40" s="46">
        <v>39444894.349126711</v>
      </c>
      <c r="BE40" s="50">
        <v>308.58513083611746</v>
      </c>
      <c r="BF40" s="48">
        <v>176642.56181413293</v>
      </c>
      <c r="BG40" s="49">
        <v>0.3320835795739468</v>
      </c>
      <c r="BH40" s="46">
        <v>282552.5923381176</v>
      </c>
      <c r="BI40" s="49">
        <v>1.3574013477236777</v>
      </c>
      <c r="BJ40" s="46">
        <v>459195.1541522505</v>
      </c>
      <c r="BK40" s="50">
        <v>0.62046775297265633</v>
      </c>
      <c r="BL40" s="139">
        <f t="shared" si="36"/>
        <v>37932124.618926689</v>
      </c>
      <c r="BM40" s="140">
        <f t="shared" si="37"/>
        <v>1971964.88435227</v>
      </c>
      <c r="BN40" s="141">
        <f t="shared" si="38"/>
        <v>39904089.503278956</v>
      </c>
      <c r="BO40" s="43"/>
      <c r="BP40" s="45">
        <v>50364639.59271758</v>
      </c>
      <c r="BQ40" s="49">
        <v>639.41294695389672</v>
      </c>
      <c r="BR40" s="46">
        <v>1031171.5179186878</v>
      </c>
      <c r="BS40" s="49">
        <v>91.262192930231677</v>
      </c>
      <c r="BT40" s="46">
        <v>51395811.110636272</v>
      </c>
      <c r="BU40" s="50">
        <v>570.64609409362322</v>
      </c>
      <c r="BV40" s="48">
        <v>8021.140600690147</v>
      </c>
      <c r="BW40" s="49">
        <v>3.5788053311664923E-2</v>
      </c>
      <c r="BX40" s="46">
        <v>9262.507049555963</v>
      </c>
      <c r="BY40" s="49">
        <v>2.6650325125248415E-2</v>
      </c>
      <c r="BZ40" s="46">
        <v>17283.647650246108</v>
      </c>
      <c r="CA40" s="50">
        <v>3.0232763527961344E-2</v>
      </c>
      <c r="CB40" s="139">
        <f t="shared" si="39"/>
        <v>50372660.733318269</v>
      </c>
      <c r="CC40" s="140">
        <f t="shared" si="40"/>
        <v>1040434.0249682438</v>
      </c>
      <c r="CD40" s="141">
        <f t="shared" si="41"/>
        <v>51413094.758286513</v>
      </c>
      <c r="CE40" s="43"/>
      <c r="CF40" s="45">
        <v>48728264.597070083</v>
      </c>
      <c r="CG40" s="49">
        <v>386.29997064451749</v>
      </c>
      <c r="CH40" s="46">
        <v>75224.982913259402</v>
      </c>
      <c r="CI40" s="49">
        <v>3.8974655672379361</v>
      </c>
      <c r="CJ40" s="46">
        <v>48803489.579983339</v>
      </c>
      <c r="CK40" s="50">
        <v>335.55293230279659</v>
      </c>
      <c r="CL40" s="48">
        <v>0</v>
      </c>
      <c r="CM40" s="49">
        <v>0</v>
      </c>
      <c r="CN40" s="46">
        <v>15337.022616377315</v>
      </c>
      <c r="CO40" s="49">
        <v>7.1756852455259368E-2</v>
      </c>
      <c r="CP40" s="46">
        <v>15337.022616377315</v>
      </c>
      <c r="CQ40" s="50">
        <v>2.022681458984258E-2</v>
      </c>
      <c r="CR40" s="139">
        <f t="shared" si="42"/>
        <v>48728264.597070083</v>
      </c>
      <c r="CS40" s="140">
        <f t="shared" si="43"/>
        <v>90562.005529636721</v>
      </c>
      <c r="CT40" s="141">
        <f t="shared" si="44"/>
        <v>48818826.602599718</v>
      </c>
      <c r="CU40" s="43"/>
      <c r="CV40" s="48">
        <f t="shared" si="45"/>
        <v>246686964.42932409</v>
      </c>
      <c r="CW40" s="49">
        <f t="shared" si="46"/>
        <v>369.26311788502107</v>
      </c>
      <c r="CX40" s="49">
        <f t="shared" si="47"/>
        <v>6380291.0990105234</v>
      </c>
      <c r="CY40" s="49">
        <f t="shared" si="48"/>
        <v>60.092216614179641</v>
      </c>
      <c r="CZ40" s="46">
        <f t="shared" si="49"/>
        <v>253067255.52833462</v>
      </c>
      <c r="DA40" s="50">
        <f t="shared" si="50"/>
        <v>326.86441512416206</v>
      </c>
      <c r="DB40" s="48">
        <f t="shared" si="51"/>
        <v>182999.0570099336</v>
      </c>
      <c r="DC40" s="49">
        <f t="shared" si="52"/>
        <v>7.1738205569497698E-2</v>
      </c>
      <c r="DD40" s="46">
        <f t="shared" si="53"/>
        <v>376252.38343398116</v>
      </c>
      <c r="DE40" s="49">
        <f t="shared" si="54"/>
        <v>0.27389665548567388</v>
      </c>
      <c r="DF40" s="46">
        <f t="shared" si="55"/>
        <v>559251.44044391473</v>
      </c>
      <c r="DG40" s="50">
        <f t="shared" si="56"/>
        <v>0.14249784610347968</v>
      </c>
      <c r="DH40" s="177"/>
      <c r="DI40" s="190" t="s">
        <v>38</v>
      </c>
      <c r="DJ40" s="48">
        <f t="shared" si="57"/>
        <v>253067255.52833462</v>
      </c>
      <c r="DK40" s="46">
        <f t="shared" si="58"/>
        <v>559251.44044391473</v>
      </c>
      <c r="DL40" s="47">
        <f t="shared" si="59"/>
        <v>253626506.96877852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v>8592.69</v>
      </c>
      <c r="E41" s="49">
        <v>8.4676232052583345E-2</v>
      </c>
      <c r="F41" s="46">
        <v>266.5</v>
      </c>
      <c r="G41" s="49">
        <v>1.7917170902245528E-2</v>
      </c>
      <c r="H41" s="46">
        <v>8859.19</v>
      </c>
      <c r="I41" s="50">
        <v>7.6141932600493345E-2</v>
      </c>
      <c r="J41" s="48">
        <v>11841.4</v>
      </c>
      <c r="K41" s="49">
        <v>4.5022280352227273E-2</v>
      </c>
      <c r="L41" s="46">
        <v>79386.760000000009</v>
      </c>
      <c r="M41" s="49">
        <v>0.36946242163902998</v>
      </c>
      <c r="N41" s="46">
        <v>91228.160000000003</v>
      </c>
      <c r="O41" s="50">
        <v>0.19090061793367832</v>
      </c>
      <c r="P41" s="139">
        <f t="shared" si="27"/>
        <v>20434.09</v>
      </c>
      <c r="Q41" s="140">
        <f t="shared" si="28"/>
        <v>79653.260000000009</v>
      </c>
      <c r="R41" s="141">
        <f t="shared" si="29"/>
        <v>100087.35</v>
      </c>
      <c r="S41" s="41"/>
      <c r="T41" s="45">
        <v>1457587.7937886363</v>
      </c>
      <c r="U41" s="49">
        <v>7.6999640449906304</v>
      </c>
      <c r="V41" s="46">
        <v>49093.733557115564</v>
      </c>
      <c r="W41" s="49">
        <v>1.5901319413459727</v>
      </c>
      <c r="X41" s="46">
        <v>1506681.5273457519</v>
      </c>
      <c r="Y41" s="50">
        <v>6.8432022570797004</v>
      </c>
      <c r="Z41" s="48">
        <v>181182.86829463177</v>
      </c>
      <c r="AA41" s="49">
        <v>0.20871265974264461</v>
      </c>
      <c r="AB41" s="46">
        <v>103570.33728564854</v>
      </c>
      <c r="AC41" s="49">
        <v>0.37302614915108118</v>
      </c>
      <c r="AD41" s="46">
        <v>284753.20558028028</v>
      </c>
      <c r="AE41" s="50">
        <v>0.24853079520805491</v>
      </c>
      <c r="AF41" s="139">
        <f t="shared" si="30"/>
        <v>1638770.6620832682</v>
      </c>
      <c r="AG41" s="140">
        <f t="shared" si="31"/>
        <v>152664.07084276411</v>
      </c>
      <c r="AH41" s="141">
        <f t="shared" si="32"/>
        <v>1791434.7329260323</v>
      </c>
      <c r="AI41" s="43"/>
      <c r="AJ41" s="45">
        <v>208681.36494943034</v>
      </c>
      <c r="AK41" s="49">
        <v>3.312402618244926</v>
      </c>
      <c r="AL41" s="46">
        <v>33309.327247364345</v>
      </c>
      <c r="AM41" s="49">
        <v>2.9293225967253842</v>
      </c>
      <c r="AN41" s="46">
        <v>241990.69219679467</v>
      </c>
      <c r="AO41" s="50">
        <v>3.2538313616435799</v>
      </c>
      <c r="AP41" s="48">
        <v>9453.95762962359</v>
      </c>
      <c r="AQ41" s="49">
        <v>7.8807279157936949E-2</v>
      </c>
      <c r="AR41" s="46">
        <v>27996.091252035243</v>
      </c>
      <c r="AS41" s="49">
        <v>0.25404801499124541</v>
      </c>
      <c r="AT41" s="46">
        <v>37450.048881658833</v>
      </c>
      <c r="AU41" s="50">
        <v>0.16271098691648456</v>
      </c>
      <c r="AV41" s="139">
        <f t="shared" si="33"/>
        <v>218135.32257905393</v>
      </c>
      <c r="AW41" s="140">
        <f t="shared" si="34"/>
        <v>61305.418499399588</v>
      </c>
      <c r="AX41" s="141">
        <f t="shared" si="35"/>
        <v>279440.74107845349</v>
      </c>
      <c r="AY41" s="43"/>
      <c r="AZ41" s="45">
        <v>522629.41697421734</v>
      </c>
      <c r="BA41" s="49">
        <v>4.7785882377476003</v>
      </c>
      <c r="BB41" s="46">
        <v>15596.509289204516</v>
      </c>
      <c r="BC41" s="49">
        <v>0.84506443916366036</v>
      </c>
      <c r="BD41" s="46">
        <v>538225.92626342189</v>
      </c>
      <c r="BE41" s="50">
        <v>4.2106467925947344</v>
      </c>
      <c r="BF41" s="48">
        <v>362344.14548666123</v>
      </c>
      <c r="BG41" s="49">
        <v>0.68119789271107645</v>
      </c>
      <c r="BH41" s="46">
        <v>77067.143557463336</v>
      </c>
      <c r="BI41" s="49">
        <v>0.37023565653551566</v>
      </c>
      <c r="BJ41" s="46">
        <v>439411.28904412454</v>
      </c>
      <c r="BK41" s="50">
        <v>0.59373565395602979</v>
      </c>
      <c r="BL41" s="139">
        <f t="shared" si="36"/>
        <v>884973.56246087863</v>
      </c>
      <c r="BM41" s="140">
        <f t="shared" si="37"/>
        <v>92663.652846667857</v>
      </c>
      <c r="BN41" s="141">
        <f t="shared" si="38"/>
        <v>977637.21530754655</v>
      </c>
      <c r="BO41" s="43"/>
      <c r="BP41" s="45">
        <v>807359.66397348884</v>
      </c>
      <c r="BQ41" s="49">
        <v>10.249973516491536</v>
      </c>
      <c r="BR41" s="46">
        <v>16655.464787812081</v>
      </c>
      <c r="BS41" s="49">
        <v>1.4740653852387009</v>
      </c>
      <c r="BT41" s="46">
        <v>824015.12876130093</v>
      </c>
      <c r="BU41" s="50">
        <v>9.1490143756945006</v>
      </c>
      <c r="BV41" s="48">
        <v>73476.147454400605</v>
      </c>
      <c r="BW41" s="49">
        <v>0.32782972062696308</v>
      </c>
      <c r="BX41" s="46">
        <v>42728.204695172048</v>
      </c>
      <c r="BY41" s="49">
        <v>0.12293869694804607</v>
      </c>
      <c r="BZ41" s="46">
        <v>116204.35214957266</v>
      </c>
      <c r="CA41" s="50">
        <v>0.20326604490852088</v>
      </c>
      <c r="CB41" s="139">
        <f t="shared" si="39"/>
        <v>880835.81142788939</v>
      </c>
      <c r="CC41" s="140">
        <f t="shared" si="40"/>
        <v>59383.669482984129</v>
      </c>
      <c r="CD41" s="141">
        <f t="shared" si="41"/>
        <v>940219.48091087351</v>
      </c>
      <c r="CE41" s="43"/>
      <c r="CF41" s="45">
        <v>135977.40138049721</v>
      </c>
      <c r="CG41" s="49">
        <v>1.0779794149443656</v>
      </c>
      <c r="CH41" s="46">
        <v>0</v>
      </c>
      <c r="CI41" s="49">
        <v>0</v>
      </c>
      <c r="CJ41" s="46">
        <v>135977.40138049721</v>
      </c>
      <c r="CK41" s="50">
        <v>0.93492527179561069</v>
      </c>
      <c r="CL41" s="48">
        <v>0</v>
      </c>
      <c r="CM41" s="49">
        <v>0</v>
      </c>
      <c r="CN41" s="46">
        <v>0</v>
      </c>
      <c r="CO41" s="49">
        <v>0</v>
      </c>
      <c r="CP41" s="46">
        <v>0</v>
      </c>
      <c r="CQ41" s="50">
        <v>0</v>
      </c>
      <c r="CR41" s="139">
        <f t="shared" si="42"/>
        <v>135977.40138049721</v>
      </c>
      <c r="CS41" s="140">
        <f t="shared" si="43"/>
        <v>0</v>
      </c>
      <c r="CT41" s="141">
        <f t="shared" si="44"/>
        <v>135977.40138049721</v>
      </c>
      <c r="CU41" s="43"/>
      <c r="CV41" s="48">
        <f t="shared" si="45"/>
        <v>3140828.3310662699</v>
      </c>
      <c r="CW41" s="49">
        <f t="shared" si="46"/>
        <v>4.7014728360461007</v>
      </c>
      <c r="CX41" s="49">
        <f t="shared" si="47"/>
        <v>114921.53488149651</v>
      </c>
      <c r="CY41" s="49">
        <f t="shared" si="48"/>
        <v>1.0823784778101861</v>
      </c>
      <c r="CZ41" s="46">
        <f t="shared" si="49"/>
        <v>3255749.8659477662</v>
      </c>
      <c r="DA41" s="50">
        <f t="shared" si="50"/>
        <v>4.2051618788130174</v>
      </c>
      <c r="DB41" s="48">
        <f t="shared" si="51"/>
        <v>638298.51886531711</v>
      </c>
      <c r="DC41" s="49">
        <f t="shared" si="52"/>
        <v>0.25022200173731174</v>
      </c>
      <c r="DD41" s="46">
        <f t="shared" si="53"/>
        <v>330748.53679031914</v>
      </c>
      <c r="DE41" s="49">
        <f t="shared" si="54"/>
        <v>0.24077167885780112</v>
      </c>
      <c r="DF41" s="46">
        <f t="shared" si="55"/>
        <v>969047.05565563624</v>
      </c>
      <c r="DG41" s="50">
        <f t="shared" si="56"/>
        <v>0.24691419318337049</v>
      </c>
      <c r="DH41" s="177"/>
      <c r="DI41" s="190" t="s">
        <v>39</v>
      </c>
      <c r="DJ41" s="48">
        <f t="shared" si="57"/>
        <v>3255749.8659477662</v>
      </c>
      <c r="DK41" s="46">
        <f t="shared" si="58"/>
        <v>969047.05565563624</v>
      </c>
      <c r="DL41" s="47">
        <f t="shared" si="59"/>
        <v>4224796.9216034021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v>29941.800000000003</v>
      </c>
      <c r="E42" s="49">
        <v>0.29505996432689185</v>
      </c>
      <c r="F42" s="46">
        <v>459.27</v>
      </c>
      <c r="G42" s="49">
        <v>3.0877369907220651E-2</v>
      </c>
      <c r="H42" s="46">
        <v>30401.070000000003</v>
      </c>
      <c r="I42" s="50">
        <v>0.26128756950950144</v>
      </c>
      <c r="J42" s="48">
        <v>1771798.8</v>
      </c>
      <c r="K42" s="49">
        <v>6.7365701945158394</v>
      </c>
      <c r="L42" s="46">
        <v>2930014.83</v>
      </c>
      <c r="M42" s="49">
        <v>13.636157648077219</v>
      </c>
      <c r="N42" s="46">
        <v>4701813.63</v>
      </c>
      <c r="O42" s="50">
        <v>9.8388384395343635</v>
      </c>
      <c r="P42" s="139">
        <f t="shared" si="27"/>
        <v>1801740.6</v>
      </c>
      <c r="Q42" s="140">
        <f t="shared" si="28"/>
        <v>2930474.1</v>
      </c>
      <c r="R42" s="141">
        <f t="shared" si="29"/>
        <v>4732214.7</v>
      </c>
      <c r="S42" s="41"/>
      <c r="T42" s="45">
        <v>2207327.7134031355</v>
      </c>
      <c r="U42" s="49">
        <v>11.660597118845077</v>
      </c>
      <c r="V42" s="46">
        <v>1067043.189444327</v>
      </c>
      <c r="W42" s="49">
        <v>34.561222693668689</v>
      </c>
      <c r="X42" s="46">
        <v>3274370.9028474623</v>
      </c>
      <c r="Y42" s="50">
        <v>14.871877000015726</v>
      </c>
      <c r="Z42" s="48">
        <v>3885839.0804751622</v>
      </c>
      <c r="AA42" s="49">
        <v>4.476272052935113</v>
      </c>
      <c r="AB42" s="46">
        <v>4083213.2851806437</v>
      </c>
      <c r="AC42" s="49">
        <v>14.706385707064111</v>
      </c>
      <c r="AD42" s="46">
        <v>7969052.3656558059</v>
      </c>
      <c r="AE42" s="50">
        <v>6.9553384568753946</v>
      </c>
      <c r="AF42" s="139">
        <f t="shared" si="30"/>
        <v>6093166.7938782983</v>
      </c>
      <c r="AG42" s="140">
        <f t="shared" si="31"/>
        <v>5150256.4746249709</v>
      </c>
      <c r="AH42" s="141">
        <f t="shared" si="32"/>
        <v>11243423.268503269</v>
      </c>
      <c r="AI42" s="43"/>
      <c r="AJ42" s="45">
        <v>992273.09259447036</v>
      </c>
      <c r="AK42" s="49">
        <v>15.750366549118578</v>
      </c>
      <c r="AL42" s="46">
        <v>690628.28412647941</v>
      </c>
      <c r="AM42" s="49">
        <v>60.735932119117003</v>
      </c>
      <c r="AN42" s="46">
        <v>1682901.3767209498</v>
      </c>
      <c r="AO42" s="50">
        <v>22.628462394225568</v>
      </c>
      <c r="AP42" s="48">
        <v>1189420.1521170528</v>
      </c>
      <c r="AQ42" s="49">
        <v>9.9148916925806532</v>
      </c>
      <c r="AR42" s="46">
        <v>2956156.5349845784</v>
      </c>
      <c r="AS42" s="49">
        <v>26.825376905486191</v>
      </c>
      <c r="AT42" s="46">
        <v>4145576.6871016314</v>
      </c>
      <c r="AU42" s="50">
        <v>18.01148180681357</v>
      </c>
      <c r="AV42" s="139">
        <f t="shared" si="33"/>
        <v>2181693.2447115229</v>
      </c>
      <c r="AW42" s="140">
        <f t="shared" si="34"/>
        <v>3646784.8191110576</v>
      </c>
      <c r="AX42" s="141">
        <f t="shared" si="35"/>
        <v>5828478.0638225805</v>
      </c>
      <c r="AY42" s="43"/>
      <c r="AZ42" s="45">
        <v>1707944.1151737045</v>
      </c>
      <c r="BA42" s="49">
        <v>15.616345721124857</v>
      </c>
      <c r="BB42" s="46">
        <v>561975.36480284994</v>
      </c>
      <c r="BC42" s="49">
        <v>30.449467100284458</v>
      </c>
      <c r="BD42" s="46">
        <v>2269919.4799765544</v>
      </c>
      <c r="BE42" s="50">
        <v>17.758024486419359</v>
      </c>
      <c r="BF42" s="48">
        <v>4543626.6715096477</v>
      </c>
      <c r="BG42" s="49">
        <v>8.5419040226003951</v>
      </c>
      <c r="BH42" s="46">
        <v>3541098.7992425943</v>
      </c>
      <c r="BI42" s="49">
        <v>17.011672916320826</v>
      </c>
      <c r="BJ42" s="46">
        <v>8084725.470752242</v>
      </c>
      <c r="BK42" s="50">
        <v>10.924138464612888</v>
      </c>
      <c r="BL42" s="139">
        <f t="shared" si="36"/>
        <v>6251570.7866833527</v>
      </c>
      <c r="BM42" s="140">
        <f t="shared" si="37"/>
        <v>4103074.1640454442</v>
      </c>
      <c r="BN42" s="141">
        <f t="shared" si="38"/>
        <v>10354644.950728796</v>
      </c>
      <c r="BO42" s="43"/>
      <c r="BP42" s="45">
        <v>1979087.027205579</v>
      </c>
      <c r="BQ42" s="49">
        <v>25.125839846707109</v>
      </c>
      <c r="BR42" s="46">
        <v>811148.36106207129</v>
      </c>
      <c r="BS42" s="49">
        <v>71.789393845656363</v>
      </c>
      <c r="BT42" s="46">
        <v>2790235.3882676503</v>
      </c>
      <c r="BU42" s="50">
        <v>30.97989683418438</v>
      </c>
      <c r="BV42" s="48">
        <v>3257227.4256112962</v>
      </c>
      <c r="BW42" s="49">
        <v>14.53282451450413</v>
      </c>
      <c r="BX42" s="46">
        <v>5759666.7772371462</v>
      </c>
      <c r="BY42" s="49">
        <v>16.571862391599495</v>
      </c>
      <c r="BZ42" s="46">
        <v>9016894.2028484419</v>
      </c>
      <c r="CA42" s="50">
        <v>15.772459362042174</v>
      </c>
      <c r="CB42" s="139">
        <f t="shared" si="39"/>
        <v>5236314.4528168757</v>
      </c>
      <c r="CC42" s="140">
        <f t="shared" si="40"/>
        <v>6570815.1382992174</v>
      </c>
      <c r="CD42" s="141">
        <f t="shared" si="41"/>
        <v>11807129.591116093</v>
      </c>
      <c r="CE42" s="43"/>
      <c r="CF42" s="45">
        <v>3531815.2606430477</v>
      </c>
      <c r="CG42" s="49">
        <v>27.998947690624362</v>
      </c>
      <c r="CH42" s="46">
        <v>1326272.6380227434</v>
      </c>
      <c r="CI42" s="49">
        <v>68.715229160289283</v>
      </c>
      <c r="CJ42" s="46">
        <v>4858087.8986657914</v>
      </c>
      <c r="CK42" s="50">
        <v>33.402235246117293</v>
      </c>
      <c r="CL42" s="48">
        <v>7712592.3032812774</v>
      </c>
      <c r="CM42" s="49">
        <v>14.164124292548387</v>
      </c>
      <c r="CN42" s="46">
        <v>5795040.0746036423</v>
      </c>
      <c r="CO42" s="49">
        <v>27.11307442173355</v>
      </c>
      <c r="CP42" s="46">
        <v>13507632.377884921</v>
      </c>
      <c r="CQ42" s="50">
        <v>17.814173095336276</v>
      </c>
      <c r="CR42" s="139">
        <f t="shared" si="42"/>
        <v>11244407.563924326</v>
      </c>
      <c r="CS42" s="140">
        <f t="shared" si="43"/>
        <v>7121312.7126263855</v>
      </c>
      <c r="CT42" s="141">
        <f t="shared" si="44"/>
        <v>18365720.27655071</v>
      </c>
      <c r="CU42" s="43"/>
      <c r="CV42" s="48">
        <f t="shared" si="45"/>
        <v>10448389.009019937</v>
      </c>
      <c r="CW42" s="49">
        <f t="shared" si="46"/>
        <v>15.640083420182766</v>
      </c>
      <c r="CX42" s="49">
        <f t="shared" si="47"/>
        <v>4457527.1074584713</v>
      </c>
      <c r="CY42" s="49">
        <f t="shared" si="48"/>
        <v>41.982831245193985</v>
      </c>
      <c r="CZ42" s="46">
        <f t="shared" si="49"/>
        <v>14905916.11647841</v>
      </c>
      <c r="DA42" s="50">
        <f t="shared" si="50"/>
        <v>19.252643109163603</v>
      </c>
      <c r="DB42" s="48">
        <f t="shared" si="51"/>
        <v>22360504.43299444</v>
      </c>
      <c r="DC42" s="49">
        <f t="shared" si="52"/>
        <v>8.7656324019459042</v>
      </c>
      <c r="DD42" s="46">
        <f t="shared" si="53"/>
        <v>25065190.301248606</v>
      </c>
      <c r="DE42" s="49">
        <f t="shared" si="54"/>
        <v>18.246453962539622</v>
      </c>
      <c r="DF42" s="46">
        <f t="shared" si="55"/>
        <v>47425694.73424305</v>
      </c>
      <c r="DG42" s="50">
        <f t="shared" si="56"/>
        <v>12.08411612534508</v>
      </c>
      <c r="DH42" s="177"/>
      <c r="DI42" s="190" t="s">
        <v>55</v>
      </c>
      <c r="DJ42" s="48">
        <f t="shared" si="57"/>
        <v>14905916.11647841</v>
      </c>
      <c r="DK42" s="46">
        <f t="shared" si="58"/>
        <v>47425694.73424305</v>
      </c>
      <c r="DL42" s="47">
        <f t="shared" si="59"/>
        <v>62331610.850721464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v>0</v>
      </c>
      <c r="E43" s="49">
        <v>0</v>
      </c>
      <c r="F43" s="46">
        <v>0</v>
      </c>
      <c r="G43" s="49">
        <v>0</v>
      </c>
      <c r="H43" s="46">
        <v>0</v>
      </c>
      <c r="I43" s="50">
        <v>0</v>
      </c>
      <c r="J43" s="48">
        <v>2679.14</v>
      </c>
      <c r="K43" s="49">
        <v>1.018637932869983E-2</v>
      </c>
      <c r="L43" s="46">
        <v>1774.1399999999999</v>
      </c>
      <c r="M43" s="49">
        <v>8.2567680142969502E-3</v>
      </c>
      <c r="N43" s="46">
        <v>4453.28</v>
      </c>
      <c r="O43" s="50">
        <v>9.3187663089082471E-3</v>
      </c>
      <c r="P43" s="139">
        <f t="shared" si="27"/>
        <v>2679.14</v>
      </c>
      <c r="Q43" s="140">
        <f t="shared" si="28"/>
        <v>1774.1399999999999</v>
      </c>
      <c r="R43" s="141">
        <f t="shared" si="29"/>
        <v>4453.28</v>
      </c>
      <c r="S43" s="41"/>
      <c r="T43" s="45">
        <v>43860.59609279201</v>
      </c>
      <c r="U43" s="49">
        <v>0.2317013179895826</v>
      </c>
      <c r="V43" s="46">
        <v>14708.538244700241</v>
      </c>
      <c r="W43" s="49">
        <v>0.47640533279459224</v>
      </c>
      <c r="X43" s="46">
        <v>58569.134337492251</v>
      </c>
      <c r="Y43" s="50">
        <v>0.26601536225084138</v>
      </c>
      <c r="Z43" s="48">
        <v>593578.08017149032</v>
      </c>
      <c r="AA43" s="49">
        <v>0.68376917223798639</v>
      </c>
      <c r="AB43" s="46">
        <v>351911.46361034981</v>
      </c>
      <c r="AC43" s="49">
        <v>1.267468867564262</v>
      </c>
      <c r="AD43" s="46">
        <v>945489.54378184013</v>
      </c>
      <c r="AE43" s="50">
        <v>0.82521728841698017</v>
      </c>
      <c r="AF43" s="139">
        <f t="shared" si="30"/>
        <v>637438.67626428232</v>
      </c>
      <c r="AG43" s="140">
        <f t="shared" si="31"/>
        <v>366620.00185505004</v>
      </c>
      <c r="AH43" s="141">
        <f t="shared" si="32"/>
        <v>1004058.6781193323</v>
      </c>
      <c r="AI43" s="43"/>
      <c r="AJ43" s="45">
        <v>-693.23286988971086</v>
      </c>
      <c r="AK43" s="49">
        <v>-1.1003696347455728E-2</v>
      </c>
      <c r="AL43" s="46">
        <v>10853.093691587233</v>
      </c>
      <c r="AM43" s="49">
        <v>0.95445375882395866</v>
      </c>
      <c r="AN43" s="46">
        <v>10159.860821697523</v>
      </c>
      <c r="AO43" s="50">
        <v>0.13661051783218622</v>
      </c>
      <c r="AP43" s="48">
        <v>150815.47891012012</v>
      </c>
      <c r="AQ43" s="49">
        <v>1.2571832890984731</v>
      </c>
      <c r="AR43" s="46">
        <v>53694.025781516466</v>
      </c>
      <c r="AS43" s="49">
        <v>0.4872416132623999</v>
      </c>
      <c r="AT43" s="46">
        <v>204509.5046916366</v>
      </c>
      <c r="AU43" s="50">
        <v>0.88854205363866734</v>
      </c>
      <c r="AV43" s="139">
        <f t="shared" si="33"/>
        <v>150122.24604023041</v>
      </c>
      <c r="AW43" s="140">
        <f t="shared" si="34"/>
        <v>64547.119473103696</v>
      </c>
      <c r="AX43" s="141">
        <f t="shared" si="35"/>
        <v>214669.36551333411</v>
      </c>
      <c r="AY43" s="43"/>
      <c r="AZ43" s="45">
        <v>44700.692053493767</v>
      </c>
      <c r="BA43" s="49">
        <v>0.40871446253960231</v>
      </c>
      <c r="BB43" s="46">
        <v>10986.457424288366</v>
      </c>
      <c r="BC43" s="49">
        <v>0.59527836065715034</v>
      </c>
      <c r="BD43" s="46">
        <v>55687.149477782135</v>
      </c>
      <c r="BE43" s="50">
        <v>0.43565147254279002</v>
      </c>
      <c r="BF43" s="48">
        <v>846015.76889423688</v>
      </c>
      <c r="BG43" s="49">
        <v>1.5904883965961869</v>
      </c>
      <c r="BH43" s="46">
        <v>302083.10054091125</v>
      </c>
      <c r="BI43" s="49">
        <v>1.451227201299554</v>
      </c>
      <c r="BJ43" s="46">
        <v>1148098.8694351481</v>
      </c>
      <c r="BK43" s="50">
        <v>1.5513193448741933</v>
      </c>
      <c r="BL43" s="139">
        <f t="shared" si="36"/>
        <v>890716.46094773069</v>
      </c>
      <c r="BM43" s="140">
        <f t="shared" si="37"/>
        <v>313069.55796519964</v>
      </c>
      <c r="BN43" s="141">
        <f t="shared" si="38"/>
        <v>1203786.0189129303</v>
      </c>
      <c r="BO43" s="43"/>
      <c r="BP43" s="45">
        <v>7013.0027088934294</v>
      </c>
      <c r="BQ43" s="49">
        <v>8.9034782445610847E-2</v>
      </c>
      <c r="BR43" s="46">
        <v>1999.9951159729153</v>
      </c>
      <c r="BS43" s="49">
        <v>0.17700638250932962</v>
      </c>
      <c r="BT43" s="46">
        <v>9012.9978248663447</v>
      </c>
      <c r="BU43" s="50">
        <v>0.10007103485073551</v>
      </c>
      <c r="BV43" s="48">
        <v>162884.4620549707</v>
      </c>
      <c r="BW43" s="49">
        <v>0.72674425020845457</v>
      </c>
      <c r="BX43" s="46">
        <v>50889.982376249856</v>
      </c>
      <c r="BY43" s="49">
        <v>0.1464219750321526</v>
      </c>
      <c r="BZ43" s="46">
        <v>213774.44443122056</v>
      </c>
      <c r="CA43" s="50">
        <v>0.37393681921757849</v>
      </c>
      <c r="CB43" s="139">
        <f t="shared" si="39"/>
        <v>169897.46476386412</v>
      </c>
      <c r="CC43" s="140">
        <f t="shared" si="40"/>
        <v>52889.977492222773</v>
      </c>
      <c r="CD43" s="141">
        <f t="shared" si="41"/>
        <v>222787.44225608688</v>
      </c>
      <c r="CE43" s="43"/>
      <c r="CF43" s="45">
        <v>11589.092841520682</v>
      </c>
      <c r="CG43" s="49">
        <v>9.1874115803114623E-2</v>
      </c>
      <c r="CH43" s="46">
        <v>5569.9948622589063</v>
      </c>
      <c r="CI43" s="49">
        <v>0.28858581743220074</v>
      </c>
      <c r="CJ43" s="46">
        <v>17159.087703779587</v>
      </c>
      <c r="CK43" s="50">
        <v>0.11797890364392395</v>
      </c>
      <c r="CL43" s="48">
        <v>424574.29985359899</v>
      </c>
      <c r="CM43" s="49">
        <v>0.77972786815006168</v>
      </c>
      <c r="CN43" s="46">
        <v>141839.60188841113</v>
      </c>
      <c r="CO43" s="49">
        <v>0.66362055006368192</v>
      </c>
      <c r="CP43" s="46">
        <v>566413.90174201014</v>
      </c>
      <c r="CQ43" s="50">
        <v>0.74699954862237117</v>
      </c>
      <c r="CR43" s="139">
        <f t="shared" si="42"/>
        <v>436163.39269511966</v>
      </c>
      <c r="CS43" s="140">
        <f t="shared" si="43"/>
        <v>147409.59675067003</v>
      </c>
      <c r="CT43" s="141">
        <f t="shared" si="44"/>
        <v>583572.98944578972</v>
      </c>
      <c r="CU43" s="43"/>
      <c r="CV43" s="48">
        <f t="shared" si="45"/>
        <v>106470.15082681019</v>
      </c>
      <c r="CW43" s="49">
        <f t="shared" si="46"/>
        <v>0.15937404697061036</v>
      </c>
      <c r="CX43" s="49">
        <f t="shared" si="47"/>
        <v>44118.079338807664</v>
      </c>
      <c r="CY43" s="49">
        <f t="shared" si="48"/>
        <v>0.41552229186538886</v>
      </c>
      <c r="CZ43" s="46">
        <f t="shared" si="49"/>
        <v>150588.23016561786</v>
      </c>
      <c r="DA43" s="50">
        <f t="shared" si="50"/>
        <v>0.19450139321622451</v>
      </c>
      <c r="DB43" s="48">
        <f t="shared" si="51"/>
        <v>2180547.2298844173</v>
      </c>
      <c r="DC43" s="49">
        <f t="shared" si="52"/>
        <v>0.85480519947682443</v>
      </c>
      <c r="DD43" s="46">
        <f t="shared" si="53"/>
        <v>902192.31419743854</v>
      </c>
      <c r="DE43" s="49">
        <f t="shared" si="54"/>
        <v>0.65675984616564476</v>
      </c>
      <c r="DF43" s="46">
        <f t="shared" si="55"/>
        <v>3082739.5440818556</v>
      </c>
      <c r="DG43" s="50">
        <f t="shared" si="56"/>
        <v>0.78548522786279984</v>
      </c>
      <c r="DH43" s="177"/>
      <c r="DI43" s="190" t="s">
        <v>56</v>
      </c>
      <c r="DJ43" s="48">
        <f t="shared" si="57"/>
        <v>150588.23016561786</v>
      </c>
      <c r="DK43" s="46">
        <f t="shared" si="58"/>
        <v>3082739.5440818556</v>
      </c>
      <c r="DL43" s="47">
        <f t="shared" si="59"/>
        <v>3233327.7742474736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v>400982.5</v>
      </c>
      <c r="E44" s="49">
        <v>3.9514619076243878</v>
      </c>
      <c r="F44" s="46">
        <v>3202.4700000000003</v>
      </c>
      <c r="G44" s="49">
        <v>0.21530657523194838</v>
      </c>
      <c r="H44" s="46">
        <v>404184.97</v>
      </c>
      <c r="I44" s="50">
        <v>3.4738418234480148</v>
      </c>
      <c r="J44" s="48">
        <v>2305148.9900000002</v>
      </c>
      <c r="K44" s="49">
        <v>8.7644251593083222</v>
      </c>
      <c r="L44" s="46">
        <v>14084029.220000001</v>
      </c>
      <c r="M44" s="49">
        <v>65.546440515472071</v>
      </c>
      <c r="N44" s="46">
        <v>16389178.210000001</v>
      </c>
      <c r="O44" s="50">
        <v>34.295378178340727</v>
      </c>
      <c r="P44" s="139">
        <f t="shared" si="27"/>
        <v>2706131.49</v>
      </c>
      <c r="Q44" s="140">
        <f t="shared" si="28"/>
        <v>14087231.690000001</v>
      </c>
      <c r="R44" s="141">
        <f t="shared" si="29"/>
        <v>16793363.18</v>
      </c>
      <c r="S44" s="41"/>
      <c r="T44" s="45">
        <v>16161479.058546357</v>
      </c>
      <c r="U44" s="49">
        <v>85.375857423461198</v>
      </c>
      <c r="V44" s="46">
        <v>5573046.831726375</v>
      </c>
      <c r="W44" s="49">
        <v>180.50938756644345</v>
      </c>
      <c r="X44" s="46">
        <v>21734525.890272733</v>
      </c>
      <c r="Y44" s="50">
        <v>98.716121442657254</v>
      </c>
      <c r="Z44" s="48">
        <v>8651733.636929851</v>
      </c>
      <c r="AA44" s="49">
        <v>9.9663194194063589</v>
      </c>
      <c r="AB44" s="46">
        <v>15882963.874012116</v>
      </c>
      <c r="AC44" s="49">
        <v>57.205190272654022</v>
      </c>
      <c r="AD44" s="46">
        <v>24534697.510941967</v>
      </c>
      <c r="AE44" s="50">
        <v>21.41372867131567</v>
      </c>
      <c r="AF44" s="139">
        <f t="shared" si="30"/>
        <v>24813212.695476208</v>
      </c>
      <c r="AG44" s="140">
        <f t="shared" si="31"/>
        <v>21456010.705738492</v>
      </c>
      <c r="AH44" s="141">
        <f t="shared" si="32"/>
        <v>46269223.401214704</v>
      </c>
      <c r="AI44" s="43"/>
      <c r="AJ44" s="45">
        <v>2967117.3115945552</v>
      </c>
      <c r="AK44" s="49">
        <v>47.097100184040556</v>
      </c>
      <c r="AL44" s="46">
        <v>2276572.1243512169</v>
      </c>
      <c r="AM44" s="49">
        <v>200.20861176248499</v>
      </c>
      <c r="AN44" s="46">
        <v>5243689.4359457716</v>
      </c>
      <c r="AO44" s="50">
        <v>70.507179356816124</v>
      </c>
      <c r="AP44" s="48">
        <v>1354885.2638083827</v>
      </c>
      <c r="AQ44" s="49">
        <v>11.29419290788312</v>
      </c>
      <c r="AR44" s="46">
        <v>5658213.0042765122</v>
      </c>
      <c r="AS44" s="49">
        <v>51.344945592345844</v>
      </c>
      <c r="AT44" s="46">
        <v>7013098.2680848949</v>
      </c>
      <c r="AU44" s="50">
        <v>30.470137546368857</v>
      </c>
      <c r="AV44" s="139">
        <f t="shared" si="33"/>
        <v>4322002.5754029378</v>
      </c>
      <c r="AW44" s="140">
        <f t="shared" si="34"/>
        <v>7934785.1286277287</v>
      </c>
      <c r="AX44" s="141">
        <f t="shared" si="35"/>
        <v>12256787.704030667</v>
      </c>
      <c r="AY44" s="43"/>
      <c r="AZ44" s="45">
        <v>11669618.219670456</v>
      </c>
      <c r="BA44" s="49">
        <v>106.69950552414721</v>
      </c>
      <c r="BB44" s="46">
        <v>3428367.1267054551</v>
      </c>
      <c r="BC44" s="49">
        <v>185.75894704732636</v>
      </c>
      <c r="BD44" s="46">
        <v>15097985.346375911</v>
      </c>
      <c r="BE44" s="50">
        <v>118.11449517994063</v>
      </c>
      <c r="BF44" s="48">
        <v>13361984.348908309</v>
      </c>
      <c r="BG44" s="49">
        <v>25.120194970142819</v>
      </c>
      <c r="BH44" s="46">
        <v>14679653.259503376</v>
      </c>
      <c r="BI44" s="49">
        <v>70.522025487989239</v>
      </c>
      <c r="BJ44" s="46">
        <v>28041637.608411685</v>
      </c>
      <c r="BK44" s="50">
        <v>37.890059856328428</v>
      </c>
      <c r="BL44" s="139">
        <f t="shared" si="36"/>
        <v>25031602.568578765</v>
      </c>
      <c r="BM44" s="140">
        <f t="shared" si="37"/>
        <v>18108020.386208832</v>
      </c>
      <c r="BN44" s="141">
        <f t="shared" si="38"/>
        <v>43139622.954787597</v>
      </c>
      <c r="BO44" s="43"/>
      <c r="BP44" s="45">
        <v>2048802.2019643453</v>
      </c>
      <c r="BQ44" s="49">
        <v>26.010920842032135</v>
      </c>
      <c r="BR44" s="46">
        <v>1044975.3567233523</v>
      </c>
      <c r="BS44" s="49">
        <v>92.483879699385113</v>
      </c>
      <c r="BT44" s="46">
        <v>3093777.5586876976</v>
      </c>
      <c r="BU44" s="50">
        <v>34.350116122484593</v>
      </c>
      <c r="BV44" s="48">
        <v>1985682.4263594891</v>
      </c>
      <c r="BW44" s="49">
        <v>8.8595515366574116</v>
      </c>
      <c r="BX44" s="46">
        <v>6173890.1720391735</v>
      </c>
      <c r="BY44" s="49">
        <v>17.763676668975659</v>
      </c>
      <c r="BZ44" s="46">
        <v>8159572.5983986631</v>
      </c>
      <c r="CA44" s="50">
        <v>14.272822140823219</v>
      </c>
      <c r="CB44" s="139">
        <f t="shared" si="39"/>
        <v>4034484.6283238344</v>
      </c>
      <c r="CC44" s="140">
        <f t="shared" si="40"/>
        <v>7218865.5287625259</v>
      </c>
      <c r="CD44" s="141">
        <f t="shared" si="41"/>
        <v>11253350.157086361</v>
      </c>
      <c r="CE44" s="43"/>
      <c r="CF44" s="45">
        <v>6896045.9282667469</v>
      </c>
      <c r="CG44" s="49">
        <v>54.669345639139905</v>
      </c>
      <c r="CH44" s="46">
        <v>1891460.6189628653</v>
      </c>
      <c r="CI44" s="49">
        <v>97.998063259046958</v>
      </c>
      <c r="CJ44" s="46">
        <v>8787506.5472296122</v>
      </c>
      <c r="CK44" s="50">
        <v>60.419318678439602</v>
      </c>
      <c r="CL44" s="48">
        <v>7866039.600809427</v>
      </c>
      <c r="CM44" s="49">
        <v>14.44592923037969</v>
      </c>
      <c r="CN44" s="46">
        <v>6974113.2336874548</v>
      </c>
      <c r="CO44" s="49">
        <v>32.629567474302199</v>
      </c>
      <c r="CP44" s="46">
        <v>14840152.834496882</v>
      </c>
      <c r="CQ44" s="50">
        <v>19.571531409738295</v>
      </c>
      <c r="CR44" s="139">
        <f t="shared" si="42"/>
        <v>14762085.529076174</v>
      </c>
      <c r="CS44" s="140">
        <f t="shared" si="43"/>
        <v>8865573.8526503202</v>
      </c>
      <c r="CT44" s="141">
        <f t="shared" si="44"/>
        <v>23627659.381726496</v>
      </c>
      <c r="CU44" s="43"/>
      <c r="CV44" s="48">
        <f t="shared" si="45"/>
        <v>40144045.22004246</v>
      </c>
      <c r="CW44" s="49">
        <f t="shared" si="46"/>
        <v>60.09119831995482</v>
      </c>
      <c r="CX44" s="49">
        <f t="shared" si="47"/>
        <v>14217624.528469265</v>
      </c>
      <c r="CY44" s="49">
        <f t="shared" si="48"/>
        <v>133.90745965122923</v>
      </c>
      <c r="CZ44" s="46">
        <f t="shared" si="49"/>
        <v>54361669.748511724</v>
      </c>
      <c r="DA44" s="50">
        <f t="shared" si="50"/>
        <v>70.214122923266331</v>
      </c>
      <c r="DB44" s="48">
        <f t="shared" si="51"/>
        <v>35525474.266815461</v>
      </c>
      <c r="DC44" s="49">
        <f t="shared" si="52"/>
        <v>13.926485838494608</v>
      </c>
      <c r="DD44" s="46">
        <f t="shared" si="53"/>
        <v>63452862.763518631</v>
      </c>
      <c r="DE44" s="49">
        <f t="shared" si="54"/>
        <v>46.19114099238309</v>
      </c>
      <c r="DF44" s="46">
        <f t="shared" si="55"/>
        <v>98978337.030334085</v>
      </c>
      <c r="DG44" s="50">
        <f t="shared" si="56"/>
        <v>25.219782762707698</v>
      </c>
      <c r="DH44" s="177"/>
      <c r="DI44" s="190" t="s">
        <v>60</v>
      </c>
      <c r="DJ44" s="48">
        <f t="shared" si="57"/>
        <v>54361669.748511724</v>
      </c>
      <c r="DK44" s="46">
        <f t="shared" si="58"/>
        <v>98978337.030334085</v>
      </c>
      <c r="DL44" s="47">
        <f t="shared" si="59"/>
        <v>153340006.77884582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v>5173.2899999999991</v>
      </c>
      <c r="E45" s="49">
        <v>5.0979926485804655E-2</v>
      </c>
      <c r="F45" s="46">
        <v>132.62</v>
      </c>
      <c r="G45" s="49">
        <v>8.9162296624983196E-3</v>
      </c>
      <c r="H45" s="46">
        <v>5305.9099999999989</v>
      </c>
      <c r="I45" s="50">
        <v>4.5602616221605309E-2</v>
      </c>
      <c r="J45" s="48">
        <v>137454.23000000001</v>
      </c>
      <c r="K45" s="49">
        <v>0.52261581220628717</v>
      </c>
      <c r="L45" s="46">
        <v>210289.49</v>
      </c>
      <c r="M45" s="49">
        <v>0.97867785787751715</v>
      </c>
      <c r="N45" s="46">
        <v>347743.72</v>
      </c>
      <c r="O45" s="50">
        <v>0.72767543520066624</v>
      </c>
      <c r="P45" s="139">
        <f t="shared" si="27"/>
        <v>142627.52000000002</v>
      </c>
      <c r="Q45" s="140">
        <f t="shared" si="28"/>
        <v>210422.11</v>
      </c>
      <c r="R45" s="141">
        <f t="shared" si="29"/>
        <v>353049.63</v>
      </c>
      <c r="S45" s="41"/>
      <c r="T45" s="45">
        <v>211369.1591445799</v>
      </c>
      <c r="U45" s="49">
        <v>1.1165947825364235</v>
      </c>
      <c r="V45" s="46">
        <v>153102.14518951913</v>
      </c>
      <c r="W45" s="49">
        <v>4.9589345465284422</v>
      </c>
      <c r="X45" s="46">
        <v>364471.30433409906</v>
      </c>
      <c r="Y45" s="50">
        <v>1.6553935302131926</v>
      </c>
      <c r="Z45" s="48">
        <v>454956.0611714503</v>
      </c>
      <c r="AA45" s="49">
        <v>0.52408426076310288</v>
      </c>
      <c r="AB45" s="46">
        <v>190449.01564113889</v>
      </c>
      <c r="AC45" s="49">
        <v>0.68593445552167986</v>
      </c>
      <c r="AD45" s="46">
        <v>645405.07681258919</v>
      </c>
      <c r="AE45" s="50">
        <v>0.56330546532276438</v>
      </c>
      <c r="AF45" s="139">
        <f t="shared" si="30"/>
        <v>666325.2203160302</v>
      </c>
      <c r="AG45" s="140">
        <f t="shared" si="31"/>
        <v>343551.16083065805</v>
      </c>
      <c r="AH45" s="141">
        <f t="shared" si="32"/>
        <v>1009876.3811466882</v>
      </c>
      <c r="AI45" s="43"/>
      <c r="AJ45" s="45">
        <v>30147.553749392202</v>
      </c>
      <c r="AK45" s="49">
        <v>0.4785325991967016</v>
      </c>
      <c r="AL45" s="46">
        <v>14003.365177804</v>
      </c>
      <c r="AM45" s="49">
        <v>1.2314981248618415</v>
      </c>
      <c r="AN45" s="46">
        <v>44150.918927196202</v>
      </c>
      <c r="AO45" s="50">
        <v>0.59365772851240672</v>
      </c>
      <c r="AP45" s="48">
        <v>46297.331736922089</v>
      </c>
      <c r="AQ45" s="49">
        <v>0.38593009291966762</v>
      </c>
      <c r="AR45" s="46">
        <v>22425.505077482012</v>
      </c>
      <c r="AS45" s="49">
        <v>0.20349823119312171</v>
      </c>
      <c r="AT45" s="46">
        <v>68722.836814404101</v>
      </c>
      <c r="AU45" s="50">
        <v>0.29858333795789982</v>
      </c>
      <c r="AV45" s="139">
        <f t="shared" si="33"/>
        <v>76444.885486314291</v>
      </c>
      <c r="AW45" s="140">
        <f t="shared" si="34"/>
        <v>36428.870255286012</v>
      </c>
      <c r="AX45" s="141">
        <f t="shared" si="35"/>
        <v>112873.7557416003</v>
      </c>
      <c r="AY45" s="43"/>
      <c r="AZ45" s="45">
        <v>488799.13293407636</v>
      </c>
      <c r="BA45" s="49">
        <v>4.4692658151219851</v>
      </c>
      <c r="BB45" s="46">
        <v>350493.06532328011</v>
      </c>
      <c r="BC45" s="49">
        <v>18.990738259822287</v>
      </c>
      <c r="BD45" s="46">
        <v>839292.19825735642</v>
      </c>
      <c r="BE45" s="50">
        <v>6.565947179795474</v>
      </c>
      <c r="BF45" s="48">
        <v>848186.97707322158</v>
      </c>
      <c r="BG45" s="49">
        <v>1.5945702134396049</v>
      </c>
      <c r="BH45" s="46">
        <v>1488688.0713335383</v>
      </c>
      <c r="BI45" s="49">
        <v>7.1517559886697937</v>
      </c>
      <c r="BJ45" s="46">
        <v>2336875.0484067597</v>
      </c>
      <c r="BK45" s="50">
        <v>3.1576021592380812</v>
      </c>
      <c r="BL45" s="139">
        <f t="shared" si="36"/>
        <v>1336986.1100072979</v>
      </c>
      <c r="BM45" s="140">
        <f t="shared" si="37"/>
        <v>1839181.1366568184</v>
      </c>
      <c r="BN45" s="141">
        <f t="shared" si="38"/>
        <v>3176167.2466641162</v>
      </c>
      <c r="BO45" s="43"/>
      <c r="BP45" s="45">
        <v>-57127.807929317903</v>
      </c>
      <c r="BQ45" s="49">
        <v>-0.72527591414320591</v>
      </c>
      <c r="BR45" s="46">
        <v>-155462.80645017987</v>
      </c>
      <c r="BS45" s="49">
        <v>-13.758988091882456</v>
      </c>
      <c r="BT45" s="46">
        <v>-212590.61437949777</v>
      </c>
      <c r="BU45" s="50">
        <v>-2.3603869870927738</v>
      </c>
      <c r="BV45" s="48">
        <v>11350.946022342694</v>
      </c>
      <c r="BW45" s="49">
        <v>5.0644700250046595E-2</v>
      </c>
      <c r="BX45" s="46">
        <v>-172011.47866325849</v>
      </c>
      <c r="BY45" s="49">
        <v>-0.49491588045488505</v>
      </c>
      <c r="BZ45" s="46">
        <v>-160660.5326409158</v>
      </c>
      <c r="CA45" s="50">
        <v>-0.28102932840915434</v>
      </c>
      <c r="CB45" s="139">
        <f t="shared" si="39"/>
        <v>-45776.861906975209</v>
      </c>
      <c r="CC45" s="140">
        <f t="shared" si="40"/>
        <v>-327474.28511343838</v>
      </c>
      <c r="CD45" s="141">
        <f t="shared" si="41"/>
        <v>-373251.1470204136</v>
      </c>
      <c r="CE45" s="43"/>
      <c r="CF45" s="45">
        <v>24409.380197617644</v>
      </c>
      <c r="CG45" s="49">
        <v>0.19350869422010009</v>
      </c>
      <c r="CH45" s="46">
        <v>20872.365832760919</v>
      </c>
      <c r="CI45" s="49">
        <v>1.0814137004694533</v>
      </c>
      <c r="CJ45" s="46">
        <v>45281.746030378563</v>
      </c>
      <c r="CK45" s="50">
        <v>0.31133885693526331</v>
      </c>
      <c r="CL45" s="48">
        <v>38450.370732165589</v>
      </c>
      <c r="CM45" s="49">
        <v>7.0613849238893966E-2</v>
      </c>
      <c r="CN45" s="46">
        <v>53370.412039143863</v>
      </c>
      <c r="CO45" s="49">
        <v>0.24970249297799091</v>
      </c>
      <c r="CP45" s="46">
        <v>91820.782771309459</v>
      </c>
      <c r="CQ45" s="50">
        <v>0.12109533871497795</v>
      </c>
      <c r="CR45" s="139">
        <f t="shared" si="42"/>
        <v>62859.750929783229</v>
      </c>
      <c r="CS45" s="140">
        <f t="shared" si="43"/>
        <v>74242.777871904778</v>
      </c>
      <c r="CT45" s="141">
        <f t="shared" si="44"/>
        <v>137102.52880168799</v>
      </c>
      <c r="CU45" s="43"/>
      <c r="CV45" s="48">
        <f t="shared" si="45"/>
        <v>702770.70809634821</v>
      </c>
      <c r="CW45" s="49">
        <f t="shared" si="46"/>
        <v>1.0519700683425066</v>
      </c>
      <c r="CX45" s="49">
        <f t="shared" si="47"/>
        <v>383140.75507318426</v>
      </c>
      <c r="CY45" s="49">
        <f t="shared" si="48"/>
        <v>3.6085778674187359</v>
      </c>
      <c r="CZ45" s="46">
        <f t="shared" si="49"/>
        <v>1085911.4631695324</v>
      </c>
      <c r="DA45" s="50">
        <f t="shared" si="50"/>
        <v>1.4025750369975891</v>
      </c>
      <c r="DB45" s="48">
        <f t="shared" si="51"/>
        <v>1536695.9167361022</v>
      </c>
      <c r="DC45" s="49">
        <f t="shared" si="52"/>
        <v>0.6024064242398699</v>
      </c>
      <c r="DD45" s="46">
        <f t="shared" si="53"/>
        <v>1793211.0154280446</v>
      </c>
      <c r="DE45" s="49">
        <f t="shared" si="54"/>
        <v>1.3053857499137693</v>
      </c>
      <c r="DF45" s="46">
        <f t="shared" si="55"/>
        <v>3329906.9321641466</v>
      </c>
      <c r="DG45" s="50">
        <f t="shared" si="56"/>
        <v>0.84846373427628763</v>
      </c>
      <c r="DH45" s="177"/>
      <c r="DI45" s="190" t="s">
        <v>61</v>
      </c>
      <c r="DJ45" s="48">
        <f t="shared" si="57"/>
        <v>1085911.4631695324</v>
      </c>
      <c r="DK45" s="46">
        <f t="shared" si="58"/>
        <v>3329906.9321641466</v>
      </c>
      <c r="DL45" s="47">
        <f t="shared" si="59"/>
        <v>4415818.3953336794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v>0</v>
      </c>
      <c r="E46" s="49">
        <v>0</v>
      </c>
      <c r="F46" s="46">
        <v>0</v>
      </c>
      <c r="G46" s="49">
        <v>0</v>
      </c>
      <c r="H46" s="46">
        <v>0</v>
      </c>
      <c r="I46" s="50">
        <v>0</v>
      </c>
      <c r="J46" s="48">
        <v>0</v>
      </c>
      <c r="K46" s="49">
        <v>0</v>
      </c>
      <c r="L46" s="46">
        <v>0</v>
      </c>
      <c r="M46" s="49">
        <v>0</v>
      </c>
      <c r="N46" s="46">
        <v>0</v>
      </c>
      <c r="O46" s="50">
        <v>0</v>
      </c>
      <c r="P46" s="139">
        <f t="shared" si="27"/>
        <v>0</v>
      </c>
      <c r="Q46" s="140">
        <f t="shared" si="28"/>
        <v>0</v>
      </c>
      <c r="R46" s="141">
        <f t="shared" si="29"/>
        <v>0</v>
      </c>
      <c r="S46" s="41"/>
      <c r="T46" s="45">
        <v>40392321.042043351</v>
      </c>
      <c r="U46" s="49">
        <v>213.37954464412383</v>
      </c>
      <c r="V46" s="46">
        <v>1175383.6312077446</v>
      </c>
      <c r="W46" s="49">
        <v>38.070338511619632</v>
      </c>
      <c r="X46" s="46">
        <v>41567704.673251092</v>
      </c>
      <c r="Y46" s="50">
        <v>188.79650760882896</v>
      </c>
      <c r="Z46" s="48">
        <v>0</v>
      </c>
      <c r="AA46" s="49">
        <v>0</v>
      </c>
      <c r="AB46" s="46">
        <v>0</v>
      </c>
      <c r="AC46" s="49">
        <v>0</v>
      </c>
      <c r="AD46" s="46">
        <v>0</v>
      </c>
      <c r="AE46" s="50">
        <v>0</v>
      </c>
      <c r="AF46" s="139">
        <f t="shared" si="30"/>
        <v>40392321.042043351</v>
      </c>
      <c r="AG46" s="140">
        <f t="shared" si="31"/>
        <v>1175383.6312077446</v>
      </c>
      <c r="AH46" s="141">
        <f t="shared" si="32"/>
        <v>41567704.673251092</v>
      </c>
      <c r="AI46" s="43"/>
      <c r="AJ46" s="45">
        <v>6840844.8764551263</v>
      </c>
      <c r="AK46" s="49">
        <v>108.58483930881152</v>
      </c>
      <c r="AL46" s="46">
        <v>173902.02421717561</v>
      </c>
      <c r="AM46" s="49">
        <v>15.293467963870865</v>
      </c>
      <c r="AN46" s="46">
        <v>7014746.9006723017</v>
      </c>
      <c r="AO46" s="50">
        <v>94.320997440834489</v>
      </c>
      <c r="AP46" s="48">
        <v>0</v>
      </c>
      <c r="AQ46" s="49">
        <v>0</v>
      </c>
      <c r="AR46" s="46">
        <v>0</v>
      </c>
      <c r="AS46" s="49">
        <v>0</v>
      </c>
      <c r="AT46" s="46">
        <v>0</v>
      </c>
      <c r="AU46" s="50">
        <v>0</v>
      </c>
      <c r="AV46" s="139">
        <f t="shared" si="33"/>
        <v>6840844.8764551263</v>
      </c>
      <c r="AW46" s="140">
        <f t="shared" si="34"/>
        <v>173902.02421717561</v>
      </c>
      <c r="AX46" s="141">
        <f t="shared" si="35"/>
        <v>7014746.9006723017</v>
      </c>
      <c r="AY46" s="43"/>
      <c r="AZ46" s="45">
        <v>14579156.143061176</v>
      </c>
      <c r="BA46" s="49">
        <v>133.30245447120461</v>
      </c>
      <c r="BB46" s="46">
        <v>0</v>
      </c>
      <c r="BC46" s="49">
        <v>0</v>
      </c>
      <c r="BD46" s="46">
        <v>14579156.143061176</v>
      </c>
      <c r="BE46" s="50">
        <v>114.05559274837611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f t="shared" si="36"/>
        <v>14579156.143061176</v>
      </c>
      <c r="BM46" s="140">
        <f t="shared" si="37"/>
        <v>0</v>
      </c>
      <c r="BN46" s="141">
        <f t="shared" si="38"/>
        <v>14579156.143061176</v>
      </c>
      <c r="BO46" s="43"/>
      <c r="BP46" s="45">
        <v>12093512.048817381</v>
      </c>
      <c r="BQ46" s="49">
        <v>153.53526284887556</v>
      </c>
      <c r="BR46" s="46">
        <v>-223088.24493856952</v>
      </c>
      <c r="BS46" s="49">
        <v>-19.744069823751616</v>
      </c>
      <c r="BT46" s="46">
        <v>11870423.803878812</v>
      </c>
      <c r="BU46" s="50">
        <v>131.79694672660952</v>
      </c>
      <c r="BV46" s="48">
        <v>-36030.016382314527</v>
      </c>
      <c r="BW46" s="49">
        <v>-0.16075570935628378</v>
      </c>
      <c r="BX46" s="46">
        <v>-6420.3295316899812</v>
      </c>
      <c r="BY46" s="49">
        <v>-1.8472738375834703E-2</v>
      </c>
      <c r="BZ46" s="46">
        <v>-42450.345914004509</v>
      </c>
      <c r="CA46" s="50">
        <v>-7.425465362804845E-2</v>
      </c>
      <c r="CB46" s="139">
        <f t="shared" si="39"/>
        <v>12057482.032435067</v>
      </c>
      <c r="CC46" s="140">
        <f t="shared" si="40"/>
        <v>-229508.57447025951</v>
      </c>
      <c r="CD46" s="141">
        <f t="shared" si="41"/>
        <v>11827973.457964808</v>
      </c>
      <c r="CE46" s="43"/>
      <c r="CF46" s="45">
        <v>16017033.994357662</v>
      </c>
      <c r="CG46" s="49">
        <v>126.97722385550821</v>
      </c>
      <c r="CH46" s="46">
        <v>18651.024155652642</v>
      </c>
      <c r="CI46" s="49">
        <v>0.96632423996956851</v>
      </c>
      <c r="CJ46" s="46">
        <v>16035685.018513314</v>
      </c>
      <c r="CK46" s="50">
        <v>110.25484398257254</v>
      </c>
      <c r="CL46" s="48">
        <v>136043.13278055639</v>
      </c>
      <c r="CM46" s="49">
        <v>0.24984230542455391</v>
      </c>
      <c r="CN46" s="46">
        <v>3783.1526684973978</v>
      </c>
      <c r="CO46" s="49">
        <v>1.7700119158669564E-2</v>
      </c>
      <c r="CP46" s="46">
        <v>139826.2854490538</v>
      </c>
      <c r="CQ46" s="50">
        <v>0.18440608854187499</v>
      </c>
      <c r="CR46" s="139">
        <f t="shared" si="42"/>
        <v>16153077.127138218</v>
      </c>
      <c r="CS46" s="140">
        <f t="shared" si="43"/>
        <v>22434.176824150039</v>
      </c>
      <c r="CT46" s="141">
        <f t="shared" si="44"/>
        <v>16175511.303962369</v>
      </c>
      <c r="CU46" s="43"/>
      <c r="CV46" s="48">
        <f t="shared" si="45"/>
        <v>89922868.104734704</v>
      </c>
      <c r="CW46" s="49">
        <f t="shared" si="46"/>
        <v>134.60459381116246</v>
      </c>
      <c r="CX46" s="49">
        <f t="shared" si="47"/>
        <v>1144848.4346420032</v>
      </c>
      <c r="CY46" s="49">
        <f t="shared" si="48"/>
        <v>10.782655376896663</v>
      </c>
      <c r="CZ46" s="46">
        <f t="shared" si="49"/>
        <v>91067716.539376706</v>
      </c>
      <c r="DA46" s="50">
        <f t="shared" si="50"/>
        <v>117.62405152413531</v>
      </c>
      <c r="DB46" s="48">
        <f t="shared" si="51"/>
        <v>100013.11639824187</v>
      </c>
      <c r="DC46" s="49">
        <f t="shared" si="52"/>
        <v>3.9206549044860449E-2</v>
      </c>
      <c r="DD46" s="46">
        <f t="shared" si="53"/>
        <v>-2637.1768631925834</v>
      </c>
      <c r="DE46" s="49">
        <f t="shared" si="54"/>
        <v>-1.9197590621492749E-3</v>
      </c>
      <c r="DF46" s="46">
        <f t="shared" si="55"/>
        <v>97375.939535049285</v>
      </c>
      <c r="DG46" s="50">
        <f t="shared" si="56"/>
        <v>2.4811490221702443E-2</v>
      </c>
      <c r="DH46" s="177"/>
      <c r="DI46" s="190" t="s">
        <v>47</v>
      </c>
      <c r="DJ46" s="48">
        <f t="shared" si="57"/>
        <v>91067716.539376706</v>
      </c>
      <c r="DK46" s="46">
        <f t="shared" si="58"/>
        <v>97375.939535049285</v>
      </c>
      <c r="DL46" s="47">
        <f t="shared" si="59"/>
        <v>91165092.478911757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v>0</v>
      </c>
      <c r="E47" s="49">
        <v>0</v>
      </c>
      <c r="F47" s="46">
        <v>0</v>
      </c>
      <c r="G47" s="49">
        <v>0</v>
      </c>
      <c r="H47" s="46">
        <v>0</v>
      </c>
      <c r="I47" s="50">
        <v>0</v>
      </c>
      <c r="J47" s="48">
        <v>0</v>
      </c>
      <c r="K47" s="49">
        <v>0</v>
      </c>
      <c r="L47" s="46">
        <v>0</v>
      </c>
      <c r="M47" s="49">
        <v>0</v>
      </c>
      <c r="N47" s="46">
        <v>0</v>
      </c>
      <c r="O47" s="50">
        <v>0</v>
      </c>
      <c r="P47" s="139">
        <f t="shared" si="27"/>
        <v>0</v>
      </c>
      <c r="Q47" s="140">
        <f t="shared" si="28"/>
        <v>0</v>
      </c>
      <c r="R47" s="141">
        <f t="shared" si="29"/>
        <v>0</v>
      </c>
      <c r="S47" s="41"/>
      <c r="T47" s="45">
        <v>6450534.2033800362</v>
      </c>
      <c r="U47" s="49">
        <v>34.07608217403267</v>
      </c>
      <c r="V47" s="46">
        <v>0</v>
      </c>
      <c r="W47" s="49">
        <v>0</v>
      </c>
      <c r="X47" s="46">
        <v>6450534.2033800362</v>
      </c>
      <c r="Y47" s="50">
        <v>29.297704537271024</v>
      </c>
      <c r="Z47" s="48">
        <v>0</v>
      </c>
      <c r="AA47" s="49">
        <v>0</v>
      </c>
      <c r="AB47" s="46">
        <v>0</v>
      </c>
      <c r="AC47" s="49">
        <v>0</v>
      </c>
      <c r="AD47" s="46">
        <v>0</v>
      </c>
      <c r="AE47" s="50">
        <v>0</v>
      </c>
      <c r="AF47" s="139">
        <f t="shared" si="30"/>
        <v>6450534.2033800362</v>
      </c>
      <c r="AG47" s="140">
        <f t="shared" si="31"/>
        <v>0</v>
      </c>
      <c r="AH47" s="141">
        <f t="shared" si="32"/>
        <v>6450534.2033800362</v>
      </c>
      <c r="AI47" s="43"/>
      <c r="AJ47" s="45">
        <v>991939.52916092984</v>
      </c>
      <c r="AK47" s="49">
        <v>15.745071891443331</v>
      </c>
      <c r="AL47" s="46">
        <v>21768.510688994196</v>
      </c>
      <c r="AM47" s="49">
        <v>1.914388416937314</v>
      </c>
      <c r="AN47" s="46">
        <v>1013708.039849924</v>
      </c>
      <c r="AO47" s="50">
        <v>13.630420995413859</v>
      </c>
      <c r="AP47" s="48">
        <v>0</v>
      </c>
      <c r="AQ47" s="49">
        <v>0</v>
      </c>
      <c r="AR47" s="46">
        <v>0</v>
      </c>
      <c r="AS47" s="49">
        <v>0</v>
      </c>
      <c r="AT47" s="46">
        <v>0</v>
      </c>
      <c r="AU47" s="50">
        <v>0</v>
      </c>
      <c r="AV47" s="139">
        <f t="shared" si="33"/>
        <v>991939.52916092984</v>
      </c>
      <c r="AW47" s="140">
        <f t="shared" si="34"/>
        <v>21768.510688994196</v>
      </c>
      <c r="AX47" s="141">
        <f t="shared" si="35"/>
        <v>1013708.039849924</v>
      </c>
      <c r="AY47" s="43"/>
      <c r="AZ47" s="45">
        <v>1745230.676239976</v>
      </c>
      <c r="BA47" s="49">
        <v>15.957270124440893</v>
      </c>
      <c r="BB47" s="46">
        <v>0</v>
      </c>
      <c r="BC47" s="49">
        <v>0</v>
      </c>
      <c r="BD47" s="46">
        <v>1745230.676239976</v>
      </c>
      <c r="BE47" s="50">
        <v>13.653281253588704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f t="shared" si="36"/>
        <v>1745230.676239976</v>
      </c>
      <c r="BM47" s="140">
        <f t="shared" si="37"/>
        <v>0</v>
      </c>
      <c r="BN47" s="141">
        <f t="shared" si="38"/>
        <v>1745230.676239976</v>
      </c>
      <c r="BO47" s="43"/>
      <c r="BP47" s="45">
        <v>1893585.039543926</v>
      </c>
      <c r="BQ47" s="49">
        <v>24.040334652124951</v>
      </c>
      <c r="BR47" s="46">
        <v>-26068.467704817172</v>
      </c>
      <c r="BS47" s="49">
        <v>-2.3071482170826774</v>
      </c>
      <c r="BT47" s="46">
        <v>1867516.5718391088</v>
      </c>
      <c r="BU47" s="50">
        <v>20.734978480659837</v>
      </c>
      <c r="BV47" s="48">
        <v>0</v>
      </c>
      <c r="BW47" s="49">
        <v>0</v>
      </c>
      <c r="BX47" s="46">
        <v>0</v>
      </c>
      <c r="BY47" s="49">
        <v>0</v>
      </c>
      <c r="BZ47" s="46">
        <v>0</v>
      </c>
      <c r="CA47" s="50">
        <v>0</v>
      </c>
      <c r="CB47" s="139">
        <f t="shared" si="39"/>
        <v>1893585.039543926</v>
      </c>
      <c r="CC47" s="140">
        <f t="shared" si="40"/>
        <v>-26068.467704817172</v>
      </c>
      <c r="CD47" s="141">
        <f t="shared" si="41"/>
        <v>1867516.5718391088</v>
      </c>
      <c r="CE47" s="43"/>
      <c r="CF47" s="45">
        <v>1966679.9876677301</v>
      </c>
      <c r="CG47" s="49">
        <v>15.591124120371093</v>
      </c>
      <c r="CH47" s="46">
        <v>1788.2461498448085</v>
      </c>
      <c r="CI47" s="49">
        <v>9.265044038364896E-2</v>
      </c>
      <c r="CJ47" s="46">
        <v>1968468.2338175748</v>
      </c>
      <c r="CK47" s="50">
        <v>13.534386448326995</v>
      </c>
      <c r="CL47" s="48">
        <v>0</v>
      </c>
      <c r="CM47" s="49">
        <v>0</v>
      </c>
      <c r="CN47" s="46">
        <v>0</v>
      </c>
      <c r="CO47" s="49">
        <v>0</v>
      </c>
      <c r="CP47" s="46">
        <v>0</v>
      </c>
      <c r="CQ47" s="50">
        <v>0</v>
      </c>
      <c r="CR47" s="139">
        <f t="shared" si="42"/>
        <v>1966679.9876677301</v>
      </c>
      <c r="CS47" s="140">
        <f t="shared" si="43"/>
        <v>1788.2461498448085</v>
      </c>
      <c r="CT47" s="141">
        <f t="shared" si="44"/>
        <v>1968468.2338175748</v>
      </c>
      <c r="CU47" s="43"/>
      <c r="CV47" s="48">
        <f t="shared" si="45"/>
        <v>13047969.435992599</v>
      </c>
      <c r="CW47" s="49">
        <f t="shared" si="46"/>
        <v>19.531367971344444</v>
      </c>
      <c r="CX47" s="49">
        <f t="shared" si="47"/>
        <v>-2511.7108659781679</v>
      </c>
      <c r="CY47" s="49">
        <f t="shared" si="48"/>
        <v>-2.3656330265864545E-2</v>
      </c>
      <c r="CZ47" s="46">
        <f t="shared" si="49"/>
        <v>13045457.72512662</v>
      </c>
      <c r="DA47" s="50">
        <f t="shared" si="50"/>
        <v>16.84965484945193</v>
      </c>
      <c r="DB47" s="48">
        <f t="shared" si="51"/>
        <v>0</v>
      </c>
      <c r="DC47" s="49">
        <f t="shared" si="52"/>
        <v>0</v>
      </c>
      <c r="DD47" s="46">
        <f t="shared" si="53"/>
        <v>0</v>
      </c>
      <c r="DE47" s="49">
        <f t="shared" si="54"/>
        <v>0</v>
      </c>
      <c r="DF47" s="46">
        <f t="shared" si="55"/>
        <v>0</v>
      </c>
      <c r="DG47" s="50">
        <f t="shared" si="56"/>
        <v>0</v>
      </c>
      <c r="DH47" s="177"/>
      <c r="DI47" s="190" t="s">
        <v>40</v>
      </c>
      <c r="DJ47" s="48">
        <f t="shared" si="57"/>
        <v>13045457.72512662</v>
      </c>
      <c r="DK47" s="46">
        <f t="shared" si="58"/>
        <v>0</v>
      </c>
      <c r="DL47" s="47">
        <f t="shared" si="59"/>
        <v>13045457.72512662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v>18824483.039999999</v>
      </c>
      <c r="E48" s="49">
        <v>185.5049226918415</v>
      </c>
      <c r="F48" s="46">
        <v>6138387.3099999996</v>
      </c>
      <c r="G48" s="49">
        <v>412.69243713863113</v>
      </c>
      <c r="H48" s="46">
        <v>24962870.349999998</v>
      </c>
      <c r="I48" s="50">
        <v>214.54796563845602</v>
      </c>
      <c r="J48" s="48">
        <v>10984841.6</v>
      </c>
      <c r="K48" s="49">
        <v>41.765552902529159</v>
      </c>
      <c r="L48" s="46">
        <v>32325766.690000001</v>
      </c>
      <c r="M48" s="49">
        <v>150.44266881058869</v>
      </c>
      <c r="N48" s="46">
        <v>43310608.289999999</v>
      </c>
      <c r="O48" s="50">
        <v>90.630150664493186</v>
      </c>
      <c r="P48" s="139">
        <f t="shared" si="27"/>
        <v>29809324.640000001</v>
      </c>
      <c r="Q48" s="140">
        <f t="shared" si="28"/>
        <v>38464154</v>
      </c>
      <c r="R48" s="141">
        <f t="shared" si="29"/>
        <v>68273478.640000001</v>
      </c>
      <c r="S48" s="41"/>
      <c r="T48" s="45">
        <v>37495493.460000001</v>
      </c>
      <c r="U48" s="49">
        <v>198.07654312248414</v>
      </c>
      <c r="V48" s="46">
        <v>13607910.510000004</v>
      </c>
      <c r="W48" s="49">
        <v>440.75631631793755</v>
      </c>
      <c r="X48" s="46">
        <v>51103403.970000006</v>
      </c>
      <c r="Y48" s="50">
        <v>232.1067345984049</v>
      </c>
      <c r="Z48" s="48">
        <v>34309580.169999972</v>
      </c>
      <c r="AA48" s="49">
        <v>39.522741853769176</v>
      </c>
      <c r="AB48" s="46">
        <v>32533398.889999997</v>
      </c>
      <c r="AC48" s="49">
        <v>117.17455812914866</v>
      </c>
      <c r="AD48" s="46">
        <v>66842979.059999973</v>
      </c>
      <c r="AE48" s="50">
        <v>58.340128975909259</v>
      </c>
      <c r="AF48" s="139">
        <f t="shared" si="30"/>
        <v>71805073.629999965</v>
      </c>
      <c r="AG48" s="140">
        <f t="shared" si="31"/>
        <v>46141309.399999999</v>
      </c>
      <c r="AH48" s="141">
        <f t="shared" si="32"/>
        <v>117946383.02999997</v>
      </c>
      <c r="AI48" s="43"/>
      <c r="AJ48" s="45">
        <v>10089119.299939997</v>
      </c>
      <c r="AK48" s="49">
        <v>160.14475079269837</v>
      </c>
      <c r="AL48" s="46">
        <v>4160113.6700000046</v>
      </c>
      <c r="AM48" s="49">
        <v>365.85293026119115</v>
      </c>
      <c r="AN48" s="46">
        <v>14249232.969940003</v>
      </c>
      <c r="AO48" s="50">
        <v>191.59663000282373</v>
      </c>
      <c r="AP48" s="48">
        <v>3955847.966562523</v>
      </c>
      <c r="AQ48" s="49">
        <v>32.975567187903962</v>
      </c>
      <c r="AR48" s="46">
        <v>13583397.153437469</v>
      </c>
      <c r="AS48" s="49">
        <v>123.26131718182822</v>
      </c>
      <c r="AT48" s="46">
        <v>17539245.119999994</v>
      </c>
      <c r="AU48" s="50">
        <v>76.203582330782936</v>
      </c>
      <c r="AV48" s="139">
        <f t="shared" si="33"/>
        <v>14044967.26650252</v>
      </c>
      <c r="AW48" s="140">
        <f t="shared" si="34"/>
        <v>17743510.823437475</v>
      </c>
      <c r="AX48" s="141">
        <f t="shared" si="35"/>
        <v>31788478.089939997</v>
      </c>
      <c r="AY48" s="43"/>
      <c r="AZ48" s="45">
        <v>28473064.815857254</v>
      </c>
      <c r="BA48" s="49">
        <v>260.33944550884854</v>
      </c>
      <c r="BB48" s="46">
        <v>6695768.8141427524</v>
      </c>
      <c r="BC48" s="49">
        <v>362.79631632763073</v>
      </c>
      <c r="BD48" s="46">
        <v>35168833.63000001</v>
      </c>
      <c r="BE48" s="50">
        <v>275.13267068257392</v>
      </c>
      <c r="BF48" s="48">
        <v>21953921.460940696</v>
      </c>
      <c r="BG48" s="49">
        <v>41.272820941680727</v>
      </c>
      <c r="BH48" s="46">
        <v>27789525.439059328</v>
      </c>
      <c r="BI48" s="49">
        <v>133.50271880868445</v>
      </c>
      <c r="BJ48" s="46">
        <v>49743446.900000021</v>
      </c>
      <c r="BK48" s="50">
        <v>67.213698672709299</v>
      </c>
      <c r="BL48" s="139">
        <f t="shared" si="36"/>
        <v>50426986.27679795</v>
      </c>
      <c r="BM48" s="140">
        <f t="shared" si="37"/>
        <v>34485294.253202081</v>
      </c>
      <c r="BN48" s="141">
        <f t="shared" si="38"/>
        <v>84912280.530000031</v>
      </c>
      <c r="BO48" s="43"/>
      <c r="BP48" s="45">
        <v>9449769.5000000075</v>
      </c>
      <c r="BQ48" s="49">
        <v>119.97117447662102</v>
      </c>
      <c r="BR48" s="46">
        <v>4144122.5400000019</v>
      </c>
      <c r="BS48" s="49">
        <v>366.76896539516787</v>
      </c>
      <c r="BT48" s="46">
        <v>13593892.04000001</v>
      </c>
      <c r="BU48" s="50">
        <v>150.9325610108144</v>
      </c>
      <c r="BV48" s="48">
        <v>4770669.900000006</v>
      </c>
      <c r="BW48" s="49">
        <v>21.285375386496195</v>
      </c>
      <c r="BX48" s="46">
        <v>15263927.590000026</v>
      </c>
      <c r="BY48" s="49">
        <v>43.917767704290306</v>
      </c>
      <c r="BZ48" s="46">
        <v>20034597.490000032</v>
      </c>
      <c r="CA48" s="50">
        <v>35.04475794404626</v>
      </c>
      <c r="CB48" s="139">
        <f t="shared" si="39"/>
        <v>14220439.400000013</v>
      </c>
      <c r="CC48" s="140">
        <f t="shared" si="40"/>
        <v>19408050.130000029</v>
      </c>
      <c r="CD48" s="141">
        <f t="shared" si="41"/>
        <v>33628489.530000046</v>
      </c>
      <c r="CE48" s="43"/>
      <c r="CF48" s="45">
        <v>35746593.91667933</v>
      </c>
      <c r="CG48" s="49">
        <v>283.38600388992739</v>
      </c>
      <c r="CH48" s="46">
        <v>7038239.3033206891</v>
      </c>
      <c r="CI48" s="49">
        <v>364.65671744058284</v>
      </c>
      <c r="CJ48" s="46">
        <v>42784833.220000021</v>
      </c>
      <c r="CK48" s="50">
        <v>294.17110064493079</v>
      </c>
      <c r="CL48" s="48">
        <v>24895548.808321357</v>
      </c>
      <c r="CM48" s="49">
        <v>45.7205092381516</v>
      </c>
      <c r="CN48" s="46">
        <v>23547033.531678632</v>
      </c>
      <c r="CO48" s="49">
        <v>110.16877611482685</v>
      </c>
      <c r="CP48" s="46">
        <v>48442582.339999989</v>
      </c>
      <c r="CQ48" s="50">
        <v>63.887180436055544</v>
      </c>
      <c r="CR48" s="139">
        <f t="shared" si="42"/>
        <v>60642142.725000687</v>
      </c>
      <c r="CS48" s="140">
        <f t="shared" si="43"/>
        <v>30585272.834999323</v>
      </c>
      <c r="CT48" s="141">
        <f t="shared" si="44"/>
        <v>91227415.560000002</v>
      </c>
      <c r="CU48" s="43"/>
      <c r="CV48" s="48">
        <f t="shared" si="45"/>
        <v>140078524.03247657</v>
      </c>
      <c r="CW48" s="49">
        <f t="shared" si="46"/>
        <v>209.68206671408299</v>
      </c>
      <c r="CX48" s="63">
        <f t="shared" si="47"/>
        <v>41784542.147463456</v>
      </c>
      <c r="CY48" s="63">
        <f t="shared" si="48"/>
        <v>393.54407485249311</v>
      </c>
      <c r="CZ48" s="46">
        <f t="shared" si="49"/>
        <v>181863066.17994004</v>
      </c>
      <c r="DA48" s="64">
        <f t="shared" si="50"/>
        <v>234.89631100431791</v>
      </c>
      <c r="DB48" s="65">
        <f t="shared" si="51"/>
        <v>100870409.90582456</v>
      </c>
      <c r="DC48" s="63">
        <f t="shared" si="52"/>
        <v>39.542620163942907</v>
      </c>
      <c r="DD48" s="66">
        <f t="shared" si="53"/>
        <v>145043049.29417545</v>
      </c>
      <c r="DE48" s="63">
        <f t="shared" si="54"/>
        <v>105.58552676939792</v>
      </c>
      <c r="DF48" s="66">
        <f t="shared" si="55"/>
        <v>245913459.19999999</v>
      </c>
      <c r="DG48" s="64">
        <f t="shared" si="56"/>
        <v>62.659004035896047</v>
      </c>
      <c r="DH48" s="179"/>
      <c r="DI48" s="190" t="s">
        <v>53</v>
      </c>
      <c r="DJ48" s="65">
        <f t="shared" si="57"/>
        <v>181863066.17994004</v>
      </c>
      <c r="DK48" s="66">
        <f t="shared" si="58"/>
        <v>245913459.19999999</v>
      </c>
      <c r="DL48" s="67">
        <f t="shared" si="59"/>
        <v>427776525.37994003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v>50.480000000000004</v>
      </c>
      <c r="E49" s="49">
        <v>4.9745262473269809E-4</v>
      </c>
      <c r="F49" s="46">
        <v>0</v>
      </c>
      <c r="G49" s="49">
        <v>0</v>
      </c>
      <c r="H49" s="46">
        <v>50.480000000000004</v>
      </c>
      <c r="I49" s="50">
        <v>4.3385961444250592E-4</v>
      </c>
      <c r="J49" s="48">
        <v>269</v>
      </c>
      <c r="K49" s="49">
        <v>1.0227670220370173E-3</v>
      </c>
      <c r="L49" s="46">
        <v>876.43000000000006</v>
      </c>
      <c r="M49" s="49">
        <v>4.0788659242056869E-3</v>
      </c>
      <c r="N49" s="46">
        <v>1145.43</v>
      </c>
      <c r="O49" s="50">
        <v>2.3968837560658152E-3</v>
      </c>
      <c r="P49" s="139">
        <f t="shared" si="27"/>
        <v>319.48</v>
      </c>
      <c r="Q49" s="140">
        <f t="shared" si="28"/>
        <v>876.43000000000006</v>
      </c>
      <c r="R49" s="141">
        <f t="shared" si="29"/>
        <v>1195.9100000000001</v>
      </c>
      <c r="S49" s="41"/>
      <c r="T49" s="45">
        <v>7399.5182113551709</v>
      </c>
      <c r="U49" s="49">
        <v>3.9089257210087644E-2</v>
      </c>
      <c r="V49" s="46">
        <v>7120.6163837168679</v>
      </c>
      <c r="W49" s="49">
        <v>0.23063472124495912</v>
      </c>
      <c r="X49" s="46">
        <v>14520.134595072039</v>
      </c>
      <c r="Y49" s="50">
        <v>6.5949051628145447E-2</v>
      </c>
      <c r="Z49" s="48">
        <v>29279.860888061863</v>
      </c>
      <c r="AA49" s="49">
        <v>3.3728782971381446E-2</v>
      </c>
      <c r="AB49" s="46">
        <v>29258.770283454636</v>
      </c>
      <c r="AC49" s="49">
        <v>0.10538042738657311</v>
      </c>
      <c r="AD49" s="46">
        <v>58538.631171516499</v>
      </c>
      <c r="AE49" s="50">
        <v>5.1092146709289056E-2</v>
      </c>
      <c r="AF49" s="139">
        <f t="shared" si="30"/>
        <v>36679.379099417034</v>
      </c>
      <c r="AG49" s="140">
        <f t="shared" si="31"/>
        <v>36379.386667171508</v>
      </c>
      <c r="AH49" s="141">
        <f t="shared" si="32"/>
        <v>73058.765766588534</v>
      </c>
      <c r="AI49" s="43"/>
      <c r="AJ49" s="45">
        <v>2719.8911296573415</v>
      </c>
      <c r="AK49" s="49">
        <v>4.3172875073926052E-2</v>
      </c>
      <c r="AL49" s="46">
        <v>2392.3340112114479</v>
      </c>
      <c r="AM49" s="49">
        <v>0.21038906087516032</v>
      </c>
      <c r="AN49" s="46">
        <v>5112.2251408687898</v>
      </c>
      <c r="AO49" s="50">
        <v>6.873949712749311E-2</v>
      </c>
      <c r="AP49" s="48">
        <v>10923.480775525781</v>
      </c>
      <c r="AQ49" s="49">
        <v>9.1057082396453742E-2</v>
      </c>
      <c r="AR49" s="46">
        <v>7715.6689885581654</v>
      </c>
      <c r="AS49" s="49">
        <v>7.0015145086734717E-2</v>
      </c>
      <c r="AT49" s="46">
        <v>18639.149764083944</v>
      </c>
      <c r="AU49" s="50">
        <v>8.0982389715479663E-2</v>
      </c>
      <c r="AV49" s="139">
        <f t="shared" si="33"/>
        <v>13643.371905183121</v>
      </c>
      <c r="AW49" s="140">
        <f t="shared" si="34"/>
        <v>10108.002999769613</v>
      </c>
      <c r="AX49" s="141">
        <f t="shared" si="35"/>
        <v>23751.374904952732</v>
      </c>
      <c r="AY49" s="43"/>
      <c r="AZ49" s="45">
        <v>12317.194487008075</v>
      </c>
      <c r="BA49" s="49">
        <v>0.11262052763587557</v>
      </c>
      <c r="BB49" s="46">
        <v>12833.260184021432</v>
      </c>
      <c r="BC49" s="49">
        <v>0.6953435296934023</v>
      </c>
      <c r="BD49" s="46">
        <v>25150.454671029507</v>
      </c>
      <c r="BE49" s="50">
        <v>0.19675693073365544</v>
      </c>
      <c r="BF49" s="48">
        <v>47228.414636774498</v>
      </c>
      <c r="BG49" s="49">
        <v>8.8788233306339087E-2</v>
      </c>
      <c r="BH49" s="46">
        <v>27892.404121771393</v>
      </c>
      <c r="BI49" s="49">
        <v>0.13399695480705137</v>
      </c>
      <c r="BJ49" s="46">
        <v>75120.818758545895</v>
      </c>
      <c r="BK49" s="50">
        <v>0.10150378372923147</v>
      </c>
      <c r="BL49" s="139">
        <f t="shared" si="36"/>
        <v>59545.609123782575</v>
      </c>
      <c r="BM49" s="140">
        <f t="shared" si="37"/>
        <v>40725.664305792823</v>
      </c>
      <c r="BN49" s="141">
        <f t="shared" si="38"/>
        <v>100271.27342957541</v>
      </c>
      <c r="BO49" s="43"/>
      <c r="BP49" s="45">
        <v>126452.1734753507</v>
      </c>
      <c r="BQ49" s="49">
        <v>1.6053953238710463</v>
      </c>
      <c r="BR49" s="46">
        <v>4167.1137130597326</v>
      </c>
      <c r="BS49" s="49">
        <v>0.36880376255064451</v>
      </c>
      <c r="BT49" s="46">
        <v>130619.28718841044</v>
      </c>
      <c r="BU49" s="50">
        <v>1.450261887820159</v>
      </c>
      <c r="BV49" s="48">
        <v>-33255.568279450868</v>
      </c>
      <c r="BW49" s="49">
        <v>-0.14837690918823923</v>
      </c>
      <c r="BX49" s="46">
        <v>6301.3310524810504</v>
      </c>
      <c r="BY49" s="49">
        <v>1.8130352870122168E-2</v>
      </c>
      <c r="BZ49" s="46">
        <v>-26954.237226969817</v>
      </c>
      <c r="CA49" s="50">
        <v>-4.7148674669258678E-2</v>
      </c>
      <c r="CB49" s="139">
        <f t="shared" si="39"/>
        <v>93196.605195899843</v>
      </c>
      <c r="CC49" s="140">
        <f t="shared" si="40"/>
        <v>10468.444765540782</v>
      </c>
      <c r="CD49" s="141">
        <f t="shared" si="41"/>
        <v>103665.04996144063</v>
      </c>
      <c r="CE49" s="43"/>
      <c r="CF49" s="45">
        <v>297627.93010645674</v>
      </c>
      <c r="CG49" s="49">
        <v>2.3594860521674694</v>
      </c>
      <c r="CH49" s="46">
        <v>69916.394492522202</v>
      </c>
      <c r="CI49" s="49">
        <v>3.6224234232693746</v>
      </c>
      <c r="CJ49" s="46">
        <v>367544.32459897897</v>
      </c>
      <c r="CK49" s="50">
        <v>2.5270851927158522</v>
      </c>
      <c r="CL49" s="48">
        <v>502668.47749043256</v>
      </c>
      <c r="CM49" s="49">
        <v>0.92314730419387592</v>
      </c>
      <c r="CN49" s="46">
        <v>302810.30754869332</v>
      </c>
      <c r="CO49" s="49">
        <v>1.4167492025147534</v>
      </c>
      <c r="CP49" s="46">
        <v>805478.78503912594</v>
      </c>
      <c r="CQ49" s="50">
        <v>1.0622837592767653</v>
      </c>
      <c r="CR49" s="139">
        <f t="shared" si="42"/>
        <v>800296.4075968893</v>
      </c>
      <c r="CS49" s="140">
        <f t="shared" si="43"/>
        <v>372726.7020412155</v>
      </c>
      <c r="CT49" s="141">
        <f t="shared" si="44"/>
        <v>1173023.1096381047</v>
      </c>
      <c r="CU49" s="43"/>
      <c r="CV49" s="48">
        <f t="shared" si="45"/>
        <v>446567.18740982807</v>
      </c>
      <c r="CW49" s="49">
        <f t="shared" si="46"/>
        <v>0.66846171766543339</v>
      </c>
      <c r="CX49" s="49">
        <f t="shared" si="47"/>
        <v>96429.71878453168</v>
      </c>
      <c r="CY49" s="49">
        <f t="shared" si="48"/>
        <v>0.90821491673681831</v>
      </c>
      <c r="CZ49" s="46">
        <f t="shared" si="49"/>
        <v>542996.90619435976</v>
      </c>
      <c r="DA49" s="50">
        <f t="shared" si="50"/>
        <v>0.70134070007163241</v>
      </c>
      <c r="DB49" s="48">
        <f t="shared" si="51"/>
        <v>557113.66551134386</v>
      </c>
      <c r="DC49" s="49">
        <f t="shared" si="52"/>
        <v>0.21839639676317948</v>
      </c>
      <c r="DD49" s="46">
        <f t="shared" si="53"/>
        <v>374854.91199495859</v>
      </c>
      <c r="DE49" s="49">
        <f t="shared" si="54"/>
        <v>0.27287935228671034</v>
      </c>
      <c r="DF49" s="46">
        <f t="shared" si="55"/>
        <v>931968.57750630239</v>
      </c>
      <c r="DG49" s="50">
        <f t="shared" si="56"/>
        <v>0.23746655855791279</v>
      </c>
      <c r="DH49" s="177"/>
      <c r="DI49" s="190" t="s">
        <v>41</v>
      </c>
      <c r="DJ49" s="48">
        <f t="shared" si="57"/>
        <v>542996.90619435976</v>
      </c>
      <c r="DK49" s="46">
        <f t="shared" si="58"/>
        <v>931968.57750630239</v>
      </c>
      <c r="DL49" s="47">
        <f t="shared" si="59"/>
        <v>1474965.4837006622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v>0</v>
      </c>
      <c r="E50" s="49">
        <v>0</v>
      </c>
      <c r="F50" s="46">
        <v>0</v>
      </c>
      <c r="G50" s="49">
        <v>0</v>
      </c>
      <c r="H50" s="46">
        <v>0</v>
      </c>
      <c r="I50" s="50">
        <v>0</v>
      </c>
      <c r="J50" s="48">
        <v>0</v>
      </c>
      <c r="K50" s="49">
        <v>0</v>
      </c>
      <c r="L50" s="46">
        <v>4198.16</v>
      </c>
      <c r="M50" s="49">
        <v>1.9538048410441614E-2</v>
      </c>
      <c r="N50" s="46">
        <v>4198.16</v>
      </c>
      <c r="O50" s="50">
        <v>8.784911788031799E-3</v>
      </c>
      <c r="P50" s="139">
        <f t="shared" si="27"/>
        <v>0</v>
      </c>
      <c r="Q50" s="140">
        <f t="shared" si="28"/>
        <v>4198.16</v>
      </c>
      <c r="R50" s="141">
        <f t="shared" si="29"/>
        <v>4198.16</v>
      </c>
      <c r="S50" s="41"/>
      <c r="T50" s="45">
        <v>-1531.3311393719853</v>
      </c>
      <c r="U50" s="49">
        <v>-8.0895262462994076E-3</v>
      </c>
      <c r="V50" s="46">
        <v>1005.5372557153817</v>
      </c>
      <c r="W50" s="49">
        <v>3.2569063150721694E-2</v>
      </c>
      <c r="X50" s="46">
        <v>-525.79388365660361</v>
      </c>
      <c r="Y50" s="50">
        <v>-2.3881051344249206E-3</v>
      </c>
      <c r="Z50" s="48">
        <v>195.75625807093374</v>
      </c>
      <c r="AA50" s="49">
        <v>2.2550040005334576E-4</v>
      </c>
      <c r="AB50" s="46">
        <v>463.07617771269179</v>
      </c>
      <c r="AC50" s="49">
        <v>1.667847453845293E-3</v>
      </c>
      <c r="AD50" s="46">
        <v>658.83243578362556</v>
      </c>
      <c r="AE50" s="50">
        <v>5.7502477923115458E-4</v>
      </c>
      <c r="AF50" s="139">
        <f t="shared" si="30"/>
        <v>-1335.5748813010516</v>
      </c>
      <c r="AG50" s="140">
        <f t="shared" si="31"/>
        <v>1468.6134334280734</v>
      </c>
      <c r="AH50" s="141">
        <f t="shared" si="32"/>
        <v>133.03855212702183</v>
      </c>
      <c r="AI50" s="43"/>
      <c r="AJ50" s="45">
        <v>1131.7662279169435</v>
      </c>
      <c r="AK50" s="49">
        <v>1.7964543300268945E-2</v>
      </c>
      <c r="AL50" s="46">
        <v>-41.152467746992329</v>
      </c>
      <c r="AM50" s="49">
        <v>-3.619072003077331E-3</v>
      </c>
      <c r="AN50" s="46">
        <v>1090.6137601699511</v>
      </c>
      <c r="AO50" s="50">
        <v>1.4664503101611531E-2</v>
      </c>
      <c r="AP50" s="48">
        <v>0</v>
      </c>
      <c r="AQ50" s="49">
        <v>0</v>
      </c>
      <c r="AR50" s="46">
        <v>113.6707410904985</v>
      </c>
      <c r="AS50" s="49">
        <v>1.0314949282259392E-3</v>
      </c>
      <c r="AT50" s="46">
        <v>113.6707410904985</v>
      </c>
      <c r="AU50" s="50">
        <v>4.9387060948327276E-4</v>
      </c>
      <c r="AV50" s="139">
        <f t="shared" si="33"/>
        <v>1131.7662279169435</v>
      </c>
      <c r="AW50" s="140">
        <f t="shared" si="34"/>
        <v>72.518273343506166</v>
      </c>
      <c r="AX50" s="141">
        <f t="shared" si="35"/>
        <v>1204.2845012604498</v>
      </c>
      <c r="AY50" s="43"/>
      <c r="AZ50" s="45">
        <v>203.46422716786196</v>
      </c>
      <c r="BA50" s="49">
        <v>1.8603464159666996E-3</v>
      </c>
      <c r="BB50" s="46">
        <v>0</v>
      </c>
      <c r="BC50" s="49">
        <v>0</v>
      </c>
      <c r="BD50" s="46">
        <v>203.46422716786196</v>
      </c>
      <c r="BE50" s="50">
        <v>1.5917404824397571E-3</v>
      </c>
      <c r="BF50" s="48">
        <v>909.48096837248374</v>
      </c>
      <c r="BG50" s="49">
        <v>1.7098013775938648E-3</v>
      </c>
      <c r="BH50" s="46">
        <v>1205.5638350981581</v>
      </c>
      <c r="BI50" s="49">
        <v>5.7916084258427918E-3</v>
      </c>
      <c r="BJ50" s="46">
        <v>2115.0448034706419</v>
      </c>
      <c r="BK50" s="50">
        <v>2.8578635570940965E-3</v>
      </c>
      <c r="BL50" s="139">
        <f t="shared" si="36"/>
        <v>1112.9451955403456</v>
      </c>
      <c r="BM50" s="140">
        <f t="shared" si="37"/>
        <v>1205.5638350981581</v>
      </c>
      <c r="BN50" s="141">
        <f t="shared" si="38"/>
        <v>2318.5090306385036</v>
      </c>
      <c r="BO50" s="43"/>
      <c r="BP50" s="45">
        <v>353.38</v>
      </c>
      <c r="BQ50" s="49">
        <v>4.4863965874033544E-3</v>
      </c>
      <c r="BR50" s="46">
        <v>0</v>
      </c>
      <c r="BS50" s="49">
        <v>0</v>
      </c>
      <c r="BT50" s="46">
        <v>353.38</v>
      </c>
      <c r="BU50" s="50">
        <v>3.923567161859081E-3</v>
      </c>
      <c r="BV50" s="48">
        <v>443.71000000000004</v>
      </c>
      <c r="BW50" s="49">
        <v>1.9797081145233328E-3</v>
      </c>
      <c r="BX50" s="46">
        <v>0</v>
      </c>
      <c r="BY50" s="49">
        <v>0</v>
      </c>
      <c r="BZ50" s="46">
        <v>443.71000000000004</v>
      </c>
      <c r="CA50" s="50">
        <v>7.7614284764713506E-4</v>
      </c>
      <c r="CB50" s="139">
        <f t="shared" si="39"/>
        <v>797.09</v>
      </c>
      <c r="CC50" s="140">
        <f t="shared" si="40"/>
        <v>0</v>
      </c>
      <c r="CD50" s="141">
        <f t="shared" si="41"/>
        <v>797.09</v>
      </c>
      <c r="CE50" s="43"/>
      <c r="CF50" s="45">
        <v>0</v>
      </c>
      <c r="CG50" s="49">
        <v>0</v>
      </c>
      <c r="CH50" s="46">
        <v>0</v>
      </c>
      <c r="CI50" s="49">
        <v>0</v>
      </c>
      <c r="CJ50" s="46">
        <v>0</v>
      </c>
      <c r="CK50" s="50">
        <v>0</v>
      </c>
      <c r="CL50" s="48">
        <v>0</v>
      </c>
      <c r="CM50" s="49">
        <v>0</v>
      </c>
      <c r="CN50" s="46">
        <v>0</v>
      </c>
      <c r="CO50" s="49">
        <v>0</v>
      </c>
      <c r="CP50" s="46">
        <v>0</v>
      </c>
      <c r="CQ50" s="50">
        <v>0</v>
      </c>
      <c r="CR50" s="139">
        <f t="shared" si="42"/>
        <v>0</v>
      </c>
      <c r="CS50" s="140">
        <f t="shared" si="43"/>
        <v>0</v>
      </c>
      <c r="CT50" s="141">
        <f t="shared" si="44"/>
        <v>0</v>
      </c>
      <c r="CU50" s="43"/>
      <c r="CV50" s="48">
        <f t="shared" si="45"/>
        <v>157.27931571282022</v>
      </c>
      <c r="CW50" s="49">
        <f t="shared" si="46"/>
        <v>2.3542975054759245E-4</v>
      </c>
      <c r="CX50" s="49">
        <f t="shared" si="47"/>
        <v>964.38478796838933</v>
      </c>
      <c r="CY50" s="49">
        <f t="shared" si="48"/>
        <v>9.0829742215059045E-3</v>
      </c>
      <c r="CZ50" s="46">
        <f t="shared" si="49"/>
        <v>1121.6641036812096</v>
      </c>
      <c r="DA50" s="50">
        <f t="shared" si="50"/>
        <v>1.4487535356958741E-3</v>
      </c>
      <c r="DB50" s="48">
        <f t="shared" si="51"/>
        <v>1548.9472264434175</v>
      </c>
      <c r="DC50" s="49">
        <f t="shared" si="52"/>
        <v>6.0720911004950916E-4</v>
      </c>
      <c r="DD50" s="46">
        <f t="shared" si="53"/>
        <v>5980.470753901348</v>
      </c>
      <c r="DE50" s="49">
        <f t="shared" si="54"/>
        <v>4.3535430201756629E-3</v>
      </c>
      <c r="DF50" s="46">
        <f t="shared" si="55"/>
        <v>7529.417980344766</v>
      </c>
      <c r="DG50" s="50">
        <f t="shared" si="56"/>
        <v>1.9185034977474342E-3</v>
      </c>
      <c r="DH50" s="177"/>
      <c r="DI50" s="190" t="s">
        <v>42</v>
      </c>
      <c r="DJ50" s="48">
        <f t="shared" si="57"/>
        <v>1121.6641036812096</v>
      </c>
      <c r="DK50" s="46">
        <f t="shared" si="58"/>
        <v>7529.417980344766</v>
      </c>
      <c r="DL50" s="47">
        <f t="shared" si="59"/>
        <v>8651.0820840259748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v>1846.9</v>
      </c>
      <c r="E51" s="49">
        <v>1.8200183292765848E-2</v>
      </c>
      <c r="F51" s="46">
        <v>0</v>
      </c>
      <c r="G51" s="49">
        <v>0</v>
      </c>
      <c r="H51" s="46">
        <v>1846.9</v>
      </c>
      <c r="I51" s="50">
        <v>1.5873520640132015E-2</v>
      </c>
      <c r="J51" s="48">
        <v>1124312.3700000001</v>
      </c>
      <c r="K51" s="49">
        <v>4.2747569312426812</v>
      </c>
      <c r="L51" s="46">
        <v>297893.91000000003</v>
      </c>
      <c r="M51" s="49">
        <v>1.3863849007078668</v>
      </c>
      <c r="N51" s="46">
        <v>1422206.2800000003</v>
      </c>
      <c r="O51" s="50">
        <v>2.9760553943119974</v>
      </c>
      <c r="P51" s="139">
        <f t="shared" si="27"/>
        <v>1126159.27</v>
      </c>
      <c r="Q51" s="140">
        <f t="shared" si="28"/>
        <v>297893.91000000003</v>
      </c>
      <c r="R51" s="141">
        <f t="shared" si="29"/>
        <v>1424053.1800000002</v>
      </c>
      <c r="S51" s="41"/>
      <c r="T51" s="45">
        <v>32242.731510537255</v>
      </c>
      <c r="U51" s="49">
        <v>0.1703279036785241</v>
      </c>
      <c r="V51" s="46">
        <v>13784.989319834036</v>
      </c>
      <c r="W51" s="49">
        <v>0.44649184815164983</v>
      </c>
      <c r="X51" s="46">
        <v>46027.720830371291</v>
      </c>
      <c r="Y51" s="50">
        <v>0.20905347106067662</v>
      </c>
      <c r="Z51" s="48">
        <v>1414274.8297441064</v>
      </c>
      <c r="AA51" s="49">
        <v>1.6291665106160262</v>
      </c>
      <c r="AB51" s="46">
        <v>465884.50938084442</v>
      </c>
      <c r="AC51" s="49">
        <v>1.6779621370177613</v>
      </c>
      <c r="AD51" s="46">
        <v>1880159.3391249508</v>
      </c>
      <c r="AE51" s="50">
        <v>1.6409911688907601</v>
      </c>
      <c r="AF51" s="139">
        <f t="shared" si="30"/>
        <v>1446517.5612546436</v>
      </c>
      <c r="AG51" s="140">
        <f t="shared" si="31"/>
        <v>479669.49870067846</v>
      </c>
      <c r="AH51" s="141">
        <f t="shared" si="32"/>
        <v>1926187.0599553222</v>
      </c>
      <c r="AI51" s="43"/>
      <c r="AJ51" s="45">
        <v>22429.434403469226</v>
      </c>
      <c r="AK51" s="49">
        <v>0.35602276830903534</v>
      </c>
      <c r="AL51" s="46">
        <v>812.5379296021149</v>
      </c>
      <c r="AM51" s="49">
        <v>7.1457033647182741E-2</v>
      </c>
      <c r="AN51" s="46">
        <v>23241.972333071342</v>
      </c>
      <c r="AO51" s="50">
        <v>0.31251391447030891</v>
      </c>
      <c r="AP51" s="48">
        <v>441908.40890114493</v>
      </c>
      <c r="AQ51" s="49">
        <v>3.6837058834902838</v>
      </c>
      <c r="AR51" s="46">
        <v>92677.165865055227</v>
      </c>
      <c r="AS51" s="49">
        <v>0.84099061583534684</v>
      </c>
      <c r="AT51" s="46">
        <v>534585.57476620015</v>
      </c>
      <c r="AU51" s="50">
        <v>2.3226390634732783</v>
      </c>
      <c r="AV51" s="139">
        <f t="shared" si="33"/>
        <v>464337.84330461413</v>
      </c>
      <c r="AW51" s="140">
        <f t="shared" si="34"/>
        <v>93489.70379465734</v>
      </c>
      <c r="AX51" s="141">
        <f t="shared" si="35"/>
        <v>557827.54709927144</v>
      </c>
      <c r="AY51" s="43"/>
      <c r="AZ51" s="45">
        <v>68052.311197530304</v>
      </c>
      <c r="BA51" s="49">
        <v>0.62222669309886991</v>
      </c>
      <c r="BB51" s="46">
        <v>9525.7180156414797</v>
      </c>
      <c r="BC51" s="49">
        <v>0.51613123188347854</v>
      </c>
      <c r="BD51" s="46">
        <v>77578.029213171787</v>
      </c>
      <c r="BE51" s="50">
        <v>0.60690811041010595</v>
      </c>
      <c r="BF51" s="48">
        <v>2422922.1775858942</v>
      </c>
      <c r="BG51" s="49">
        <v>4.5550328386227568</v>
      </c>
      <c r="BH51" s="46">
        <v>493219.32410246966</v>
      </c>
      <c r="BI51" s="49">
        <v>2.3694582651674923</v>
      </c>
      <c r="BJ51" s="46">
        <v>2916141.501688364</v>
      </c>
      <c r="BK51" s="50">
        <v>3.9403111042042323</v>
      </c>
      <c r="BL51" s="139">
        <f t="shared" si="36"/>
        <v>2490974.4887834247</v>
      </c>
      <c r="BM51" s="140">
        <f t="shared" si="37"/>
        <v>502745.04211811116</v>
      </c>
      <c r="BN51" s="141">
        <f t="shared" si="38"/>
        <v>2993719.5309015359</v>
      </c>
      <c r="BO51" s="43"/>
      <c r="BP51" s="45">
        <v>53302.026521913336</v>
      </c>
      <c r="BQ51" s="49">
        <v>0.67670504807740983</v>
      </c>
      <c r="BR51" s="46">
        <v>15631.338992562081</v>
      </c>
      <c r="BS51" s="49">
        <v>1.3834267627721109</v>
      </c>
      <c r="BT51" s="46">
        <v>68933.365514475416</v>
      </c>
      <c r="BU51" s="50">
        <v>0.76536501581590632</v>
      </c>
      <c r="BV51" s="48">
        <v>2395521.6548663042</v>
      </c>
      <c r="BW51" s="49">
        <v>10.68813787982057</v>
      </c>
      <c r="BX51" s="46">
        <v>386811.60173406109</v>
      </c>
      <c r="BY51" s="49">
        <v>1.112944356563272</v>
      </c>
      <c r="BZ51" s="46">
        <v>2782333.2566003655</v>
      </c>
      <c r="CA51" s="50">
        <v>4.8668906648061441</v>
      </c>
      <c r="CB51" s="139">
        <f t="shared" si="39"/>
        <v>2448823.6813882175</v>
      </c>
      <c r="CC51" s="140">
        <f t="shared" si="40"/>
        <v>402442.94072662317</v>
      </c>
      <c r="CD51" s="141">
        <f t="shared" si="41"/>
        <v>2851266.6221148409</v>
      </c>
      <c r="CE51" s="43"/>
      <c r="CF51" s="45">
        <v>4432.8161497392421</v>
      </c>
      <c r="CG51" s="49">
        <v>3.514175525593774E-2</v>
      </c>
      <c r="CH51" s="46">
        <v>1430.7493899737044</v>
      </c>
      <c r="CI51" s="49">
        <v>7.4128251902684031E-2</v>
      </c>
      <c r="CJ51" s="46">
        <v>5863.5655397129467</v>
      </c>
      <c r="CK51" s="50">
        <v>4.0315490296564588E-2</v>
      </c>
      <c r="CL51" s="48">
        <v>135587.56185968895</v>
      </c>
      <c r="CM51" s="49">
        <v>0.24900565246877771</v>
      </c>
      <c r="CN51" s="46">
        <v>33590.146246253527</v>
      </c>
      <c r="CO51" s="49">
        <v>0.15715717635893592</v>
      </c>
      <c r="CP51" s="46">
        <v>169177.70810594247</v>
      </c>
      <c r="CQ51" s="50">
        <v>0.22311541295762158</v>
      </c>
      <c r="CR51" s="139">
        <f t="shared" si="42"/>
        <v>140020.37800942818</v>
      </c>
      <c r="CS51" s="140">
        <f t="shared" si="43"/>
        <v>35020.895636227229</v>
      </c>
      <c r="CT51" s="141">
        <f t="shared" si="44"/>
        <v>175041.27364565543</v>
      </c>
      <c r="CU51" s="43"/>
      <c r="CV51" s="48">
        <f t="shared" si="45"/>
        <v>182306.21978318936</v>
      </c>
      <c r="CW51" s="49">
        <f t="shared" si="46"/>
        <v>0.27289225955941954</v>
      </c>
      <c r="CX51" s="49">
        <f t="shared" si="47"/>
        <v>41185.333647613414</v>
      </c>
      <c r="CY51" s="49">
        <f t="shared" si="48"/>
        <v>0.38790048172934694</v>
      </c>
      <c r="CZ51" s="46">
        <f t="shared" si="49"/>
        <v>223491.55343080277</v>
      </c>
      <c r="DA51" s="50">
        <f t="shared" si="50"/>
        <v>0.28866411715272494</v>
      </c>
      <c r="DB51" s="48">
        <f t="shared" si="51"/>
        <v>7934527.0029571382</v>
      </c>
      <c r="DC51" s="49">
        <f t="shared" si="52"/>
        <v>3.1104462423758372</v>
      </c>
      <c r="DD51" s="46">
        <f t="shared" si="53"/>
        <v>1770076.6573286839</v>
      </c>
      <c r="DE51" s="49">
        <f t="shared" si="54"/>
        <v>1.288544864409227</v>
      </c>
      <c r="DF51" s="46">
        <f t="shared" si="55"/>
        <v>9704603.660285823</v>
      </c>
      <c r="DG51" s="50">
        <f t="shared" si="56"/>
        <v>2.4727430612981305</v>
      </c>
      <c r="DH51" s="177"/>
      <c r="DI51" s="190" t="s">
        <v>62</v>
      </c>
      <c r="DJ51" s="48">
        <f t="shared" si="57"/>
        <v>223491.55343080277</v>
      </c>
      <c r="DK51" s="46">
        <f t="shared" si="58"/>
        <v>9704603.660285823</v>
      </c>
      <c r="DL51" s="47">
        <f t="shared" si="59"/>
        <v>9928095.2137166262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v>44.7</v>
      </c>
      <c r="E52" s="49">
        <v>4.4049390502281307E-4</v>
      </c>
      <c r="F52" s="46">
        <v>0</v>
      </c>
      <c r="G52" s="49">
        <v>0</v>
      </c>
      <c r="H52" s="46">
        <v>44.7</v>
      </c>
      <c r="I52" s="50">
        <v>3.8418234480150582E-4</v>
      </c>
      <c r="J52" s="48">
        <v>1400</v>
      </c>
      <c r="K52" s="49">
        <v>5.3229510440588263E-3</v>
      </c>
      <c r="L52" s="46">
        <v>10172.27</v>
      </c>
      <c r="M52" s="49">
        <v>4.7341288494026648E-2</v>
      </c>
      <c r="N52" s="46">
        <v>11572.27</v>
      </c>
      <c r="O52" s="50">
        <v>2.4215697147628185E-2</v>
      </c>
      <c r="P52" s="139">
        <f t="shared" si="27"/>
        <v>1444.7</v>
      </c>
      <c r="Q52" s="140">
        <f t="shared" si="28"/>
        <v>10172.27</v>
      </c>
      <c r="R52" s="141">
        <f t="shared" si="29"/>
        <v>11616.970000000001</v>
      </c>
      <c r="S52" s="41"/>
      <c r="T52" s="45">
        <v>8738.8457429457794</v>
      </c>
      <c r="U52" s="49">
        <v>4.6164490607115659E-2</v>
      </c>
      <c r="V52" s="46">
        <v>28074.295667502392</v>
      </c>
      <c r="W52" s="49">
        <v>0.90931838010955468</v>
      </c>
      <c r="X52" s="46">
        <v>36813.141410448174</v>
      </c>
      <c r="Y52" s="50">
        <v>0.16720173959653442</v>
      </c>
      <c r="Z52" s="48">
        <v>6163.0905259263527</v>
      </c>
      <c r="AA52" s="49">
        <v>7.0995399731117702E-3</v>
      </c>
      <c r="AB52" s="46">
        <v>30273.289919333634</v>
      </c>
      <c r="AC52" s="49">
        <v>0.1090343920537572</v>
      </c>
      <c r="AD52" s="46">
        <v>36436.380445259987</v>
      </c>
      <c r="AE52" s="50">
        <v>3.1801442193108723E-2</v>
      </c>
      <c r="AF52" s="139">
        <f t="shared" si="30"/>
        <v>14901.936268872132</v>
      </c>
      <c r="AG52" s="140">
        <f t="shared" si="31"/>
        <v>58347.585586836023</v>
      </c>
      <c r="AH52" s="141">
        <f t="shared" si="32"/>
        <v>73249.521855708153</v>
      </c>
      <c r="AI52" s="43"/>
      <c r="AJ52" s="45">
        <v>-19.358113378988264</v>
      </c>
      <c r="AK52" s="49">
        <v>-3.0727164093632167E-4</v>
      </c>
      <c r="AL52" s="46">
        <v>1703.6421255882706</v>
      </c>
      <c r="AM52" s="49">
        <v>0.14982342147465225</v>
      </c>
      <c r="AN52" s="46">
        <v>1684.2840122092823</v>
      </c>
      <c r="AO52" s="50">
        <v>2.2647053451066709E-2</v>
      </c>
      <c r="AP52" s="48">
        <v>1065.5518745805718</v>
      </c>
      <c r="AQ52" s="49">
        <v>8.8823376756214153E-3</v>
      </c>
      <c r="AR52" s="46">
        <v>11297.979609930937</v>
      </c>
      <c r="AS52" s="49">
        <v>0.10252250099755841</v>
      </c>
      <c r="AT52" s="46">
        <v>12363.531484511508</v>
      </c>
      <c r="AU52" s="50">
        <v>5.3716416124709482E-2</v>
      </c>
      <c r="AV52" s="139">
        <f t="shared" si="33"/>
        <v>1046.1937612015836</v>
      </c>
      <c r="AW52" s="140">
        <f t="shared" si="34"/>
        <v>13001.621735519208</v>
      </c>
      <c r="AX52" s="141">
        <f t="shared" si="35"/>
        <v>14047.815496720792</v>
      </c>
      <c r="AY52" s="43"/>
      <c r="AZ52" s="45">
        <v>2138.4962601692837</v>
      </c>
      <c r="BA52" s="49">
        <v>1.9553038431084527E-2</v>
      </c>
      <c r="BB52" s="46">
        <v>11866.563982825593</v>
      </c>
      <c r="BC52" s="49">
        <v>0.64296510526796669</v>
      </c>
      <c r="BD52" s="46">
        <v>14005.060242994878</v>
      </c>
      <c r="BE52" s="50">
        <v>0.10956432812826034</v>
      </c>
      <c r="BF52" s="48">
        <v>10371.374474476614</v>
      </c>
      <c r="BG52" s="49">
        <v>1.949792351975781E-2</v>
      </c>
      <c r="BH52" s="46">
        <v>28862.760964704288</v>
      </c>
      <c r="BI52" s="49">
        <v>0.13865861328086151</v>
      </c>
      <c r="BJ52" s="46">
        <v>39234.1354391809</v>
      </c>
      <c r="BK52" s="50">
        <v>5.3013442401663738E-2</v>
      </c>
      <c r="BL52" s="139">
        <f t="shared" si="36"/>
        <v>12509.870734645898</v>
      </c>
      <c r="BM52" s="140">
        <f t="shared" si="37"/>
        <v>40729.32494752988</v>
      </c>
      <c r="BN52" s="141">
        <f t="shared" si="38"/>
        <v>53239.195682175778</v>
      </c>
      <c r="BO52" s="43"/>
      <c r="BP52" s="45">
        <v>252.01276836872069</v>
      </c>
      <c r="BQ52" s="49">
        <v>3.1994714584625628E-3</v>
      </c>
      <c r="BR52" s="46">
        <v>0</v>
      </c>
      <c r="BS52" s="49">
        <v>0</v>
      </c>
      <c r="BT52" s="46">
        <v>252.01276836872069</v>
      </c>
      <c r="BU52" s="50">
        <v>2.7980899381422589E-3</v>
      </c>
      <c r="BV52" s="48">
        <v>792.44999999999993</v>
      </c>
      <c r="BW52" s="49">
        <v>3.5356870373757965E-3</v>
      </c>
      <c r="BX52" s="46">
        <v>6114.2099999999991</v>
      </c>
      <c r="BY52" s="49">
        <v>1.7591963332633204E-2</v>
      </c>
      <c r="BZ52" s="46">
        <v>6906.6599999999989</v>
      </c>
      <c r="CA52" s="50">
        <v>1.2081212413807578E-2</v>
      </c>
      <c r="CB52" s="139">
        <f t="shared" si="39"/>
        <v>1044.4627683687206</v>
      </c>
      <c r="CC52" s="140">
        <f t="shared" si="40"/>
        <v>6114.2099999999991</v>
      </c>
      <c r="CD52" s="141">
        <f t="shared" si="41"/>
        <v>7158.6727683687195</v>
      </c>
      <c r="CE52" s="43"/>
      <c r="CF52" s="45">
        <v>0</v>
      </c>
      <c r="CG52" s="49">
        <v>0</v>
      </c>
      <c r="CH52" s="46">
        <v>0</v>
      </c>
      <c r="CI52" s="49">
        <v>0</v>
      </c>
      <c r="CJ52" s="46">
        <v>0</v>
      </c>
      <c r="CK52" s="50">
        <v>0</v>
      </c>
      <c r="CL52" s="48">
        <v>0</v>
      </c>
      <c r="CM52" s="49">
        <v>0</v>
      </c>
      <c r="CN52" s="46">
        <v>0</v>
      </c>
      <c r="CO52" s="49">
        <v>0</v>
      </c>
      <c r="CP52" s="46">
        <v>0</v>
      </c>
      <c r="CQ52" s="50">
        <v>0</v>
      </c>
      <c r="CR52" s="139">
        <f t="shared" si="42"/>
        <v>0</v>
      </c>
      <c r="CS52" s="140">
        <f t="shared" si="43"/>
        <v>0</v>
      </c>
      <c r="CT52" s="141">
        <f t="shared" si="44"/>
        <v>0</v>
      </c>
      <c r="CU52" s="43"/>
      <c r="CV52" s="48">
        <f t="shared" si="45"/>
        <v>11154.696658104796</v>
      </c>
      <c r="CW52" s="49">
        <f t="shared" si="46"/>
        <v>1.6697347898224683E-2</v>
      </c>
      <c r="CX52" s="49">
        <f t="shared" si="47"/>
        <v>41644.501775916258</v>
      </c>
      <c r="CY52" s="49">
        <f t="shared" si="48"/>
        <v>0.39222511679695088</v>
      </c>
      <c r="CZ52" s="46">
        <f t="shared" si="49"/>
        <v>52799.198434021055</v>
      </c>
      <c r="DA52" s="50">
        <f t="shared" si="50"/>
        <v>6.8196018007665782E-2</v>
      </c>
      <c r="DB52" s="48">
        <f t="shared" si="51"/>
        <v>19792.466874983536</v>
      </c>
      <c r="DC52" s="49">
        <f t="shared" si="52"/>
        <v>7.7589255409549378E-3</v>
      </c>
      <c r="DD52" s="46">
        <f t="shared" si="53"/>
        <v>86720.510493968875</v>
      </c>
      <c r="DE52" s="49">
        <f t="shared" si="54"/>
        <v>6.3129056006301865E-2</v>
      </c>
      <c r="DF52" s="46">
        <f t="shared" si="55"/>
        <v>106512.97736895242</v>
      </c>
      <c r="DG52" s="50">
        <f t="shared" si="56"/>
        <v>2.7139616922750742E-2</v>
      </c>
      <c r="DH52" s="177"/>
      <c r="DI52" s="190" t="s">
        <v>43</v>
      </c>
      <c r="DJ52" s="48">
        <f t="shared" si="57"/>
        <v>52799.198434021055</v>
      </c>
      <c r="DK52" s="46">
        <f t="shared" si="58"/>
        <v>106512.97736895242</v>
      </c>
      <c r="DL52" s="47">
        <f t="shared" si="59"/>
        <v>159312.17580297348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v>248601.4800000001</v>
      </c>
      <c r="E53" s="49">
        <v>2.4498307990973331</v>
      </c>
      <c r="F53" s="46">
        <v>23732.03</v>
      </c>
      <c r="G53" s="49">
        <v>1.5955378512841198</v>
      </c>
      <c r="H53" s="46">
        <v>272333.51000000013</v>
      </c>
      <c r="I53" s="50">
        <v>2.3406202782958472</v>
      </c>
      <c r="J53" s="48">
        <v>661823.66</v>
      </c>
      <c r="K53" s="49">
        <v>2.516324958557024</v>
      </c>
      <c r="L53" s="46">
        <v>3813804.75</v>
      </c>
      <c r="M53" s="49">
        <v>17.749276309972029</v>
      </c>
      <c r="N53" s="46">
        <v>4475628.41</v>
      </c>
      <c r="O53" s="50">
        <v>9.3655317514956593</v>
      </c>
      <c r="P53" s="139">
        <f t="shared" si="27"/>
        <v>910425.14000000013</v>
      </c>
      <c r="Q53" s="140">
        <f t="shared" si="28"/>
        <v>3837536.78</v>
      </c>
      <c r="R53" s="141">
        <f t="shared" si="29"/>
        <v>4747961.92</v>
      </c>
      <c r="S53" s="41"/>
      <c r="T53" s="45">
        <v>3294344.5154079678</v>
      </c>
      <c r="U53" s="49">
        <v>17.402954682077823</v>
      </c>
      <c r="V53" s="46">
        <v>1132950.51539492</v>
      </c>
      <c r="W53" s="49">
        <v>36.695942067594743</v>
      </c>
      <c r="X53" s="46">
        <v>4427295.0308028879</v>
      </c>
      <c r="Y53" s="50">
        <v>20.108347250344675</v>
      </c>
      <c r="Z53" s="48">
        <v>2443343.0670362827</v>
      </c>
      <c r="AA53" s="49">
        <v>2.81459629701647</v>
      </c>
      <c r="AB53" s="46">
        <v>5818954.4234390575</v>
      </c>
      <c r="AC53" s="49">
        <v>20.957952030942153</v>
      </c>
      <c r="AD53" s="46">
        <v>8262297.4904753398</v>
      </c>
      <c r="AE53" s="50">
        <v>7.2112809454376068</v>
      </c>
      <c r="AF53" s="139">
        <f t="shared" si="30"/>
        <v>5737687.5824442506</v>
      </c>
      <c r="AG53" s="140">
        <f t="shared" si="31"/>
        <v>6951904.938833978</v>
      </c>
      <c r="AH53" s="141">
        <f t="shared" si="32"/>
        <v>12689592.521278229</v>
      </c>
      <c r="AI53" s="43"/>
      <c r="AJ53" s="45">
        <v>459049.04765287717</v>
      </c>
      <c r="AK53" s="49">
        <v>7.2864928198869388</v>
      </c>
      <c r="AL53" s="46">
        <v>326516.92057582957</v>
      </c>
      <c r="AM53" s="49">
        <v>28.7148817672878</v>
      </c>
      <c r="AN53" s="46">
        <v>785565.96822870674</v>
      </c>
      <c r="AO53" s="50">
        <v>10.562799588935293</v>
      </c>
      <c r="AP53" s="48">
        <v>384421.87371780927</v>
      </c>
      <c r="AQ53" s="49">
        <v>3.2045036696132079</v>
      </c>
      <c r="AR53" s="46">
        <v>1199027.7193268961</v>
      </c>
      <c r="AS53" s="49">
        <v>10.880469322385627</v>
      </c>
      <c r="AT53" s="46">
        <v>1583449.5930447055</v>
      </c>
      <c r="AU53" s="50">
        <v>6.8796878431576989</v>
      </c>
      <c r="AV53" s="139">
        <f t="shared" si="33"/>
        <v>843470.9213706865</v>
      </c>
      <c r="AW53" s="140">
        <f t="shared" si="34"/>
        <v>1525544.6399027258</v>
      </c>
      <c r="AX53" s="141">
        <f t="shared" si="35"/>
        <v>2369015.5612734123</v>
      </c>
      <c r="AY53" s="43"/>
      <c r="AZ53" s="45">
        <v>1652017.8046742377</v>
      </c>
      <c r="BA53" s="49">
        <v>15.10499140226424</v>
      </c>
      <c r="BB53" s="46">
        <v>632232.66839083366</v>
      </c>
      <c r="BC53" s="49">
        <v>34.256213068424017</v>
      </c>
      <c r="BD53" s="46">
        <v>2284250.4730650713</v>
      </c>
      <c r="BE53" s="50">
        <v>17.870138651007792</v>
      </c>
      <c r="BF53" s="48">
        <v>2662877.1640478671</v>
      </c>
      <c r="BG53" s="49">
        <v>5.0061421863503801</v>
      </c>
      <c r="BH53" s="46">
        <v>3017514.6599625824</v>
      </c>
      <c r="BI53" s="49">
        <v>14.496340070055691</v>
      </c>
      <c r="BJ53" s="46">
        <v>5680391.8240104495</v>
      </c>
      <c r="BK53" s="50">
        <v>7.6753857682902087</v>
      </c>
      <c r="BL53" s="139">
        <f t="shared" si="36"/>
        <v>4314894.968722105</v>
      </c>
      <c r="BM53" s="140">
        <f t="shared" si="37"/>
        <v>3649747.3283534162</v>
      </c>
      <c r="BN53" s="141">
        <f t="shared" si="38"/>
        <v>7964642.2970755212</v>
      </c>
      <c r="BO53" s="43"/>
      <c r="BP53" s="45">
        <v>626792.03960567201</v>
      </c>
      <c r="BQ53" s="49">
        <v>7.9575461755008066</v>
      </c>
      <c r="BR53" s="46">
        <v>272482.71923939511</v>
      </c>
      <c r="BS53" s="49">
        <v>24.115649105177017</v>
      </c>
      <c r="BT53" s="46">
        <v>899274.75884506712</v>
      </c>
      <c r="BU53" s="50">
        <v>9.984619710490831</v>
      </c>
      <c r="BV53" s="48">
        <v>1095506.0142387522</v>
      </c>
      <c r="BW53" s="49">
        <v>4.8878369788771296</v>
      </c>
      <c r="BX53" s="46">
        <v>2303418.9477419639</v>
      </c>
      <c r="BY53" s="49">
        <v>6.627456640901964</v>
      </c>
      <c r="BZ53" s="46">
        <v>3398924.9619807163</v>
      </c>
      <c r="CA53" s="50">
        <v>5.9454402626279395</v>
      </c>
      <c r="CB53" s="139">
        <f t="shared" si="39"/>
        <v>1722298.0538444242</v>
      </c>
      <c r="CC53" s="140">
        <f t="shared" si="40"/>
        <v>2575901.666981359</v>
      </c>
      <c r="CD53" s="141">
        <f t="shared" si="41"/>
        <v>4298199.720825783</v>
      </c>
      <c r="CE53" s="43"/>
      <c r="CF53" s="45">
        <v>1193042.2937438074</v>
      </c>
      <c r="CG53" s="49">
        <v>9.4580056741567553</v>
      </c>
      <c r="CH53" s="46">
        <v>421024.58956410392</v>
      </c>
      <c r="CI53" s="49">
        <v>21.81361533413315</v>
      </c>
      <c r="CJ53" s="46">
        <v>1614066.8833079112</v>
      </c>
      <c r="CK53" s="50">
        <v>11.09766699652034</v>
      </c>
      <c r="CL53" s="48">
        <v>1775554.1378066533</v>
      </c>
      <c r="CM53" s="49">
        <v>3.260793324358978</v>
      </c>
      <c r="CN53" s="46">
        <v>1785289.2737160816</v>
      </c>
      <c r="CO53" s="49">
        <v>8.3527776028188114</v>
      </c>
      <c r="CP53" s="46">
        <v>3560843.4115227349</v>
      </c>
      <c r="CQ53" s="50">
        <v>4.6961213574415037</v>
      </c>
      <c r="CR53" s="139">
        <f t="shared" si="42"/>
        <v>2968596.4315504609</v>
      </c>
      <c r="CS53" s="140">
        <f t="shared" si="43"/>
        <v>2206313.8632801855</v>
      </c>
      <c r="CT53" s="141">
        <f t="shared" si="44"/>
        <v>5174910.2948306464</v>
      </c>
      <c r="CU53" s="43"/>
      <c r="CV53" s="48">
        <f t="shared" si="45"/>
        <v>7473847.1810845621</v>
      </c>
      <c r="CW53" s="49">
        <f t="shared" si="46"/>
        <v>11.187523098627894</v>
      </c>
      <c r="CX53" s="49">
        <f t="shared" si="47"/>
        <v>2808939.4431650825</v>
      </c>
      <c r="CY53" s="49">
        <f t="shared" si="48"/>
        <v>26.455751760443441</v>
      </c>
      <c r="CZ53" s="46">
        <f t="shared" si="49"/>
        <v>10282786.624249645</v>
      </c>
      <c r="DA53" s="50">
        <f t="shared" si="50"/>
        <v>13.281358857608485</v>
      </c>
      <c r="DB53" s="48">
        <f t="shared" si="51"/>
        <v>9023525.916847365</v>
      </c>
      <c r="DC53" s="49">
        <f t="shared" si="52"/>
        <v>3.5373491413638694</v>
      </c>
      <c r="DD53" s="46">
        <f t="shared" si="53"/>
        <v>17938009.774186581</v>
      </c>
      <c r="DE53" s="49">
        <f t="shared" si="54"/>
        <v>13.058152185981079</v>
      </c>
      <c r="DF53" s="46">
        <f t="shared" si="55"/>
        <v>26961535.691033944</v>
      </c>
      <c r="DG53" s="50">
        <f t="shared" si="56"/>
        <v>6.8698272114682668</v>
      </c>
      <c r="DH53" s="177"/>
      <c r="DI53" s="190" t="s">
        <v>44</v>
      </c>
      <c r="DJ53" s="48">
        <f t="shared" si="57"/>
        <v>10282786.624249645</v>
      </c>
      <c r="DK53" s="46">
        <f t="shared" si="58"/>
        <v>26961535.691033944</v>
      </c>
      <c r="DL53" s="47">
        <f t="shared" si="59"/>
        <v>37244322.315283589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v>43191.93</v>
      </c>
      <c r="E54" s="49">
        <v>0.42563270494791922</v>
      </c>
      <c r="F54" s="46">
        <v>1180.24</v>
      </c>
      <c r="G54" s="49">
        <v>7.9349199946214866E-2</v>
      </c>
      <c r="H54" s="46">
        <v>44372.17</v>
      </c>
      <c r="I54" s="50">
        <v>0.38136474976579487</v>
      </c>
      <c r="J54" s="48">
        <v>1900809.9399999997</v>
      </c>
      <c r="K54" s="49">
        <v>7.2270844676288526</v>
      </c>
      <c r="L54" s="46">
        <v>8089851.7299999995</v>
      </c>
      <c r="M54" s="49">
        <v>37.649807233177114</v>
      </c>
      <c r="N54" s="46">
        <v>9990661.6699999999</v>
      </c>
      <c r="O54" s="50">
        <v>20.906083016135749</v>
      </c>
      <c r="P54" s="139">
        <f t="shared" si="27"/>
        <v>1944001.8699999996</v>
      </c>
      <c r="Q54" s="140">
        <f t="shared" si="28"/>
        <v>8091031.9699999997</v>
      </c>
      <c r="R54" s="141">
        <f t="shared" si="29"/>
        <v>10035033.84</v>
      </c>
      <c r="S54" s="41"/>
      <c r="T54" s="45">
        <v>7391410.4060518984</v>
      </c>
      <c r="U54" s="49">
        <v>39.046426301661391</v>
      </c>
      <c r="V54" s="46">
        <v>3215135.9417414241</v>
      </c>
      <c r="W54" s="49">
        <v>104.13733049625652</v>
      </c>
      <c r="X54" s="46">
        <v>10606546.347793322</v>
      </c>
      <c r="Y54" s="50">
        <v>48.173911068588751</v>
      </c>
      <c r="Z54" s="48">
        <v>13673282.899533516</v>
      </c>
      <c r="AA54" s="49">
        <v>15.750866890651903</v>
      </c>
      <c r="AB54" s="46">
        <v>11662842.445984602</v>
      </c>
      <c r="AC54" s="49">
        <v>42.005706651148039</v>
      </c>
      <c r="AD54" s="46">
        <v>25336125.34551812</v>
      </c>
      <c r="AE54" s="50">
        <v>22.113209811916651</v>
      </c>
      <c r="AF54" s="139">
        <f t="shared" si="30"/>
        <v>21064693.305585414</v>
      </c>
      <c r="AG54" s="140">
        <f t="shared" si="31"/>
        <v>14877978.387726026</v>
      </c>
      <c r="AH54" s="141">
        <f t="shared" si="32"/>
        <v>35942671.693311438</v>
      </c>
      <c r="AI54" s="43"/>
      <c r="AJ54" s="45">
        <v>3911663.6483214153</v>
      </c>
      <c r="AK54" s="49">
        <v>62.089899179705007</v>
      </c>
      <c r="AL54" s="46">
        <v>1102022.57579664</v>
      </c>
      <c r="AM54" s="49">
        <v>96.915185629816193</v>
      </c>
      <c r="AN54" s="46">
        <v>5013686.2241180558</v>
      </c>
      <c r="AO54" s="50">
        <v>67.414532870582022</v>
      </c>
      <c r="AP54" s="48">
        <v>3388083.1875824612</v>
      </c>
      <c r="AQ54" s="49">
        <v>28.242734739731926</v>
      </c>
      <c r="AR54" s="46">
        <v>4068843.812343589</v>
      </c>
      <c r="AS54" s="49">
        <v>36.922357643771228</v>
      </c>
      <c r="AT54" s="46">
        <v>7456926.9999260502</v>
      </c>
      <c r="AU54" s="50">
        <v>32.398461090297097</v>
      </c>
      <c r="AV54" s="139">
        <f t="shared" si="33"/>
        <v>7299746.8359038765</v>
      </c>
      <c r="AW54" s="140">
        <f t="shared" si="34"/>
        <v>5170866.3881402295</v>
      </c>
      <c r="AX54" s="141">
        <f t="shared" si="35"/>
        <v>12470613.224044107</v>
      </c>
      <c r="AY54" s="43"/>
      <c r="AZ54" s="45">
        <v>5053247.9088350805</v>
      </c>
      <c r="BA54" s="49">
        <v>46.203658338606736</v>
      </c>
      <c r="BB54" s="46">
        <v>1619382.7041832265</v>
      </c>
      <c r="BC54" s="49">
        <v>87.742886009060811</v>
      </c>
      <c r="BD54" s="46">
        <v>6672630.6130183069</v>
      </c>
      <c r="BE54" s="50">
        <v>52.201295623065185</v>
      </c>
      <c r="BF54" s="48">
        <v>16788433.40676162</v>
      </c>
      <c r="BG54" s="49">
        <v>31.561833138621115</v>
      </c>
      <c r="BH54" s="46">
        <v>9682900.2862407025</v>
      </c>
      <c r="BI54" s="49">
        <v>46.517293611267952</v>
      </c>
      <c r="BJ54" s="46">
        <v>26471333.693002321</v>
      </c>
      <c r="BK54" s="50">
        <v>35.768254055313449</v>
      </c>
      <c r="BL54" s="139">
        <f t="shared" si="36"/>
        <v>21841681.3155967</v>
      </c>
      <c r="BM54" s="140">
        <f t="shared" si="37"/>
        <v>11302282.990423929</v>
      </c>
      <c r="BN54" s="141">
        <f t="shared" si="38"/>
        <v>33143964.306020629</v>
      </c>
      <c r="BO54" s="43"/>
      <c r="BP54" s="45">
        <v>1818994.5899712257</v>
      </c>
      <c r="BQ54" s="49">
        <v>23.09335876663102</v>
      </c>
      <c r="BR54" s="46">
        <v>1032308.6756005407</v>
      </c>
      <c r="BS54" s="49">
        <v>91.362835259805351</v>
      </c>
      <c r="BT54" s="46">
        <v>2851303.2655717665</v>
      </c>
      <c r="BU54" s="50">
        <v>31.657931578750766</v>
      </c>
      <c r="BV54" s="48">
        <v>6402698.7713570651</v>
      </c>
      <c r="BW54" s="49">
        <v>28.567025112132143</v>
      </c>
      <c r="BX54" s="46">
        <v>7320560.2887305273</v>
      </c>
      <c r="BY54" s="49">
        <v>21.062905620460896</v>
      </c>
      <c r="BZ54" s="46">
        <v>13723259.060087591</v>
      </c>
      <c r="CA54" s="50">
        <v>24.004889152590042</v>
      </c>
      <c r="CB54" s="139">
        <f t="shared" si="39"/>
        <v>8221693.3613282908</v>
      </c>
      <c r="CC54" s="140">
        <f t="shared" si="40"/>
        <v>8352868.9643310681</v>
      </c>
      <c r="CD54" s="141">
        <f t="shared" si="41"/>
        <v>16574562.325659359</v>
      </c>
      <c r="CE54" s="43"/>
      <c r="CF54" s="45">
        <v>3730171.0240391348</v>
      </c>
      <c r="CG54" s="49">
        <v>29.571440087197143</v>
      </c>
      <c r="CH54" s="46">
        <v>1051093.1016386482</v>
      </c>
      <c r="CI54" s="49">
        <v>54.457960812323101</v>
      </c>
      <c r="CJ54" s="46">
        <v>4781264.125677783</v>
      </c>
      <c r="CK54" s="50">
        <v>32.874026248798714</v>
      </c>
      <c r="CL54" s="48">
        <v>6283576.7983643198</v>
      </c>
      <c r="CM54" s="49">
        <v>11.539746854756004</v>
      </c>
      <c r="CN54" s="46">
        <v>3877917.7362984819</v>
      </c>
      <c r="CO54" s="49">
        <v>18.143493544833262</v>
      </c>
      <c r="CP54" s="46">
        <v>10161494.534662802</v>
      </c>
      <c r="CQ54" s="50">
        <v>13.401210329366492</v>
      </c>
      <c r="CR54" s="139">
        <f t="shared" si="42"/>
        <v>10013747.822403455</v>
      </c>
      <c r="CS54" s="140">
        <f t="shared" si="43"/>
        <v>4929010.8379371297</v>
      </c>
      <c r="CT54" s="141">
        <f t="shared" si="44"/>
        <v>14942758.660340585</v>
      </c>
      <c r="CU54" s="43"/>
      <c r="CV54" s="48">
        <f t="shared" si="45"/>
        <v>21948679.507218752</v>
      </c>
      <c r="CW54" s="49">
        <f t="shared" si="46"/>
        <v>32.854747096361891</v>
      </c>
      <c r="CX54" s="49">
        <f t="shared" si="47"/>
        <v>8021123.2389604803</v>
      </c>
      <c r="CY54" s="49">
        <f t="shared" si="48"/>
        <v>75.546251367652275</v>
      </c>
      <c r="CZ54" s="46">
        <f t="shared" si="49"/>
        <v>29969802.746179231</v>
      </c>
      <c r="DA54" s="50">
        <f t="shared" si="50"/>
        <v>38.709322648498734</v>
      </c>
      <c r="DB54" s="48">
        <f t="shared" si="51"/>
        <v>48436885.003598988</v>
      </c>
      <c r="DC54" s="49">
        <f t="shared" si="52"/>
        <v>18.987940540839428</v>
      </c>
      <c r="DD54" s="46">
        <f t="shared" si="53"/>
        <v>44702916.299597897</v>
      </c>
      <c r="DE54" s="49">
        <f t="shared" si="54"/>
        <v>32.541931437530046</v>
      </c>
      <c r="DF54" s="46">
        <f t="shared" si="55"/>
        <v>93139801.303196877</v>
      </c>
      <c r="DG54" s="50">
        <f t="shared" si="56"/>
        <v>23.732117813906012</v>
      </c>
      <c r="DH54" s="177"/>
      <c r="DI54" s="190" t="s">
        <v>45</v>
      </c>
      <c r="DJ54" s="48">
        <f t="shared" si="57"/>
        <v>29969802.746179231</v>
      </c>
      <c r="DK54" s="46">
        <f t="shared" si="58"/>
        <v>93139801.303196877</v>
      </c>
      <c r="DL54" s="47">
        <f t="shared" si="59"/>
        <v>123109604.0493761</v>
      </c>
      <c r="DM54"/>
    </row>
    <row r="55" spans="1:119" s="62" customFormat="1" ht="15.6" x14ac:dyDescent="0.3">
      <c r="A55" s="35">
        <v>43</v>
      </c>
      <c r="B55" s="35" t="s">
        <v>199</v>
      </c>
      <c r="C55" s="44"/>
      <c r="D55" s="45">
        <v>0</v>
      </c>
      <c r="E55" s="49">
        <v>0</v>
      </c>
      <c r="F55" s="46">
        <v>0</v>
      </c>
      <c r="G55" s="49">
        <v>0</v>
      </c>
      <c r="H55" s="46">
        <v>0</v>
      </c>
      <c r="I55" s="50">
        <v>0</v>
      </c>
      <c r="J55" s="48">
        <v>332509.92</v>
      </c>
      <c r="K55" s="49">
        <v>1.2642385898742261</v>
      </c>
      <c r="L55" s="46">
        <v>0</v>
      </c>
      <c r="M55" s="49">
        <v>0</v>
      </c>
      <c r="N55" s="46">
        <v>332509.92</v>
      </c>
      <c r="O55" s="50">
        <v>0.69579775802863875</v>
      </c>
      <c r="P55" s="139">
        <f t="shared" ref="P55" si="60">+D55+J55</f>
        <v>332509.92</v>
      </c>
      <c r="Q55" s="140">
        <f t="shared" ref="Q55" si="61">+F55+L55</f>
        <v>0</v>
      </c>
      <c r="R55" s="141">
        <f t="shared" ref="R55" si="62">+P55+Q55</f>
        <v>332509.92</v>
      </c>
      <c r="S55" s="41"/>
      <c r="T55" s="45">
        <v>21303596.1835141</v>
      </c>
      <c r="U55" s="49">
        <v>112.53999610938361</v>
      </c>
      <c r="V55" s="46">
        <v>207149.76833394039</v>
      </c>
      <c r="W55" s="49">
        <v>0</v>
      </c>
      <c r="X55" s="46">
        <v>0</v>
      </c>
      <c r="Y55" s="50">
        <v>0</v>
      </c>
      <c r="Z55" s="48">
        <v>2397175.710410038</v>
      </c>
      <c r="AA55" s="49">
        <v>2.7614140514463119</v>
      </c>
      <c r="AB55" s="46">
        <v>16459.033176291821</v>
      </c>
      <c r="AC55" s="49">
        <v>5.928000164341244E-2</v>
      </c>
      <c r="AD55" s="46">
        <v>2413634.7435863297</v>
      </c>
      <c r="AE55" s="50">
        <v>2.106605124753131</v>
      </c>
      <c r="AF55" s="139">
        <f t="shared" ref="AF55" si="63">+T55+Z55</f>
        <v>23700771.893924139</v>
      </c>
      <c r="AG55" s="140">
        <f t="shared" ref="AG55" si="64">+V55+AB55</f>
        <v>223608.80151023221</v>
      </c>
      <c r="AH55" s="141">
        <f t="shared" ref="AH55" si="65">+AF55+AG55</f>
        <v>23924380.695434373</v>
      </c>
      <c r="AI55" s="43"/>
      <c r="AJ55" s="45">
        <v>0</v>
      </c>
      <c r="AK55" s="49">
        <v>0</v>
      </c>
      <c r="AL55" s="46">
        <v>0</v>
      </c>
      <c r="AM55" s="49">
        <v>0</v>
      </c>
      <c r="AN55" s="46">
        <v>0</v>
      </c>
      <c r="AO55" s="50">
        <v>0</v>
      </c>
      <c r="AP55" s="48">
        <v>0</v>
      </c>
      <c r="AQ55" s="49">
        <v>0</v>
      </c>
      <c r="AR55" s="46">
        <v>0</v>
      </c>
      <c r="AS55" s="49">
        <v>0</v>
      </c>
      <c r="AT55" s="46">
        <v>0</v>
      </c>
      <c r="AU55" s="50">
        <v>0</v>
      </c>
      <c r="AV55" s="139">
        <f t="shared" ref="AV55" si="66">+AJ55+AP55</f>
        <v>0</v>
      </c>
      <c r="AW55" s="140">
        <f t="shared" ref="AW55" si="67">+AL55+AR55</f>
        <v>0</v>
      </c>
      <c r="AX55" s="141">
        <f t="shared" ref="AX55" si="68">+AV55+AW55</f>
        <v>0</v>
      </c>
      <c r="AY55" s="43"/>
      <c r="AZ55" s="45">
        <v>3220.4702814243583</v>
      </c>
      <c r="BA55" s="49">
        <v>2.9445915034647462E-2</v>
      </c>
      <c r="BB55" s="46">
        <v>406.36047771927508</v>
      </c>
      <c r="BC55" s="49">
        <v>2.2017797882492147E-2</v>
      </c>
      <c r="BD55" s="46">
        <v>3626.8307591436333</v>
      </c>
      <c r="BE55" s="50">
        <v>2.8373407073292653E-2</v>
      </c>
      <c r="BF55" s="48">
        <v>274742.21554221702</v>
      </c>
      <c r="BG55" s="49">
        <v>0.51650846466628009</v>
      </c>
      <c r="BH55" s="46">
        <v>5789.1640132937819</v>
      </c>
      <c r="BI55" s="49">
        <v>2.7811526940212349E-2</v>
      </c>
      <c r="BJ55" s="46">
        <v>280531.37955551082</v>
      </c>
      <c r="BK55" s="50">
        <v>0.37905599207045576</v>
      </c>
      <c r="BL55" s="139">
        <f t="shared" ref="BL55" si="69">+AZ55+BF55</f>
        <v>277962.68582364137</v>
      </c>
      <c r="BM55" s="140">
        <f t="shared" ref="BM55" si="70">+BB55+BH55</f>
        <v>6195.5244910130568</v>
      </c>
      <c r="BN55" s="141">
        <f t="shared" ref="BN55" si="71">+BL55+BM55</f>
        <v>284158.2103146544</v>
      </c>
      <c r="BO55" s="43"/>
      <c r="BP55" s="45">
        <v>4042655.5282225586</v>
      </c>
      <c r="BQ55" s="49">
        <v>51.324228778835788</v>
      </c>
      <c r="BR55" s="46">
        <v>5120.1909944727449</v>
      </c>
      <c r="BS55" s="49">
        <v>0.45315434945329186</v>
      </c>
      <c r="BT55" s="46">
        <v>4047775.7192170313</v>
      </c>
      <c r="BU55" s="50">
        <v>44.942328061832782</v>
      </c>
      <c r="BV55" s="48">
        <v>1563734.7502277645</v>
      </c>
      <c r="BW55" s="49">
        <v>6.9769407360393547</v>
      </c>
      <c r="BX55" s="46">
        <v>6519.1563277772402</v>
      </c>
      <c r="BY55" s="49">
        <v>1.8757085392546374E-2</v>
      </c>
      <c r="BZ55" s="46">
        <v>1570253.9065555418</v>
      </c>
      <c r="CA55" s="50">
        <v>2.7467069449934787</v>
      </c>
      <c r="CB55" s="139">
        <f t="shared" ref="CB55" si="72">+BP55+BV55</f>
        <v>5606390.2784503233</v>
      </c>
      <c r="CC55" s="140">
        <f t="shared" ref="CC55" si="73">+BR55+BX55</f>
        <v>11639.347322249985</v>
      </c>
      <c r="CD55" s="141">
        <f t="shared" ref="CD55" si="74">+CB55+CC55</f>
        <v>5618029.6257725731</v>
      </c>
      <c r="CE55" s="43"/>
      <c r="CF55" s="45">
        <v>0</v>
      </c>
      <c r="CG55" s="49">
        <v>0</v>
      </c>
      <c r="CH55" s="46">
        <v>0</v>
      </c>
      <c r="CI55" s="49">
        <v>0</v>
      </c>
      <c r="CJ55" s="46">
        <v>0</v>
      </c>
      <c r="CK55" s="50">
        <v>0</v>
      </c>
      <c r="CL55" s="48">
        <v>0</v>
      </c>
      <c r="CM55" s="49">
        <v>0</v>
      </c>
      <c r="CN55" s="46">
        <v>0</v>
      </c>
      <c r="CO55" s="49">
        <v>0</v>
      </c>
      <c r="CP55" s="46">
        <v>0</v>
      </c>
      <c r="CQ55" s="50">
        <v>0</v>
      </c>
      <c r="CR55" s="139">
        <f t="shared" ref="CR55" si="75">+CF55+CL55</f>
        <v>0</v>
      </c>
      <c r="CS55" s="140">
        <f t="shared" ref="CS55" si="76">+CH55+CN55</f>
        <v>0</v>
      </c>
      <c r="CT55" s="141">
        <f t="shared" ref="CT55" si="77">+CR55+CS55</f>
        <v>0</v>
      </c>
      <c r="CU55" s="43"/>
      <c r="CV55" s="48">
        <f t="shared" ref="CV55" si="78">+D55+T55+AJ55+AZ55+BP55+CF55</f>
        <v>25349472.182018083</v>
      </c>
      <c r="CW55" s="49">
        <f t="shared" si="46"/>
        <v>37.945357819478247</v>
      </c>
      <c r="CX55" s="49">
        <f t="shared" ref="CX55" si="79">+F55+V55+AL55+BB55+BR55+CH55</f>
        <v>212676.31980613241</v>
      </c>
      <c r="CY55" s="49">
        <f t="shared" si="48"/>
        <v>2.00307341470339</v>
      </c>
      <c r="CZ55" s="46">
        <f t="shared" ref="CZ55" si="80">+CV55+CX55</f>
        <v>25562148.501824215</v>
      </c>
      <c r="DA55" s="50">
        <f t="shared" si="50"/>
        <v>33.016348566795287</v>
      </c>
      <c r="DB55" s="48">
        <f t="shared" ref="DB55" si="81">+J55+Z55+AP55+BF55+BV55+CL55</f>
        <v>4568162.596180019</v>
      </c>
      <c r="DC55" s="49">
        <f t="shared" si="52"/>
        <v>1.7907840223562657</v>
      </c>
      <c r="DD55" s="46">
        <f t="shared" ref="DD55" si="82">+L55+AB55+AR55+BH55+BX55+CN55</f>
        <v>28767.353517362844</v>
      </c>
      <c r="DE55" s="49">
        <f t="shared" si="54"/>
        <v>2.0941480406494892E-2</v>
      </c>
      <c r="DF55" s="46">
        <f t="shared" ref="DF55" si="83">+DB55+DD55</f>
        <v>4596929.9496973818</v>
      </c>
      <c r="DG55" s="50">
        <f t="shared" si="56"/>
        <v>1.1713025110860613</v>
      </c>
      <c r="DH55" s="177"/>
      <c r="DI55" s="190" t="s">
        <v>199</v>
      </c>
      <c r="DJ55" s="48">
        <f t="shared" ref="DJ55" si="84">+CZ55</f>
        <v>25562148.501824215</v>
      </c>
      <c r="DK55" s="46">
        <f t="shared" ref="DK55" si="85">+DF55</f>
        <v>4596929.9496973818</v>
      </c>
      <c r="DL55" s="47">
        <f t="shared" ref="DL55" si="86">+DJ55+DK55</f>
        <v>30159078.451521598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v>81447.69</v>
      </c>
      <c r="E56" s="49">
        <v>0.80262217054110785</v>
      </c>
      <c r="F56" s="46">
        <v>917.82</v>
      </c>
      <c r="G56" s="49">
        <v>6.1706333198870512E-2</v>
      </c>
      <c r="H56" s="46">
        <v>82365.510000000009</v>
      </c>
      <c r="I56" s="50">
        <v>0.70790547567274886</v>
      </c>
      <c r="J56" s="48">
        <v>708943.45000000007</v>
      </c>
      <c r="K56" s="49">
        <v>2.6954794838258334</v>
      </c>
      <c r="L56" s="46">
        <v>3821437.3899999997</v>
      </c>
      <c r="M56" s="49">
        <v>17.784798274313424</v>
      </c>
      <c r="N56" s="46">
        <v>4530380.84</v>
      </c>
      <c r="O56" s="50">
        <v>9.4801046281202712</v>
      </c>
      <c r="P56" s="139">
        <f t="shared" si="27"/>
        <v>790391.14000000013</v>
      </c>
      <c r="Q56" s="140">
        <f t="shared" si="28"/>
        <v>3822355.2099999995</v>
      </c>
      <c r="R56" s="141">
        <f t="shared" si="29"/>
        <v>4612746.3499999996</v>
      </c>
      <c r="S56" s="41"/>
      <c r="T56" s="45">
        <v>7975786.825730646</v>
      </c>
      <c r="U56" s="49">
        <v>42.133497584394163</v>
      </c>
      <c r="V56" s="46">
        <v>2923430.447906456</v>
      </c>
      <c r="W56" s="49">
        <v>94.689073262500997</v>
      </c>
      <c r="X56" s="46">
        <v>10899217.273637101</v>
      </c>
      <c r="Y56" s="50">
        <v>49.503194201065988</v>
      </c>
      <c r="Z56" s="48">
        <v>6645292.9688487053</v>
      </c>
      <c r="AA56" s="49">
        <v>7.6550105611646417</v>
      </c>
      <c r="AB56" s="46">
        <v>6098609.4436172079</v>
      </c>
      <c r="AC56" s="49">
        <v>21.965177053103769</v>
      </c>
      <c r="AD56" s="46">
        <v>12743902.412465913</v>
      </c>
      <c r="AE56" s="50">
        <v>11.122797350673061</v>
      </c>
      <c r="AF56" s="139">
        <f t="shared" si="30"/>
        <v>14621079.794579351</v>
      </c>
      <c r="AG56" s="140">
        <f t="shared" si="31"/>
        <v>9022039.891523663</v>
      </c>
      <c r="AH56" s="141">
        <f t="shared" si="32"/>
        <v>23643119.686103016</v>
      </c>
      <c r="AI56" s="43"/>
      <c r="AJ56" s="45">
        <v>1239654.8732609404</v>
      </c>
      <c r="AK56" s="49">
        <v>19.677061480332387</v>
      </c>
      <c r="AL56" s="46">
        <v>364282.19360301644</v>
      </c>
      <c r="AM56" s="49">
        <v>32.0360736613329</v>
      </c>
      <c r="AN56" s="46">
        <v>1603937.0668639569</v>
      </c>
      <c r="AO56" s="50">
        <v>21.566700284572708</v>
      </c>
      <c r="AP56" s="48">
        <v>424801.11816082394</v>
      </c>
      <c r="AQ56" s="49">
        <v>3.5411011575304379</v>
      </c>
      <c r="AR56" s="46">
        <v>832221.84797753766</v>
      </c>
      <c r="AS56" s="49">
        <v>7.5519223954404504</v>
      </c>
      <c r="AT56" s="46">
        <v>1257022.9661383615</v>
      </c>
      <c r="AU56" s="50">
        <v>5.4614467405202465</v>
      </c>
      <c r="AV56" s="139">
        <f t="shared" si="33"/>
        <v>1664455.9914217643</v>
      </c>
      <c r="AW56" s="140">
        <f t="shared" si="34"/>
        <v>1196504.0415805541</v>
      </c>
      <c r="AX56" s="141">
        <f t="shared" si="35"/>
        <v>2860960.0330023183</v>
      </c>
      <c r="AY56" s="43"/>
      <c r="AZ56" s="45">
        <v>5841595.8302755337</v>
      </c>
      <c r="BA56" s="49">
        <v>53.411806181601129</v>
      </c>
      <c r="BB56" s="46">
        <v>966766.4266820167</v>
      </c>
      <c r="BC56" s="49">
        <v>52.382229447443471</v>
      </c>
      <c r="BD56" s="46">
        <v>6808362.2569575505</v>
      </c>
      <c r="BE56" s="50">
        <v>53.263150846528852</v>
      </c>
      <c r="BF56" s="48">
        <v>7612204.8948591622</v>
      </c>
      <c r="BG56" s="49">
        <v>14.310754010661642</v>
      </c>
      <c r="BH56" s="46">
        <v>5541379.9567747265</v>
      </c>
      <c r="BI56" s="49">
        <v>26.621155938905378</v>
      </c>
      <c r="BJ56" s="46">
        <v>13153584.851633888</v>
      </c>
      <c r="BK56" s="50">
        <v>17.77321725333902</v>
      </c>
      <c r="BL56" s="139">
        <f t="shared" si="36"/>
        <v>13453800.725134697</v>
      </c>
      <c r="BM56" s="140">
        <f t="shared" si="37"/>
        <v>6508146.3834567433</v>
      </c>
      <c r="BN56" s="141">
        <f t="shared" si="38"/>
        <v>19961947.108591441</v>
      </c>
      <c r="BO56" s="43"/>
      <c r="BP56" s="45">
        <v>427785.38878975436</v>
      </c>
      <c r="BQ56" s="49">
        <v>5.4310230018885362</v>
      </c>
      <c r="BR56" s="46">
        <v>195918.70195258572</v>
      </c>
      <c r="BS56" s="49">
        <v>17.339472692502497</v>
      </c>
      <c r="BT56" s="46">
        <v>623704.09074234008</v>
      </c>
      <c r="BU56" s="50">
        <v>6.9249671434541344</v>
      </c>
      <c r="BV56" s="48">
        <v>-2507486.0859027551</v>
      </c>
      <c r="BW56" s="49">
        <v>-11.187691400500405</v>
      </c>
      <c r="BX56" s="46">
        <v>1867774.3748111427</v>
      </c>
      <c r="BY56" s="49">
        <v>5.3740087951361728</v>
      </c>
      <c r="BZ56" s="46">
        <v>-639711.71109161247</v>
      </c>
      <c r="CA56" s="50">
        <v>-1.1189913887896721</v>
      </c>
      <c r="CB56" s="139">
        <f t="shared" si="39"/>
        <v>-2079700.6971130008</v>
      </c>
      <c r="CC56" s="140">
        <f t="shared" si="40"/>
        <v>2063693.0767637284</v>
      </c>
      <c r="CD56" s="141">
        <f t="shared" si="41"/>
        <v>-16007.620349272387</v>
      </c>
      <c r="CE56" s="43"/>
      <c r="CF56" s="45">
        <v>3811111.7101419657</v>
      </c>
      <c r="CG56" s="49">
        <v>30.213108427410322</v>
      </c>
      <c r="CH56" s="46">
        <v>761573.47449406341</v>
      </c>
      <c r="CI56" s="49">
        <v>39.457721076320574</v>
      </c>
      <c r="CJ56" s="46">
        <v>4572685.1846360294</v>
      </c>
      <c r="CK56" s="50">
        <v>31.439922337674325</v>
      </c>
      <c r="CL56" s="48">
        <v>7981174.0123881809</v>
      </c>
      <c r="CM56" s="49">
        <v>14.657372808858106</v>
      </c>
      <c r="CN56" s="46">
        <v>3750307.932714303</v>
      </c>
      <c r="CO56" s="49">
        <v>17.546449511146008</v>
      </c>
      <c r="CP56" s="46">
        <v>11731481.945102483</v>
      </c>
      <c r="CQ56" s="50">
        <v>15.471745468660133</v>
      </c>
      <c r="CR56" s="139">
        <f t="shared" si="42"/>
        <v>11792285.722530147</v>
      </c>
      <c r="CS56" s="140">
        <f t="shared" si="43"/>
        <v>4511881.4072083663</v>
      </c>
      <c r="CT56" s="141">
        <f t="shared" si="44"/>
        <v>16304167.129738513</v>
      </c>
      <c r="CU56" s="43"/>
      <c r="CV56" s="48">
        <f t="shared" si="45"/>
        <v>19377382.318198841</v>
      </c>
      <c r="CW56" s="49">
        <f t="shared" si="46"/>
        <v>29.005799426090846</v>
      </c>
      <c r="CX56" s="49">
        <f t="shared" si="47"/>
        <v>5212889.0646381378</v>
      </c>
      <c r="CY56" s="49">
        <f t="shared" si="48"/>
        <v>49.097142120443962</v>
      </c>
      <c r="CZ56" s="46">
        <f t="shared" si="49"/>
        <v>24590271.382836979</v>
      </c>
      <c r="DA56" s="50">
        <f t="shared" si="50"/>
        <v>31.761061526964287</v>
      </c>
      <c r="DB56" s="48">
        <f t="shared" si="51"/>
        <v>20864930.358354118</v>
      </c>
      <c r="DC56" s="49">
        <f t="shared" si="52"/>
        <v>8.1793463184873705</v>
      </c>
      <c r="DD56" s="46">
        <f t="shared" si="53"/>
        <v>21911730.945894916</v>
      </c>
      <c r="DE56" s="49">
        <f t="shared" si="54"/>
        <v>15.950861937956642</v>
      </c>
      <c r="DF56" s="46">
        <f t="shared" si="55"/>
        <v>42776661.304249033</v>
      </c>
      <c r="DG56" s="50">
        <f t="shared" si="56"/>
        <v>10.89953759352875</v>
      </c>
      <c r="DH56" s="177"/>
      <c r="DI56" s="190" t="s">
        <v>46</v>
      </c>
      <c r="DJ56" s="48">
        <f t="shared" si="57"/>
        <v>24590271.382836979</v>
      </c>
      <c r="DK56" s="46">
        <f t="shared" si="58"/>
        <v>42776661.304249033</v>
      </c>
      <c r="DL56" s="47">
        <f t="shared" si="59"/>
        <v>67366932.687086016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v>5353.17</v>
      </c>
      <c r="E57" s="49">
        <v>5.2752544911654861E-2</v>
      </c>
      <c r="F57" s="46">
        <v>0</v>
      </c>
      <c r="G57" s="49">
        <v>0</v>
      </c>
      <c r="H57" s="46">
        <v>5353.17</v>
      </c>
      <c r="I57" s="50">
        <v>4.600880095572879E-2</v>
      </c>
      <c r="J57" s="48">
        <v>75655.41</v>
      </c>
      <c r="K57" s="49">
        <v>0.28765003117728472</v>
      </c>
      <c r="L57" s="46">
        <v>371250.83</v>
      </c>
      <c r="M57" s="49">
        <v>1.7277847173420331</v>
      </c>
      <c r="N57" s="46">
        <v>446906.24</v>
      </c>
      <c r="O57" s="50">
        <v>0.93517919658158999</v>
      </c>
      <c r="P57" s="139">
        <f t="shared" si="27"/>
        <v>81008.58</v>
      </c>
      <c r="Q57" s="140">
        <f t="shared" si="28"/>
        <v>371250.83</v>
      </c>
      <c r="R57" s="141">
        <f t="shared" si="29"/>
        <v>452259.41000000003</v>
      </c>
      <c r="S57" s="41"/>
      <c r="T57" s="45">
        <v>561041.21318559581</v>
      </c>
      <c r="U57" s="49">
        <v>2.9637989476148499</v>
      </c>
      <c r="V57" s="46">
        <v>193474.37159047663</v>
      </c>
      <c r="W57" s="49">
        <v>6.2665793739222853</v>
      </c>
      <c r="X57" s="46">
        <v>754515.58477607241</v>
      </c>
      <c r="Y57" s="50">
        <v>3.4269370527409135</v>
      </c>
      <c r="Z57" s="48">
        <v>244362.10604775528</v>
      </c>
      <c r="AA57" s="49">
        <v>0.28149165301106066</v>
      </c>
      <c r="AB57" s="46">
        <v>347104.67445095244</v>
      </c>
      <c r="AC57" s="49">
        <v>1.2501564005307149</v>
      </c>
      <c r="AD57" s="46">
        <v>591466.78049870767</v>
      </c>
      <c r="AE57" s="50">
        <v>0.51622846175492454</v>
      </c>
      <c r="AF57" s="139">
        <f t="shared" si="30"/>
        <v>805403.31923335115</v>
      </c>
      <c r="AG57" s="140">
        <f t="shared" si="31"/>
        <v>540579.04604142904</v>
      </c>
      <c r="AH57" s="141">
        <f t="shared" si="32"/>
        <v>1345982.3652747802</v>
      </c>
      <c r="AI57" s="43"/>
      <c r="AJ57" s="45">
        <v>173117.218627361</v>
      </c>
      <c r="AK57" s="49">
        <v>2.7478923591644602</v>
      </c>
      <c r="AL57" s="46">
        <v>85562.947723175865</v>
      </c>
      <c r="AM57" s="49">
        <v>7.5246634177447778</v>
      </c>
      <c r="AN57" s="46">
        <v>258680.16635053686</v>
      </c>
      <c r="AO57" s="50">
        <v>3.4782397218073826</v>
      </c>
      <c r="AP57" s="48">
        <v>64751.834858525734</v>
      </c>
      <c r="AQ57" s="49">
        <v>0.53976505137855613</v>
      </c>
      <c r="AR57" s="46">
        <v>230059.01688858139</v>
      </c>
      <c r="AS57" s="49">
        <v>2.0876498810216098</v>
      </c>
      <c r="AT57" s="46">
        <v>294810.85174710711</v>
      </c>
      <c r="AU57" s="50">
        <v>1.280878558878304</v>
      </c>
      <c r="AV57" s="139">
        <f t="shared" si="33"/>
        <v>237869.05348588672</v>
      </c>
      <c r="AW57" s="140">
        <f t="shared" si="34"/>
        <v>315621.96461175726</v>
      </c>
      <c r="AX57" s="141">
        <f t="shared" si="35"/>
        <v>553491.01809764397</v>
      </c>
      <c r="AY57" s="43"/>
      <c r="AZ57" s="45">
        <v>743718.84416327847</v>
      </c>
      <c r="BA57" s="49">
        <v>6.8000881800444226</v>
      </c>
      <c r="BB57" s="46">
        <v>182828.1358367216</v>
      </c>
      <c r="BC57" s="49">
        <v>9.9061625399177284</v>
      </c>
      <c r="BD57" s="46">
        <v>926546.9800000001</v>
      </c>
      <c r="BE57" s="50">
        <v>7.2485584197144544</v>
      </c>
      <c r="BF57" s="48">
        <v>378125.75565395108</v>
      </c>
      <c r="BG57" s="49">
        <v>0.71086692344733082</v>
      </c>
      <c r="BH57" s="46">
        <v>450502.61434604885</v>
      </c>
      <c r="BI57" s="49">
        <v>2.1642443652918173</v>
      </c>
      <c r="BJ57" s="46">
        <v>828628.36999999988</v>
      </c>
      <c r="BK57" s="50">
        <v>1.1196485375209941</v>
      </c>
      <c r="BL57" s="139">
        <f t="shared" si="36"/>
        <v>1121844.5998172294</v>
      </c>
      <c r="BM57" s="140">
        <f t="shared" si="37"/>
        <v>633330.75018277043</v>
      </c>
      <c r="BN57" s="141">
        <f t="shared" si="38"/>
        <v>1755175.3499999999</v>
      </c>
      <c r="BO57" s="43"/>
      <c r="BP57" s="45">
        <v>151612.91226044987</v>
      </c>
      <c r="BQ57" s="49">
        <v>1.9248278119066344</v>
      </c>
      <c r="BR57" s="46">
        <v>73652.60050425092</v>
      </c>
      <c r="BS57" s="49">
        <v>6.5185061071113299</v>
      </c>
      <c r="BT57" s="46">
        <v>225265.5127647008</v>
      </c>
      <c r="BU57" s="50">
        <v>2.5011159901039326</v>
      </c>
      <c r="BV57" s="48">
        <v>125201.75032241714</v>
      </c>
      <c r="BW57" s="49">
        <v>0.55861468316200558</v>
      </c>
      <c r="BX57" s="46">
        <v>350210.5041628466</v>
      </c>
      <c r="BY57" s="49">
        <v>1.0076347308868663</v>
      </c>
      <c r="BZ57" s="46">
        <v>475412.25448526372</v>
      </c>
      <c r="CA57" s="50">
        <v>0.83159681098586236</v>
      </c>
      <c r="CB57" s="139">
        <f t="shared" si="39"/>
        <v>276814.66258286702</v>
      </c>
      <c r="CC57" s="140">
        <f t="shared" si="40"/>
        <v>423863.1046670975</v>
      </c>
      <c r="CD57" s="141">
        <f t="shared" si="41"/>
        <v>700677.76724996453</v>
      </c>
      <c r="CE57" s="43"/>
      <c r="CF57" s="45">
        <v>441728.00889757136</v>
      </c>
      <c r="CG57" s="49">
        <v>3.5018591013038693</v>
      </c>
      <c r="CH57" s="46">
        <v>132430.93730034292</v>
      </c>
      <c r="CI57" s="49">
        <v>6.8613510854537552</v>
      </c>
      <c r="CJ57" s="46">
        <v>574158.94619791431</v>
      </c>
      <c r="CK57" s="50">
        <v>3.9476832427903514</v>
      </c>
      <c r="CL57" s="48">
        <v>338766.46613070957</v>
      </c>
      <c r="CM57" s="49">
        <v>0.62214235418373298</v>
      </c>
      <c r="CN57" s="46">
        <v>334652.17743270268</v>
      </c>
      <c r="CO57" s="49">
        <v>1.5657267724328268</v>
      </c>
      <c r="CP57" s="46">
        <v>673418.64356341225</v>
      </c>
      <c r="CQ57" s="50">
        <v>0.88811983821132323</v>
      </c>
      <c r="CR57" s="139">
        <f t="shared" si="42"/>
        <v>780494.47502828087</v>
      </c>
      <c r="CS57" s="140">
        <f t="shared" si="43"/>
        <v>467083.11473304557</v>
      </c>
      <c r="CT57" s="141">
        <f t="shared" si="44"/>
        <v>1247577.5897613266</v>
      </c>
      <c r="CU57" s="43"/>
      <c r="CV57" s="48">
        <f t="shared" si="45"/>
        <v>2076571.3671342568</v>
      </c>
      <c r="CW57" s="49">
        <f t="shared" si="46"/>
        <v>3.1083978000728338</v>
      </c>
      <c r="CX57" s="49">
        <f t="shared" si="47"/>
        <v>667948.99295496801</v>
      </c>
      <c r="CY57" s="49">
        <f t="shared" si="48"/>
        <v>6.2910194768539487</v>
      </c>
      <c r="CZ57" s="46">
        <f t="shared" si="49"/>
        <v>2744520.3600892248</v>
      </c>
      <c r="DA57" s="50">
        <f t="shared" si="50"/>
        <v>3.5448522979555412</v>
      </c>
      <c r="DB57" s="48">
        <f t="shared" si="51"/>
        <v>1226863.3230133587</v>
      </c>
      <c r="DC57" s="49">
        <f t="shared" si="52"/>
        <v>0.48094768743661798</v>
      </c>
      <c r="DD57" s="46">
        <f t="shared" si="53"/>
        <v>2083779.8172811319</v>
      </c>
      <c r="DE57" s="49">
        <f t="shared" si="54"/>
        <v>1.5169081920832406</v>
      </c>
      <c r="DF57" s="46">
        <f t="shared" si="55"/>
        <v>3310643.1402944904</v>
      </c>
      <c r="DG57" s="50">
        <f t="shared" si="56"/>
        <v>0.84355530016115543</v>
      </c>
      <c r="DH57" s="177"/>
      <c r="DI57" s="190" t="s">
        <v>57</v>
      </c>
      <c r="DJ57" s="48">
        <f t="shared" si="57"/>
        <v>2744520.3600892248</v>
      </c>
      <c r="DK57" s="46">
        <f t="shared" si="58"/>
        <v>3310643.1402944904</v>
      </c>
      <c r="DL57" s="47">
        <f t="shared" si="59"/>
        <v>6055163.5003837151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v>1367833.3800000001</v>
      </c>
      <c r="E58" s="49">
        <v>13.479245346236095</v>
      </c>
      <c r="F58" s="46">
        <v>207869.47999999998</v>
      </c>
      <c r="G58" s="49">
        <v>13.975358343418044</v>
      </c>
      <c r="H58" s="46">
        <v>1575702.86</v>
      </c>
      <c r="I58" s="50">
        <v>13.542667102130624</v>
      </c>
      <c r="J58" s="48">
        <v>153925.04</v>
      </c>
      <c r="K58" s="49">
        <v>0.5852396088391405</v>
      </c>
      <c r="L58" s="46">
        <v>500050.22</v>
      </c>
      <c r="M58" s="49">
        <v>2.3272113035263016</v>
      </c>
      <c r="N58" s="46">
        <v>653975.26</v>
      </c>
      <c r="O58" s="50">
        <v>1.3684840431653773</v>
      </c>
      <c r="P58" s="139">
        <f t="shared" si="27"/>
        <v>1521758.4200000002</v>
      </c>
      <c r="Q58" s="140">
        <f t="shared" si="28"/>
        <v>707919.7</v>
      </c>
      <c r="R58" s="141">
        <f t="shared" si="29"/>
        <v>2229678.12</v>
      </c>
      <c r="S58" s="41"/>
      <c r="T58" s="45">
        <v>363852.45501305931</v>
      </c>
      <c r="U58" s="49">
        <v>1.9221146288553461</v>
      </c>
      <c r="V58" s="46">
        <v>4349938.2114268281</v>
      </c>
      <c r="W58" s="49">
        <v>140.89325035391681</v>
      </c>
      <c r="X58" s="46">
        <v>4713790.6664398871</v>
      </c>
      <c r="Y58" s="50">
        <v>21.409582809984407</v>
      </c>
      <c r="Z58" s="48">
        <v>420.3460005052093</v>
      </c>
      <c r="AA58" s="49">
        <v>4.8421538196955817E-4</v>
      </c>
      <c r="AB58" s="46">
        <v>1019030.8700000001</v>
      </c>
      <c r="AC58" s="49">
        <v>3.670212642581101</v>
      </c>
      <c r="AD58" s="46">
        <v>1019451.2160005054</v>
      </c>
      <c r="AE58" s="50">
        <v>0.8897705677170793</v>
      </c>
      <c r="AF58" s="139">
        <f t="shared" si="30"/>
        <v>364272.80101356452</v>
      </c>
      <c r="AG58" s="140">
        <f t="shared" si="31"/>
        <v>5368969.0814268282</v>
      </c>
      <c r="AH58" s="141">
        <f t="shared" si="32"/>
        <v>5733241.8824403929</v>
      </c>
      <c r="AI58" s="43"/>
      <c r="AJ58" s="45">
        <v>1812859.8940847651</v>
      </c>
      <c r="AK58" s="49">
        <v>28.77555387436135</v>
      </c>
      <c r="AL58" s="46">
        <v>384081.11066641333</v>
      </c>
      <c r="AM58" s="49">
        <v>33.777250080592147</v>
      </c>
      <c r="AN58" s="46">
        <v>2196941.0047511784</v>
      </c>
      <c r="AO58" s="50">
        <v>29.540291306439048</v>
      </c>
      <c r="AP58" s="48">
        <v>154803.26984499034</v>
      </c>
      <c r="AQ58" s="49">
        <v>1.2904251297899381</v>
      </c>
      <c r="AR58" s="46">
        <v>533856.02676256513</v>
      </c>
      <c r="AS58" s="49">
        <v>4.8444285550142023</v>
      </c>
      <c r="AT58" s="46">
        <v>688659.29660755547</v>
      </c>
      <c r="AU58" s="50">
        <v>2.9920504017046854</v>
      </c>
      <c r="AV58" s="139">
        <f t="shared" si="33"/>
        <v>1967663.1639297553</v>
      </c>
      <c r="AW58" s="140">
        <f t="shared" si="34"/>
        <v>917937.13742897846</v>
      </c>
      <c r="AX58" s="141">
        <f t="shared" si="35"/>
        <v>2885600.3013587338</v>
      </c>
      <c r="AY58" s="43"/>
      <c r="AZ58" s="45">
        <v>3105205.484817774</v>
      </c>
      <c r="BA58" s="49">
        <v>28.392007651325091</v>
      </c>
      <c r="BB58" s="46">
        <v>331321.93683422526</v>
      </c>
      <c r="BC58" s="49">
        <v>17.951990509006571</v>
      </c>
      <c r="BD58" s="46">
        <v>3436527.4216519995</v>
      </c>
      <c r="BE58" s="50">
        <v>26.884626807369447</v>
      </c>
      <c r="BF58" s="48">
        <v>566929.4999887367</v>
      </c>
      <c r="BG58" s="49">
        <v>1.0658132207141962</v>
      </c>
      <c r="BH58" s="46">
        <v>471272.84081126348</v>
      </c>
      <c r="BI58" s="49">
        <v>2.264025907422107</v>
      </c>
      <c r="BJ58" s="46">
        <v>1038202.3408000001</v>
      </c>
      <c r="BK58" s="50">
        <v>1.4028263750221261</v>
      </c>
      <c r="BL58" s="139">
        <f t="shared" si="36"/>
        <v>3672134.9848065106</v>
      </c>
      <c r="BM58" s="140">
        <f t="shared" si="37"/>
        <v>802594.77764548874</v>
      </c>
      <c r="BN58" s="141">
        <f t="shared" si="38"/>
        <v>4474729.7624519989</v>
      </c>
      <c r="BO58" s="43"/>
      <c r="BP58" s="45">
        <v>4107842.507167777</v>
      </c>
      <c r="BQ58" s="49">
        <v>52.151821285154661</v>
      </c>
      <c r="BR58" s="46">
        <v>549013.16194389039</v>
      </c>
      <c r="BS58" s="49">
        <v>48.589535529152172</v>
      </c>
      <c r="BT58" s="46">
        <v>4656855.6691116672</v>
      </c>
      <c r="BU58" s="50">
        <v>51.704923823769981</v>
      </c>
      <c r="BV58" s="48">
        <v>595857.96534480702</v>
      </c>
      <c r="BW58" s="49">
        <v>2.6585491629588631</v>
      </c>
      <c r="BX58" s="46">
        <v>1123200.9086818299</v>
      </c>
      <c r="BY58" s="49">
        <v>3.2317027384913266</v>
      </c>
      <c r="BZ58" s="46">
        <v>1719058.8740266371</v>
      </c>
      <c r="CA58" s="50">
        <v>3.0069983767778763</v>
      </c>
      <c r="CB58" s="139">
        <f t="shared" si="39"/>
        <v>4703700.4725125842</v>
      </c>
      <c r="CC58" s="140">
        <f t="shared" si="40"/>
        <v>1672214.0706257203</v>
      </c>
      <c r="CD58" s="141">
        <f t="shared" si="41"/>
        <v>6375914.5431383047</v>
      </c>
      <c r="CE58" s="43"/>
      <c r="CF58" s="45">
        <v>4513415.1545941411</v>
      </c>
      <c r="CG58" s="49">
        <v>35.780714871406929</v>
      </c>
      <c r="CH58" s="46">
        <v>741285.3117188192</v>
      </c>
      <c r="CI58" s="49">
        <v>38.406575396032288</v>
      </c>
      <c r="CJ58" s="46">
        <v>5254700.4663129598</v>
      </c>
      <c r="CK58" s="50">
        <v>36.129181847835973</v>
      </c>
      <c r="CL58" s="48">
        <v>857290.77385463368</v>
      </c>
      <c r="CM58" s="49">
        <v>1.5744087847825108</v>
      </c>
      <c r="CN58" s="46">
        <v>1604060.3886866332</v>
      </c>
      <c r="CO58" s="49">
        <v>7.5048676343088356</v>
      </c>
      <c r="CP58" s="46">
        <v>2461351.162541267</v>
      </c>
      <c r="CQ58" s="50">
        <v>3.2460859483934983</v>
      </c>
      <c r="CR58" s="139">
        <f t="shared" si="42"/>
        <v>5370705.9284487749</v>
      </c>
      <c r="CS58" s="140">
        <f t="shared" si="43"/>
        <v>2345345.7004054524</v>
      </c>
      <c r="CT58" s="141">
        <f t="shared" si="44"/>
        <v>7716051.6288542273</v>
      </c>
      <c r="CU58" s="43"/>
      <c r="CV58" s="48">
        <f t="shared" si="45"/>
        <v>15271008.875677519</v>
      </c>
      <c r="CW58" s="49">
        <f t="shared" si="46"/>
        <v>22.859012285985997</v>
      </c>
      <c r="CX58" s="49">
        <f t="shared" si="47"/>
        <v>6563509.2125901766</v>
      </c>
      <c r="CY58" s="49">
        <f t="shared" si="48"/>
        <v>61.817840476479176</v>
      </c>
      <c r="CZ58" s="46">
        <f t="shared" si="49"/>
        <v>21834518.088267695</v>
      </c>
      <c r="DA58" s="50">
        <f t="shared" si="50"/>
        <v>28.201700648863572</v>
      </c>
      <c r="DB58" s="48">
        <f t="shared" si="51"/>
        <v>2329226.8950336729</v>
      </c>
      <c r="DC58" s="49">
        <f t="shared" si="52"/>
        <v>0.91308972048341308</v>
      </c>
      <c r="DD58" s="46">
        <f t="shared" si="53"/>
        <v>5251471.2549422923</v>
      </c>
      <c r="DE58" s="49">
        <f t="shared" si="54"/>
        <v>3.8228606021846749</v>
      </c>
      <c r="DF58" s="46">
        <f t="shared" si="55"/>
        <v>7580698.1499759648</v>
      </c>
      <c r="DG58" s="50">
        <f t="shared" si="56"/>
        <v>1.9315697380676498</v>
      </c>
      <c r="DH58" s="177"/>
      <c r="DI58" s="190" t="s">
        <v>58</v>
      </c>
      <c r="DJ58" s="48">
        <f t="shared" si="57"/>
        <v>21834518.088267695</v>
      </c>
      <c r="DK58" s="46">
        <f t="shared" si="58"/>
        <v>7580698.1499759648</v>
      </c>
      <c r="DL58" s="47">
        <f t="shared" si="59"/>
        <v>29415216.238243662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v>17642687.079999134</v>
      </c>
      <c r="E59" s="49">
        <v>173.85897375759171</v>
      </c>
      <c r="F59" s="46">
        <v>801292.34000002663</v>
      </c>
      <c r="G59" s="49">
        <v>53.872014253060819</v>
      </c>
      <c r="H59" s="46">
        <v>18443979.41999916</v>
      </c>
      <c r="I59" s="50">
        <v>158.52016243950769</v>
      </c>
      <c r="J59" s="48">
        <v>38787807.857121997</v>
      </c>
      <c r="K59" s="49">
        <v>147.4754302355862</v>
      </c>
      <c r="L59" s="46">
        <v>808325.32287798775</v>
      </c>
      <c r="M59" s="49">
        <v>3.7619098104350415</v>
      </c>
      <c r="N59" s="46">
        <v>39596133.179999985</v>
      </c>
      <c r="O59" s="50">
        <v>82.857379693355867</v>
      </c>
      <c r="P59" s="139">
        <f t="shared" si="27"/>
        <v>56430494.937121131</v>
      </c>
      <c r="Q59" s="140">
        <f t="shared" si="28"/>
        <v>1609617.6628780144</v>
      </c>
      <c r="R59" s="141">
        <f t="shared" si="29"/>
        <v>58040112.599999145</v>
      </c>
      <c r="S59" s="41"/>
      <c r="T59" s="45">
        <v>0</v>
      </c>
      <c r="U59" s="49">
        <v>0</v>
      </c>
      <c r="V59" s="46">
        <v>0</v>
      </c>
      <c r="W59" s="49">
        <v>0</v>
      </c>
      <c r="X59" s="46">
        <v>0</v>
      </c>
      <c r="Y59" s="50">
        <v>0</v>
      </c>
      <c r="Z59" s="48">
        <v>72208250.589999974</v>
      </c>
      <c r="AA59" s="49">
        <v>83.1799174936056</v>
      </c>
      <c r="AB59" s="46">
        <v>0</v>
      </c>
      <c r="AC59" s="49">
        <v>0</v>
      </c>
      <c r="AD59" s="46">
        <v>72208250.589999974</v>
      </c>
      <c r="AE59" s="50">
        <v>63.022904002587943</v>
      </c>
      <c r="AF59" s="139">
        <f t="shared" si="30"/>
        <v>72208250.589999974</v>
      </c>
      <c r="AG59" s="140">
        <f t="shared" si="31"/>
        <v>0</v>
      </c>
      <c r="AH59" s="141">
        <f t="shared" si="32"/>
        <v>72208250.589999974</v>
      </c>
      <c r="AI59" s="43"/>
      <c r="AJ59" s="45">
        <v>6561318.8729814962</v>
      </c>
      <c r="AK59" s="49">
        <v>104.14791861875391</v>
      </c>
      <c r="AL59" s="46">
        <v>3414164.915608705</v>
      </c>
      <c r="AM59" s="49">
        <v>300.2519493104129</v>
      </c>
      <c r="AN59" s="46">
        <v>9975483.7885902002</v>
      </c>
      <c r="AO59" s="50">
        <v>134.13136556709202</v>
      </c>
      <c r="AP59" s="48">
        <v>5986969.613280707</v>
      </c>
      <c r="AQ59" s="49">
        <v>49.906801374429676</v>
      </c>
      <c r="AR59" s="46">
        <v>9832055.3867664114</v>
      </c>
      <c r="AS59" s="49">
        <v>89.220103328188856</v>
      </c>
      <c r="AT59" s="46">
        <v>15819025.000047117</v>
      </c>
      <c r="AU59" s="50">
        <v>68.729661153387454</v>
      </c>
      <c r="AV59" s="139">
        <f t="shared" si="33"/>
        <v>12548288.486262202</v>
      </c>
      <c r="AW59" s="140">
        <f t="shared" si="34"/>
        <v>13246220.302375115</v>
      </c>
      <c r="AX59" s="141">
        <f t="shared" si="35"/>
        <v>25794508.788637318</v>
      </c>
      <c r="AY59" s="43"/>
      <c r="AZ59" s="45">
        <v>62907.597197565679</v>
      </c>
      <c r="BA59" s="49">
        <v>0.57518672747822219</v>
      </c>
      <c r="BB59" s="46">
        <v>9827.0028024343428</v>
      </c>
      <c r="BC59" s="49">
        <v>0.53245572184841472</v>
      </c>
      <c r="BD59" s="46">
        <v>72734.60000000002</v>
      </c>
      <c r="BE59" s="50">
        <v>0.56901701545081185</v>
      </c>
      <c r="BF59" s="48">
        <v>182933.1659235321</v>
      </c>
      <c r="BG59" s="49">
        <v>0.34390975730188278</v>
      </c>
      <c r="BH59" s="46">
        <v>140298.22407646797</v>
      </c>
      <c r="BI59" s="49">
        <v>0.67400195081821879</v>
      </c>
      <c r="BJ59" s="46">
        <v>323231.39000000007</v>
      </c>
      <c r="BK59" s="50">
        <v>0.43675254938999764</v>
      </c>
      <c r="BL59" s="139">
        <f t="shared" si="36"/>
        <v>245840.76312109779</v>
      </c>
      <c r="BM59" s="140">
        <f t="shared" si="37"/>
        <v>150125.22687890232</v>
      </c>
      <c r="BN59" s="141">
        <f t="shared" si="38"/>
        <v>395965.99000000011</v>
      </c>
      <c r="BO59" s="43"/>
      <c r="BP59" s="45">
        <v>0</v>
      </c>
      <c r="BQ59" s="49">
        <v>0</v>
      </c>
      <c r="BR59" s="46">
        <v>0</v>
      </c>
      <c r="BS59" s="49">
        <v>0</v>
      </c>
      <c r="BT59" s="46">
        <v>0</v>
      </c>
      <c r="BU59" s="50">
        <v>0</v>
      </c>
      <c r="BV59" s="48">
        <v>-37271.939999999828</v>
      </c>
      <c r="BW59" s="49">
        <v>-0.1662968201348323</v>
      </c>
      <c r="BX59" s="46">
        <v>0</v>
      </c>
      <c r="BY59" s="49">
        <v>0</v>
      </c>
      <c r="BZ59" s="46">
        <v>-37271.939999999828</v>
      </c>
      <c r="CA59" s="50">
        <v>-6.5196523965953032E-2</v>
      </c>
      <c r="CB59" s="139">
        <f t="shared" si="39"/>
        <v>-37271.939999999828</v>
      </c>
      <c r="CC59" s="140">
        <f t="shared" si="40"/>
        <v>0</v>
      </c>
      <c r="CD59" s="141">
        <f t="shared" si="41"/>
        <v>-37271.939999999828</v>
      </c>
      <c r="CE59" s="43"/>
      <c r="CF59" s="45">
        <v>829375.52634125098</v>
      </c>
      <c r="CG59" s="49">
        <v>6.5749877227963234</v>
      </c>
      <c r="CH59" s="46">
        <v>127260.3936587491</v>
      </c>
      <c r="CI59" s="49">
        <v>6.5934611501346616</v>
      </c>
      <c r="CJ59" s="46">
        <v>956635.92</v>
      </c>
      <c r="CK59" s="50">
        <v>6.5774392541356699</v>
      </c>
      <c r="CL59" s="48">
        <v>2460408.0595348165</v>
      </c>
      <c r="CM59" s="49">
        <v>4.5185229810231773</v>
      </c>
      <c r="CN59" s="46">
        <v>881264.80046518415</v>
      </c>
      <c r="CO59" s="49">
        <v>4.1231463135137938</v>
      </c>
      <c r="CP59" s="46">
        <v>3341672.8600000008</v>
      </c>
      <c r="CQ59" s="50">
        <v>4.4070742444464388</v>
      </c>
      <c r="CR59" s="139">
        <f t="shared" si="42"/>
        <v>3289783.5858760676</v>
      </c>
      <c r="CS59" s="140">
        <f t="shared" si="43"/>
        <v>1008525.1941239332</v>
      </c>
      <c r="CT59" s="141">
        <f t="shared" si="44"/>
        <v>4298308.7800000012</v>
      </c>
      <c r="CU59" s="43"/>
      <c r="CV59" s="48">
        <f t="shared" si="45"/>
        <v>25096289.076519448</v>
      </c>
      <c r="CW59" s="49">
        <f t="shared" si="46"/>
        <v>37.566370696471907</v>
      </c>
      <c r="CX59" s="49">
        <f t="shared" si="47"/>
        <v>4352544.6520699151</v>
      </c>
      <c r="CY59" s="49">
        <f t="shared" si="48"/>
        <v>40.9940631228624</v>
      </c>
      <c r="CZ59" s="46">
        <f t="shared" si="49"/>
        <v>29448833.728589363</v>
      </c>
      <c r="DA59" s="50">
        <f t="shared" si="50"/>
        <v>38.0364334085344</v>
      </c>
      <c r="DB59" s="48">
        <f t="shared" si="51"/>
        <v>119589097.34586105</v>
      </c>
      <c r="DC59" s="49">
        <f t="shared" si="52"/>
        <v>46.880609055828948</v>
      </c>
      <c r="DD59" s="46">
        <f t="shared" si="53"/>
        <v>11661943.734186051</v>
      </c>
      <c r="DE59" s="49">
        <f t="shared" si="54"/>
        <v>8.4894276445590471</v>
      </c>
      <c r="DF59" s="46">
        <f t="shared" si="55"/>
        <v>131251041.0800471</v>
      </c>
      <c r="DG59" s="50">
        <f t="shared" si="56"/>
        <v>33.442901171430591</v>
      </c>
      <c r="DH59" s="177"/>
      <c r="DI59" s="190" t="s">
        <v>6</v>
      </c>
      <c r="DJ59" s="48">
        <f t="shared" si="57"/>
        <v>29448833.728589363</v>
      </c>
      <c r="DK59" s="46">
        <f t="shared" si="58"/>
        <v>131251041.0800471</v>
      </c>
      <c r="DL59" s="47">
        <f t="shared" si="59"/>
        <v>160699874.80863646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v>0</v>
      </c>
      <c r="E60" s="49">
        <v>0</v>
      </c>
      <c r="F60" s="46">
        <v>0</v>
      </c>
      <c r="G60" s="49">
        <v>0</v>
      </c>
      <c r="H60" s="46">
        <v>0</v>
      </c>
      <c r="I60" s="50">
        <v>0</v>
      </c>
      <c r="J60" s="48">
        <v>0</v>
      </c>
      <c r="K60" s="49">
        <v>0</v>
      </c>
      <c r="L60" s="46">
        <v>0</v>
      </c>
      <c r="M60" s="49">
        <v>0</v>
      </c>
      <c r="N60" s="46">
        <v>0</v>
      </c>
      <c r="O60" s="50">
        <v>0</v>
      </c>
      <c r="P60" s="139">
        <f t="shared" si="27"/>
        <v>0</v>
      </c>
      <c r="Q60" s="140">
        <f t="shared" si="28"/>
        <v>0</v>
      </c>
      <c r="R60" s="141">
        <f t="shared" si="29"/>
        <v>0</v>
      </c>
      <c r="S60" s="41"/>
      <c r="T60" s="45">
        <v>24110.86</v>
      </c>
      <c r="U60" s="49">
        <v>0.12736986127692845</v>
      </c>
      <c r="V60" s="46">
        <v>6013.38</v>
      </c>
      <c r="W60" s="49">
        <v>0.19477165252315864</v>
      </c>
      <c r="X60" s="46">
        <v>30124.240000000002</v>
      </c>
      <c r="Y60" s="50">
        <v>0.13682139418272987</v>
      </c>
      <c r="Z60" s="48">
        <v>923416.85899999738</v>
      </c>
      <c r="AA60" s="49">
        <v>1.0637252324523356</v>
      </c>
      <c r="AB60" s="46">
        <v>71486.52</v>
      </c>
      <c r="AC60" s="49">
        <v>0.25747083547932825</v>
      </c>
      <c r="AD60" s="46">
        <v>994903.3789999974</v>
      </c>
      <c r="AE60" s="50">
        <v>0.86834537098244957</v>
      </c>
      <c r="AF60" s="139">
        <f t="shared" si="30"/>
        <v>947527.71899999736</v>
      </c>
      <c r="AG60" s="140">
        <f t="shared" si="31"/>
        <v>77499.900000000009</v>
      </c>
      <c r="AH60" s="141">
        <f t="shared" si="32"/>
        <v>1025027.6189999974</v>
      </c>
      <c r="AI60" s="43"/>
      <c r="AJ60" s="45">
        <v>68304.586609958918</v>
      </c>
      <c r="AK60" s="49">
        <v>1.0841997874596654</v>
      </c>
      <c r="AL60" s="46">
        <v>18273.043615086521</v>
      </c>
      <c r="AM60" s="49">
        <v>1.606986510868571</v>
      </c>
      <c r="AN60" s="46">
        <v>86577.630225045432</v>
      </c>
      <c r="AO60" s="50">
        <v>1.1641315865733342</v>
      </c>
      <c r="AP60" s="48">
        <v>145606.6667063029</v>
      </c>
      <c r="AQ60" s="49">
        <v>1.2137631328518201</v>
      </c>
      <c r="AR60" s="46">
        <v>71462.908135424892</v>
      </c>
      <c r="AS60" s="49">
        <v>0.64848373988588837</v>
      </c>
      <c r="AT60" s="46">
        <v>217069.57484172779</v>
      </c>
      <c r="AU60" s="50">
        <v>0.94311238053782664</v>
      </c>
      <c r="AV60" s="139">
        <f t="shared" si="33"/>
        <v>213911.25331626181</v>
      </c>
      <c r="AW60" s="140">
        <f t="shared" si="34"/>
        <v>89735.95175051142</v>
      </c>
      <c r="AX60" s="141">
        <f t="shared" si="35"/>
        <v>303647.20506677323</v>
      </c>
      <c r="AY60" s="43"/>
      <c r="AZ60" s="45">
        <v>508991.20815953711</v>
      </c>
      <c r="BA60" s="49">
        <v>4.6538892022377194</v>
      </c>
      <c r="BB60" s="46">
        <v>79511.19184046294</v>
      </c>
      <c r="BC60" s="49">
        <v>4.3081486692925299</v>
      </c>
      <c r="BD60" s="46">
        <v>588502.4</v>
      </c>
      <c r="BE60" s="50">
        <v>4.6039694895364756</v>
      </c>
      <c r="BF60" s="48">
        <v>1477125.0103358096</v>
      </c>
      <c r="BG60" s="49">
        <v>2.7769579192735203</v>
      </c>
      <c r="BH60" s="46">
        <v>1132861.909664189</v>
      </c>
      <c r="BI60" s="49">
        <v>5.4423435659823545</v>
      </c>
      <c r="BJ60" s="46">
        <v>2609986.9199999985</v>
      </c>
      <c r="BK60" s="50">
        <v>3.5266328594650012</v>
      </c>
      <c r="BL60" s="139">
        <f t="shared" si="36"/>
        <v>1986116.2184953466</v>
      </c>
      <c r="BM60" s="140">
        <f t="shared" si="37"/>
        <v>1212373.1015046518</v>
      </c>
      <c r="BN60" s="141">
        <f t="shared" si="38"/>
        <v>3198489.3199999984</v>
      </c>
      <c r="BO60" s="43"/>
      <c r="BP60" s="45">
        <v>383471.74999999854</v>
      </c>
      <c r="BQ60" s="49">
        <v>4.8684315766754924</v>
      </c>
      <c r="BR60" s="46">
        <v>0</v>
      </c>
      <c r="BS60" s="49">
        <v>0</v>
      </c>
      <c r="BT60" s="46">
        <v>383471.74999999854</v>
      </c>
      <c r="BU60" s="50">
        <v>4.257674927275537</v>
      </c>
      <c r="BV60" s="48">
        <v>0</v>
      </c>
      <c r="BW60" s="49">
        <v>0</v>
      </c>
      <c r="BX60" s="46">
        <v>0</v>
      </c>
      <c r="BY60" s="49">
        <v>0</v>
      </c>
      <c r="BZ60" s="46">
        <v>0</v>
      </c>
      <c r="CA60" s="50">
        <v>0</v>
      </c>
      <c r="CB60" s="139">
        <f t="shared" si="39"/>
        <v>383471.74999999854</v>
      </c>
      <c r="CC60" s="140">
        <f t="shared" si="40"/>
        <v>0</v>
      </c>
      <c r="CD60" s="141">
        <f t="shared" si="41"/>
        <v>383471.74999999854</v>
      </c>
      <c r="CE60" s="43"/>
      <c r="CF60" s="45">
        <v>733369.87996992015</v>
      </c>
      <c r="CG60" s="49">
        <v>5.8138898531795382</v>
      </c>
      <c r="CH60" s="46">
        <v>112529.17003007988</v>
      </c>
      <c r="CI60" s="49">
        <v>5.8302248603740683</v>
      </c>
      <c r="CJ60" s="46">
        <v>845899.05</v>
      </c>
      <c r="CK60" s="50">
        <v>5.8160576037183214</v>
      </c>
      <c r="CL60" s="48">
        <v>3592880.9673788319</v>
      </c>
      <c r="CM60" s="49">
        <v>6.5983019183620533</v>
      </c>
      <c r="CN60" s="46">
        <v>1286892.0326211683</v>
      </c>
      <c r="CO60" s="49">
        <v>6.0209418751224328</v>
      </c>
      <c r="CP60" s="46">
        <v>4879773</v>
      </c>
      <c r="CQ60" s="50">
        <v>6.4355557255371565</v>
      </c>
      <c r="CR60" s="139">
        <f t="shared" si="42"/>
        <v>4326250.8473487524</v>
      </c>
      <c r="CS60" s="140">
        <f t="shared" si="43"/>
        <v>1399421.2026512481</v>
      </c>
      <c r="CT60" s="141">
        <f t="shared" si="44"/>
        <v>5725672.0500000007</v>
      </c>
      <c r="CU60" s="43"/>
      <c r="CV60" s="48">
        <f t="shared" si="45"/>
        <v>1718248.2847394147</v>
      </c>
      <c r="CW60" s="49">
        <f t="shared" si="46"/>
        <v>2.5720277534374789</v>
      </c>
      <c r="CX60" s="49">
        <f t="shared" si="47"/>
        <v>216326.78548562934</v>
      </c>
      <c r="CY60" s="49">
        <f t="shared" si="48"/>
        <v>2.0374550081057627</v>
      </c>
      <c r="CZ60" s="46">
        <f t="shared" si="49"/>
        <v>1934575.0702250442</v>
      </c>
      <c r="DA60" s="50">
        <f t="shared" si="50"/>
        <v>2.4987181669265528</v>
      </c>
      <c r="DB60" s="48">
        <f t="shared" si="51"/>
        <v>6139029.5034209415</v>
      </c>
      <c r="DC60" s="49">
        <f t="shared" si="52"/>
        <v>2.4065859557391969</v>
      </c>
      <c r="DD60" s="46">
        <f t="shared" si="53"/>
        <v>2562703.3704207819</v>
      </c>
      <c r="DE60" s="49">
        <f t="shared" si="54"/>
        <v>1.8655453442018588</v>
      </c>
      <c r="DF60" s="46">
        <f t="shared" si="55"/>
        <v>8701732.8738417234</v>
      </c>
      <c r="DG60" s="50">
        <f t="shared" si="56"/>
        <v>2.2172105464869891</v>
      </c>
      <c r="DH60" s="177"/>
      <c r="DI60" s="190" t="s">
        <v>7</v>
      </c>
      <c r="DJ60" s="48">
        <f t="shared" si="57"/>
        <v>1934575.0702250442</v>
      </c>
      <c r="DK60" s="46">
        <f t="shared" si="58"/>
        <v>8701732.8738417234</v>
      </c>
      <c r="DL60" s="47">
        <f t="shared" si="59"/>
        <v>10636307.944066767</v>
      </c>
      <c r="DM60"/>
    </row>
    <row r="61" spans="1:119" s="62" customFormat="1" ht="15.6" x14ac:dyDescent="0.3">
      <c r="A61" s="35">
        <v>49</v>
      </c>
      <c r="B61" s="35" t="s">
        <v>192</v>
      </c>
      <c r="C61" s="52"/>
      <c r="D61" s="53">
        <v>162558200.50999999</v>
      </c>
      <c r="E61" s="57">
        <v>1601.9216227322447</v>
      </c>
      <c r="F61" s="54">
        <v>21357034.180000026</v>
      </c>
      <c r="G61" s="57">
        <v>1435.8635323383103</v>
      </c>
      <c r="H61" s="46">
        <v>183915234.69000003</v>
      </c>
      <c r="I61" s="58">
        <v>1580.6932015195403</v>
      </c>
      <c r="J61" s="56">
        <v>93128028.697121993</v>
      </c>
      <c r="K61" s="57">
        <v>354.08281256034701</v>
      </c>
      <c r="L61" s="54">
        <v>95269421.512878001</v>
      </c>
      <c r="M61" s="57">
        <v>443.37961620171171</v>
      </c>
      <c r="N61" s="54">
        <v>188397450.20999998</v>
      </c>
      <c r="O61" s="58">
        <v>394.23342159064032</v>
      </c>
      <c r="P61" s="145">
        <f t="shared" si="27"/>
        <v>255686229.20712197</v>
      </c>
      <c r="Q61" s="146">
        <f t="shared" si="28"/>
        <v>116626455.69287802</v>
      </c>
      <c r="R61" s="147">
        <f t="shared" si="29"/>
        <v>372312684.89999998</v>
      </c>
      <c r="S61" s="41"/>
      <c r="T61" s="53">
        <v>308567918.89599985</v>
      </c>
      <c r="U61" s="57">
        <v>1630.0643371615117</v>
      </c>
      <c r="V61" s="54">
        <v>51246237.714999996</v>
      </c>
      <c r="W61" s="57">
        <v>1659.8509333095808</v>
      </c>
      <c r="X61" s="46">
        <v>359814156.61099982</v>
      </c>
      <c r="Y61" s="58">
        <v>1634.2412141916311</v>
      </c>
      <c r="Z61" s="56">
        <v>180986987.81599995</v>
      </c>
      <c r="AA61" s="57">
        <v>208.48701624736432</v>
      </c>
      <c r="AB61" s="54">
        <v>107772001.11200005</v>
      </c>
      <c r="AC61" s="57">
        <v>388.15915458726681</v>
      </c>
      <c r="AD61" s="54">
        <v>288758988.92799997</v>
      </c>
      <c r="AE61" s="58">
        <v>252.02701755544226</v>
      </c>
      <c r="AF61" s="145">
        <f t="shared" si="30"/>
        <v>489554906.71199977</v>
      </c>
      <c r="AG61" s="146">
        <f t="shared" si="31"/>
        <v>159018238.82700005</v>
      </c>
      <c r="AH61" s="147">
        <f t="shared" si="32"/>
        <v>648573145.5389998</v>
      </c>
      <c r="AI61" s="43"/>
      <c r="AJ61" s="53">
        <v>111334234.86156821</v>
      </c>
      <c r="AK61" s="57">
        <v>1767.2100771677494</v>
      </c>
      <c r="AL61" s="54">
        <v>23752463.731006954</v>
      </c>
      <c r="AM61" s="57">
        <v>2088.8632249588386</v>
      </c>
      <c r="AN61" s="54">
        <v>135086698.59257513</v>
      </c>
      <c r="AO61" s="58">
        <v>1816.3894339537605</v>
      </c>
      <c r="AP61" s="56">
        <v>32678501.833464369</v>
      </c>
      <c r="AQ61" s="57">
        <v>272.40484010456868</v>
      </c>
      <c r="AR61" s="54">
        <v>59260162.108017698</v>
      </c>
      <c r="AS61" s="57">
        <v>537.7510173141352</v>
      </c>
      <c r="AT61" s="54">
        <v>91938663.941482067</v>
      </c>
      <c r="AU61" s="58">
        <v>399.45023284143008</v>
      </c>
      <c r="AV61" s="145">
        <f t="shared" si="33"/>
        <v>144012736.6950326</v>
      </c>
      <c r="AW61" s="146">
        <f t="shared" si="34"/>
        <v>83012625.839024648</v>
      </c>
      <c r="AX61" s="147">
        <f t="shared" si="35"/>
        <v>227025362.53405726</v>
      </c>
      <c r="AY61" s="43"/>
      <c r="AZ61" s="53">
        <v>201119892.6616483</v>
      </c>
      <c r="BA61" s="57">
        <v>1838.9113246134491</v>
      </c>
      <c r="BB61" s="54">
        <v>31267473.580003656</v>
      </c>
      <c r="BC61" s="57">
        <v>1694.163067837216</v>
      </c>
      <c r="BD61" s="46">
        <v>232387366.24165201</v>
      </c>
      <c r="BE61" s="58">
        <v>1818.0118618552867</v>
      </c>
      <c r="BF61" s="56">
        <v>136076038.96125564</v>
      </c>
      <c r="BG61" s="57">
        <v>255.81953549816635</v>
      </c>
      <c r="BH61" s="54">
        <v>103865571.18954444</v>
      </c>
      <c r="BI61" s="57">
        <v>498.97707590686088</v>
      </c>
      <c r="BJ61" s="54">
        <v>239941610.15080008</v>
      </c>
      <c r="BK61" s="58">
        <v>324.21080742839627</v>
      </c>
      <c r="BL61" s="145">
        <f t="shared" si="36"/>
        <v>337195931.62290394</v>
      </c>
      <c r="BM61" s="146">
        <f t="shared" si="37"/>
        <v>135133044.76954809</v>
      </c>
      <c r="BN61" s="147">
        <f t="shared" si="38"/>
        <v>472328976.392452</v>
      </c>
      <c r="BO61" s="43"/>
      <c r="BP61" s="53">
        <v>117422984.40000029</v>
      </c>
      <c r="BQ61" s="57">
        <v>1490.7637005344914</v>
      </c>
      <c r="BR61" s="54">
        <v>20170871.920000028</v>
      </c>
      <c r="BS61" s="57">
        <v>1785.190894769451</v>
      </c>
      <c r="BT61" s="46">
        <v>137593856.32000032</v>
      </c>
      <c r="BU61" s="58">
        <v>1527.7003122154899</v>
      </c>
      <c r="BV61" s="56">
        <v>52520888.450000167</v>
      </c>
      <c r="BW61" s="57">
        <v>234.3333011346152</v>
      </c>
      <c r="BX61" s="54">
        <v>78531605.659999952</v>
      </c>
      <c r="BY61" s="57">
        <v>225.95316929309422</v>
      </c>
      <c r="BZ61" s="54">
        <v>131052494.11000007</v>
      </c>
      <c r="CA61" s="58">
        <v>229.23859270648586</v>
      </c>
      <c r="CB61" s="145">
        <f t="shared" si="39"/>
        <v>169943872.85000044</v>
      </c>
      <c r="CC61" s="146">
        <f t="shared" si="40"/>
        <v>98702477.579999983</v>
      </c>
      <c r="CD61" s="147">
        <f t="shared" si="41"/>
        <v>268646350.43000042</v>
      </c>
      <c r="CE61" s="43"/>
      <c r="CF61" s="53">
        <v>214736973.76237142</v>
      </c>
      <c r="CG61" s="57">
        <v>1702.3566783390922</v>
      </c>
      <c r="CH61" s="54">
        <v>26299798.535446059</v>
      </c>
      <c r="CI61" s="57">
        <v>1362.613260216883</v>
      </c>
      <c r="CJ61" s="54">
        <v>241036772.29781744</v>
      </c>
      <c r="CK61" s="58">
        <v>1657.2707491496089</v>
      </c>
      <c r="CL61" s="56">
        <v>114346273.98957038</v>
      </c>
      <c r="CM61" s="57">
        <v>209.99616905576767</v>
      </c>
      <c r="CN61" s="54">
        <v>82643223.359251827</v>
      </c>
      <c r="CO61" s="57">
        <v>386.66028820251069</v>
      </c>
      <c r="CP61" s="54">
        <v>196989497.34882221</v>
      </c>
      <c r="CQ61" s="58">
        <v>259.79423377560784</v>
      </c>
      <c r="CR61" s="145">
        <f t="shared" si="42"/>
        <v>329083247.7519418</v>
      </c>
      <c r="CS61" s="146">
        <f t="shared" si="43"/>
        <v>108943021.89469789</v>
      </c>
      <c r="CT61" s="147">
        <f t="shared" si="44"/>
        <v>438026269.6466397</v>
      </c>
      <c r="CU61" s="43"/>
      <c r="CV61" s="56">
        <f>SUM(CV20:CV60)</f>
        <v>1115740205.091588</v>
      </c>
      <c r="CW61" s="57">
        <f t="shared" si="46"/>
        <v>1670.139757221875</v>
      </c>
      <c r="CX61" s="57">
        <f>SUM(CX20:CX60)</f>
        <v>174093879.66145679</v>
      </c>
      <c r="CY61" s="57">
        <f t="shared" si="48"/>
        <v>1639.688058972986</v>
      </c>
      <c r="CZ61" s="54">
        <f t="shared" si="49"/>
        <v>1289834084.7530448</v>
      </c>
      <c r="DA61" s="58">
        <f t="shared" si="50"/>
        <v>1665.963709290744</v>
      </c>
      <c r="DB61" s="56">
        <f>SUM(DB20:DB60)</f>
        <v>609736719.74741256</v>
      </c>
      <c r="DC61" s="57">
        <f t="shared" si="52"/>
        <v>239.02537455226724</v>
      </c>
      <c r="DD61" s="54">
        <f>SUM(DD20:DD60)</f>
        <v>527341984.94169188</v>
      </c>
      <c r="DE61" s="57">
        <f t="shared" si="54"/>
        <v>383.88382992941109</v>
      </c>
      <c r="DF61" s="54">
        <f>SUM(DF20:DF60)</f>
        <v>1137078704.6891048</v>
      </c>
      <c r="DG61" s="58">
        <f t="shared" si="56"/>
        <v>289.72883134590978</v>
      </c>
      <c r="DH61" s="178"/>
      <c r="DI61" s="190" t="s">
        <v>192</v>
      </c>
      <c r="DJ61" s="56">
        <f>SUM(DJ20:DJ60)</f>
        <v>1289834084.7530453</v>
      </c>
      <c r="DK61" s="54">
        <f>SUM(DK20:DK60)</f>
        <v>1137078704.6891048</v>
      </c>
      <c r="DL61" s="55">
        <f t="shared" si="59"/>
        <v>2426912789.4421501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v>0</v>
      </c>
      <c r="E62" s="49">
        <v>0</v>
      </c>
      <c r="F62" s="46">
        <v>0</v>
      </c>
      <c r="G62" s="49">
        <v>0</v>
      </c>
      <c r="H62" s="46">
        <v>0</v>
      </c>
      <c r="I62" s="50">
        <v>0</v>
      </c>
      <c r="J62" s="48">
        <v>0</v>
      </c>
      <c r="K62" s="49">
        <v>0</v>
      </c>
      <c r="L62" s="46">
        <v>0</v>
      </c>
      <c r="M62" s="49">
        <v>0</v>
      </c>
      <c r="N62" s="46">
        <v>0</v>
      </c>
      <c r="O62" s="50">
        <v>0</v>
      </c>
      <c r="P62" s="139">
        <f t="shared" si="27"/>
        <v>0</v>
      </c>
      <c r="Q62" s="140">
        <f t="shared" si="28"/>
        <v>0</v>
      </c>
      <c r="R62" s="141">
        <f t="shared" si="29"/>
        <v>0</v>
      </c>
      <c r="S62" s="41"/>
      <c r="T62" s="45">
        <v>3072352.95</v>
      </c>
      <c r="U62" s="49">
        <v>16.230245168992806</v>
      </c>
      <c r="V62" s="46">
        <v>85367.169999999984</v>
      </c>
      <c r="W62" s="49">
        <v>2.7650181382392947</v>
      </c>
      <c r="X62" s="46">
        <v>3157720.12</v>
      </c>
      <c r="Y62" s="50">
        <v>14.342060389150301</v>
      </c>
      <c r="Z62" s="48">
        <v>758510.47999999765</v>
      </c>
      <c r="AA62" s="49">
        <v>0.87376218962397401</v>
      </c>
      <c r="AB62" s="46">
        <v>1385740.3699999996</v>
      </c>
      <c r="AC62" s="49">
        <v>4.9909791499339082</v>
      </c>
      <c r="AD62" s="46">
        <v>2144250.8499999973</v>
      </c>
      <c r="AE62" s="50">
        <v>1.8714885677583826</v>
      </c>
      <c r="AF62" s="139">
        <f t="shared" si="30"/>
        <v>3830863.4299999978</v>
      </c>
      <c r="AG62" s="140">
        <f t="shared" si="31"/>
        <v>1471107.5399999996</v>
      </c>
      <c r="AH62" s="141">
        <f t="shared" si="32"/>
        <v>5301970.9699999969</v>
      </c>
      <c r="AI62" s="43"/>
      <c r="AJ62" s="45">
        <v>0</v>
      </c>
      <c r="AK62" s="49">
        <v>0</v>
      </c>
      <c r="AL62" s="46">
        <v>0</v>
      </c>
      <c r="AM62" s="49">
        <v>0</v>
      </c>
      <c r="AN62" s="46">
        <v>0</v>
      </c>
      <c r="AO62" s="50">
        <v>0</v>
      </c>
      <c r="AP62" s="48">
        <v>0</v>
      </c>
      <c r="AQ62" s="49">
        <v>0</v>
      </c>
      <c r="AR62" s="46">
        <v>0</v>
      </c>
      <c r="AS62" s="49">
        <v>0</v>
      </c>
      <c r="AT62" s="46">
        <v>0</v>
      </c>
      <c r="AU62" s="50">
        <v>0</v>
      </c>
      <c r="AV62" s="139">
        <f t="shared" si="33"/>
        <v>0</v>
      </c>
      <c r="AW62" s="140">
        <f t="shared" si="34"/>
        <v>0</v>
      </c>
      <c r="AX62" s="141">
        <f t="shared" si="35"/>
        <v>0</v>
      </c>
      <c r="AY62" s="43"/>
      <c r="AZ62" s="45">
        <v>0</v>
      </c>
      <c r="BA62" s="49">
        <v>0</v>
      </c>
      <c r="BB62" s="46">
        <v>0</v>
      </c>
      <c r="BC62" s="49">
        <v>0</v>
      </c>
      <c r="BD62" s="46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f t="shared" si="36"/>
        <v>0</v>
      </c>
      <c r="BM62" s="140">
        <f t="shared" si="37"/>
        <v>0</v>
      </c>
      <c r="BN62" s="141">
        <f t="shared" si="38"/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6">
        <v>0</v>
      </c>
      <c r="BU62" s="50">
        <v>0</v>
      </c>
      <c r="BV62" s="48">
        <v>0</v>
      </c>
      <c r="BW62" s="49">
        <v>0</v>
      </c>
      <c r="BX62" s="46">
        <v>0</v>
      </c>
      <c r="BY62" s="49">
        <v>0</v>
      </c>
      <c r="BZ62" s="46">
        <v>0</v>
      </c>
      <c r="CA62" s="50">
        <v>0</v>
      </c>
      <c r="CB62" s="139">
        <f t="shared" si="39"/>
        <v>0</v>
      </c>
      <c r="CC62" s="140">
        <f t="shared" si="40"/>
        <v>0</v>
      </c>
      <c r="CD62" s="141">
        <f t="shared" si="41"/>
        <v>0</v>
      </c>
      <c r="CE62" s="43"/>
      <c r="CF62" s="45">
        <v>1831438</v>
      </c>
      <c r="CG62" s="49">
        <v>14.518974798043459</v>
      </c>
      <c r="CH62" s="46">
        <v>35192</v>
      </c>
      <c r="CI62" s="49">
        <v>1.8233252163100357</v>
      </c>
      <c r="CJ62" s="46">
        <v>1866630</v>
      </c>
      <c r="CK62" s="50">
        <v>12.834188198732141</v>
      </c>
      <c r="CL62" s="48">
        <v>1756247</v>
      </c>
      <c r="CM62" s="49">
        <v>3.2253358946293589</v>
      </c>
      <c r="CN62" s="46">
        <v>525440</v>
      </c>
      <c r="CO62" s="49">
        <v>2.4583598457910694</v>
      </c>
      <c r="CP62" s="46">
        <v>2281687</v>
      </c>
      <c r="CQ62" s="50">
        <v>3.0091407605914657</v>
      </c>
      <c r="CR62" s="139">
        <f t="shared" si="42"/>
        <v>3587685</v>
      </c>
      <c r="CS62" s="140">
        <f t="shared" si="43"/>
        <v>560632</v>
      </c>
      <c r="CT62" s="141">
        <f t="shared" si="44"/>
        <v>4148317</v>
      </c>
      <c r="CU62" s="43"/>
      <c r="CV62" s="48">
        <f>+D62+T62+AJ62+AZ62+BP62+CF62</f>
        <v>4903790.95</v>
      </c>
      <c r="CW62" s="49">
        <f t="shared" si="46"/>
        <v>7.3404330052151634</v>
      </c>
      <c r="CX62" s="49">
        <f>+F62+V62+AL62+BB62+BR62+CH62</f>
        <v>120559.16999999998</v>
      </c>
      <c r="CY62" s="49">
        <f t="shared" si="48"/>
        <v>1.135476053684954</v>
      </c>
      <c r="CZ62" s="46">
        <f t="shared" si="49"/>
        <v>5024350.12</v>
      </c>
      <c r="DA62" s="50">
        <f t="shared" si="50"/>
        <v>6.4895051709640716</v>
      </c>
      <c r="DB62" s="48">
        <f t="shared" ref="DB62" si="87">+J62+Z62+AP62+BF62+BV62+CL62</f>
        <v>2514757.4799999977</v>
      </c>
      <c r="DC62" s="49">
        <f t="shared" si="52"/>
        <v>0.98582032063629199</v>
      </c>
      <c r="DD62" s="46">
        <f>+L62+AB62+AR62+BH62+BX62+CN62</f>
        <v>1911180.3699999996</v>
      </c>
      <c r="DE62" s="49">
        <f t="shared" si="54"/>
        <v>1.391262712000128</v>
      </c>
      <c r="DF62" s="46">
        <f>+DB62+DD62</f>
        <v>4425937.8499999978</v>
      </c>
      <c r="DG62" s="50">
        <f t="shared" si="56"/>
        <v>1.1277335470289498</v>
      </c>
      <c r="DH62" s="177"/>
      <c r="DI62" s="190" t="s">
        <v>8</v>
      </c>
      <c r="DJ62" s="48">
        <f t="shared" ref="DJ62" si="88">+CZ62</f>
        <v>5024350.12</v>
      </c>
      <c r="DK62" s="46">
        <f t="shared" ref="DK62" si="89">+DF62</f>
        <v>4425937.8499999978</v>
      </c>
      <c r="DL62" s="47">
        <f t="shared" si="59"/>
        <v>9450287.9699999988</v>
      </c>
      <c r="DM62"/>
    </row>
    <row r="63" spans="1:119" s="62" customFormat="1" ht="15.6" x14ac:dyDescent="0.3">
      <c r="A63" s="35">
        <v>51</v>
      </c>
      <c r="B63" s="35" t="s">
        <v>193</v>
      </c>
      <c r="C63" s="52"/>
      <c r="D63" s="53">
        <v>162558200.50999999</v>
      </c>
      <c r="E63" s="57">
        <v>1601.9216227322447</v>
      </c>
      <c r="F63" s="54">
        <v>21357034.180000026</v>
      </c>
      <c r="G63" s="57">
        <v>1435.8635323383103</v>
      </c>
      <c r="H63" s="46">
        <v>183915234.69000003</v>
      </c>
      <c r="I63" s="58">
        <v>1580.6932015195403</v>
      </c>
      <c r="J63" s="56">
        <v>93128028.697121993</v>
      </c>
      <c r="K63" s="57">
        <v>354.08281256034701</v>
      </c>
      <c r="L63" s="54">
        <v>95269421.512878001</v>
      </c>
      <c r="M63" s="57">
        <v>443.37961620171171</v>
      </c>
      <c r="N63" s="54">
        <v>188397450.20999998</v>
      </c>
      <c r="O63" s="58">
        <v>394.23342159064032</v>
      </c>
      <c r="P63" s="145">
        <f t="shared" si="27"/>
        <v>255686229.20712197</v>
      </c>
      <c r="Q63" s="146">
        <f t="shared" si="28"/>
        <v>116626455.69287802</v>
      </c>
      <c r="R63" s="147">
        <f t="shared" si="29"/>
        <v>372312684.89999998</v>
      </c>
      <c r="S63" s="41"/>
      <c r="T63" s="53">
        <v>305495565.94599986</v>
      </c>
      <c r="U63" s="57">
        <v>1613.834091992519</v>
      </c>
      <c r="V63" s="54">
        <v>51160870.544999994</v>
      </c>
      <c r="W63" s="57">
        <v>1657.0859151713414</v>
      </c>
      <c r="X63" s="46">
        <v>356656436.49099988</v>
      </c>
      <c r="Y63" s="58">
        <v>1619.8991538024811</v>
      </c>
      <c r="Z63" s="56">
        <v>180228477.33599997</v>
      </c>
      <c r="AA63" s="57">
        <v>207.61325405774036</v>
      </c>
      <c r="AB63" s="54">
        <v>106386260.74200004</v>
      </c>
      <c r="AC63" s="57">
        <v>383.16817543733288</v>
      </c>
      <c r="AD63" s="54">
        <v>286614738.07800001</v>
      </c>
      <c r="AE63" s="58">
        <v>250.15552898768391</v>
      </c>
      <c r="AF63" s="145">
        <f t="shared" si="30"/>
        <v>485724043.28199983</v>
      </c>
      <c r="AG63" s="146">
        <f t="shared" si="31"/>
        <v>157547131.28700003</v>
      </c>
      <c r="AH63" s="147">
        <f t="shared" si="32"/>
        <v>643271174.56899989</v>
      </c>
      <c r="AI63" s="43"/>
      <c r="AJ63" s="53">
        <v>111334234.86156821</v>
      </c>
      <c r="AK63" s="57">
        <v>1767.2100771677494</v>
      </c>
      <c r="AL63" s="54">
        <v>23752463.731006954</v>
      </c>
      <c r="AM63" s="57">
        <v>2088.8632249588386</v>
      </c>
      <c r="AN63" s="54">
        <v>135086698.59257516</v>
      </c>
      <c r="AO63" s="58">
        <v>1816.389433953761</v>
      </c>
      <c r="AP63" s="56">
        <v>32678501.833464369</v>
      </c>
      <c r="AQ63" s="57">
        <v>272.40484010456868</v>
      </c>
      <c r="AR63" s="54">
        <v>59260162.108017698</v>
      </c>
      <c r="AS63" s="57">
        <v>537.7510173141352</v>
      </c>
      <c r="AT63" s="54">
        <v>91938663.941482067</v>
      </c>
      <c r="AU63" s="58">
        <v>399.45023284143008</v>
      </c>
      <c r="AV63" s="145">
        <f t="shared" si="33"/>
        <v>144012736.6950326</v>
      </c>
      <c r="AW63" s="146">
        <f t="shared" si="34"/>
        <v>83012625.839024648</v>
      </c>
      <c r="AX63" s="147">
        <f t="shared" si="35"/>
        <v>227025362.53405726</v>
      </c>
      <c r="AY63" s="43"/>
      <c r="AZ63" s="53">
        <v>201119892.6616483</v>
      </c>
      <c r="BA63" s="57">
        <v>1838.9113246134491</v>
      </c>
      <c r="BB63" s="54">
        <v>31267473.580003656</v>
      </c>
      <c r="BC63" s="57">
        <v>1694.163067837216</v>
      </c>
      <c r="BD63" s="46">
        <v>232387366.24165201</v>
      </c>
      <c r="BE63" s="58">
        <v>1818.0118618552867</v>
      </c>
      <c r="BF63" s="56">
        <v>136076038.96125564</v>
      </c>
      <c r="BG63" s="57">
        <v>255.81953549816635</v>
      </c>
      <c r="BH63" s="54">
        <v>103865571.18954444</v>
      </c>
      <c r="BI63" s="57">
        <v>498.97707590686088</v>
      </c>
      <c r="BJ63" s="54">
        <v>239941610.15080008</v>
      </c>
      <c r="BK63" s="58">
        <v>324.21080742839627</v>
      </c>
      <c r="BL63" s="145">
        <f t="shared" si="36"/>
        <v>337195931.62290394</v>
      </c>
      <c r="BM63" s="146">
        <f t="shared" si="37"/>
        <v>135133044.76954809</v>
      </c>
      <c r="BN63" s="147">
        <f t="shared" si="38"/>
        <v>472328976.392452</v>
      </c>
      <c r="BO63" s="43"/>
      <c r="BP63" s="53">
        <v>117422984.40000029</v>
      </c>
      <c r="BQ63" s="57">
        <v>1490.7637005344914</v>
      </c>
      <c r="BR63" s="54">
        <v>20170871.920000028</v>
      </c>
      <c r="BS63" s="57">
        <v>1785.190894769451</v>
      </c>
      <c r="BT63" s="46">
        <v>137593856.32000032</v>
      </c>
      <c r="BU63" s="58">
        <v>1527.7003122154899</v>
      </c>
      <c r="BV63" s="56">
        <v>52520888.450000167</v>
      </c>
      <c r="BW63" s="57">
        <v>234.3333011346152</v>
      </c>
      <c r="BX63" s="54">
        <v>78531605.659999952</v>
      </c>
      <c r="BY63" s="57">
        <v>225.95316929309422</v>
      </c>
      <c r="BZ63" s="54">
        <v>131052494.11000007</v>
      </c>
      <c r="CA63" s="58">
        <v>229.23859270648586</v>
      </c>
      <c r="CB63" s="145">
        <f t="shared" si="39"/>
        <v>169943872.85000044</v>
      </c>
      <c r="CC63" s="146">
        <f t="shared" si="40"/>
        <v>98702477.579999983</v>
      </c>
      <c r="CD63" s="147">
        <f t="shared" si="41"/>
        <v>268646350.43000042</v>
      </c>
      <c r="CE63" s="43"/>
      <c r="CF63" s="53">
        <v>212905535.76237142</v>
      </c>
      <c r="CG63" s="57">
        <v>1687.8377035410488</v>
      </c>
      <c r="CH63" s="54">
        <v>26264606.535446059</v>
      </c>
      <c r="CI63" s="57">
        <v>1360.789935000573</v>
      </c>
      <c r="CJ63" s="54">
        <v>239170142.29781744</v>
      </c>
      <c r="CK63" s="58">
        <v>1644.4365609508768</v>
      </c>
      <c r="CL63" s="56">
        <v>112590026.98957038</v>
      </c>
      <c r="CM63" s="57">
        <v>206.77083316113828</v>
      </c>
      <c r="CN63" s="54">
        <v>82117783.359251827</v>
      </c>
      <c r="CO63" s="57">
        <v>384.20192835671963</v>
      </c>
      <c r="CP63" s="54">
        <v>194707810.34882221</v>
      </c>
      <c r="CQ63" s="58">
        <v>256.7850930150164</v>
      </c>
      <c r="CR63" s="145">
        <f t="shared" si="42"/>
        <v>325495562.7519418</v>
      </c>
      <c r="CS63" s="146">
        <f t="shared" si="43"/>
        <v>108382389.89469789</v>
      </c>
      <c r="CT63" s="147">
        <f t="shared" si="44"/>
        <v>433877952.6466397</v>
      </c>
      <c r="CU63" s="43"/>
      <c r="CV63" s="56">
        <f>+CV61-CV62</f>
        <v>1110836414.141588</v>
      </c>
      <c r="CW63" s="57">
        <f t="shared" si="46"/>
        <v>1662.7993242166597</v>
      </c>
      <c r="CX63" s="57">
        <f>+CX61-CX62</f>
        <v>173973320.49145681</v>
      </c>
      <c r="CY63" s="57">
        <f t="shared" si="48"/>
        <v>1638.5525829193011</v>
      </c>
      <c r="CZ63" s="54">
        <f t="shared" si="49"/>
        <v>1284809734.6330447</v>
      </c>
      <c r="DA63" s="58">
        <f t="shared" si="50"/>
        <v>1659.4742041197796</v>
      </c>
      <c r="DB63" s="56">
        <f>+DB61-DB62</f>
        <v>607221962.26741254</v>
      </c>
      <c r="DC63" s="57">
        <f t="shared" si="52"/>
        <v>238.03955423163094</v>
      </c>
      <c r="DD63" s="54">
        <f>+DD61-DD62</f>
        <v>525430804.57169187</v>
      </c>
      <c r="DE63" s="57">
        <f t="shared" si="54"/>
        <v>382.49256721741096</v>
      </c>
      <c r="DF63" s="54">
        <f>+DF61-DF62</f>
        <v>1132652766.8391049</v>
      </c>
      <c r="DG63" s="58">
        <f t="shared" si="56"/>
        <v>288.60109779888086</v>
      </c>
      <c r="DH63" s="178"/>
      <c r="DI63" s="190" t="s">
        <v>193</v>
      </c>
      <c r="DJ63" s="56">
        <f>+DJ61-DJ62</f>
        <v>1284809734.6330454</v>
      </c>
      <c r="DK63" s="54">
        <f t="shared" ref="DK63:DL63" si="90">+DK61-DK62</f>
        <v>1132652766.8391049</v>
      </c>
      <c r="DL63" s="55">
        <f t="shared" si="90"/>
        <v>2417462501.4721503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48"/>
      <c r="K64" s="49"/>
      <c r="L64" s="49"/>
      <c r="M64" s="49"/>
      <c r="N64" s="49"/>
      <c r="O64" s="50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>
        <v>0</v>
      </c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48"/>
      <c r="K65" s="49"/>
      <c r="L65" s="49"/>
      <c r="M65" s="49"/>
      <c r="N65" s="49"/>
      <c r="O65" s="50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>
        <v>0</v>
      </c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v>53026.826165897022</v>
      </c>
      <c r="E66" s="49">
        <v>0.52255019527476199</v>
      </c>
      <c r="F66" s="46">
        <v>5486.7479573464288</v>
      </c>
      <c r="G66" s="49">
        <v>0.36888180431265488</v>
      </c>
      <c r="H66" s="46">
        <v>58513.574123243452</v>
      </c>
      <c r="I66" s="50">
        <v>0.50290564003097049</v>
      </c>
      <c r="J66" s="48">
        <v>32202.062980500719</v>
      </c>
      <c r="K66" s="49">
        <v>0.12243571768778884</v>
      </c>
      <c r="L66" s="46">
        <v>38848.894129050794</v>
      </c>
      <c r="M66" s="49">
        <v>0.18080101143965818</v>
      </c>
      <c r="N66" s="46">
        <v>71050.957109551513</v>
      </c>
      <c r="O66" s="50">
        <v>0.14867856171814339</v>
      </c>
      <c r="P66" s="139">
        <f t="shared" ref="P66:P73" si="91">+D66+J66</f>
        <v>85228.889146397734</v>
      </c>
      <c r="Q66" s="140">
        <f t="shared" ref="Q66:Q73" si="92">+F66+L66</f>
        <v>44335.642086397223</v>
      </c>
      <c r="R66" s="141">
        <f t="shared" ref="R66:R73" si="93">+P66+Q66</f>
        <v>129564.53123279495</v>
      </c>
      <c r="S66" s="41"/>
      <c r="T66" s="45">
        <v>2086017.2441115309</v>
      </c>
      <c r="U66" s="49">
        <v>11.019753215097523</v>
      </c>
      <c r="V66" s="46">
        <v>439614.4194649618</v>
      </c>
      <c r="W66" s="49">
        <v>14.238984889063996</v>
      </c>
      <c r="X66" s="46">
        <v>2525631.6635764926</v>
      </c>
      <c r="Y66" s="50">
        <v>11.47117555173452</v>
      </c>
      <c r="Z66" s="48">
        <v>1697309.8770578154</v>
      </c>
      <c r="AA66" s="49">
        <v>1.9552072565278722</v>
      </c>
      <c r="AB66" s="46">
        <v>563047.9900360232</v>
      </c>
      <c r="AC66" s="49">
        <v>2.0279129045522337</v>
      </c>
      <c r="AD66" s="46">
        <v>2260357.8670938388</v>
      </c>
      <c r="AE66" s="50">
        <v>1.9728260372655775</v>
      </c>
      <c r="AF66" s="139">
        <f t="shared" ref="AF66:AF73" si="94">+T66+Z66</f>
        <v>3783327.1211693464</v>
      </c>
      <c r="AG66" s="140">
        <f t="shared" ref="AG66:AG73" si="95">+V66+AB66</f>
        <v>1002662.4095009849</v>
      </c>
      <c r="AH66" s="141">
        <f t="shared" ref="AH66:AH73" si="96">+AF66+AG66</f>
        <v>4785989.5306703318</v>
      </c>
      <c r="AI66" s="43"/>
      <c r="AJ66" s="45">
        <v>2497346.8660874628</v>
      </c>
      <c r="AK66" s="49">
        <v>39.640426445832745</v>
      </c>
      <c r="AL66" s="46">
        <v>451105.91168196977</v>
      </c>
      <c r="AM66" s="49">
        <v>39.671613022774579</v>
      </c>
      <c r="AN66" s="46">
        <v>2948452.7777694324</v>
      </c>
      <c r="AO66" s="50">
        <v>39.645194736784937</v>
      </c>
      <c r="AP66" s="48">
        <v>180988.87515439713</v>
      </c>
      <c r="AQ66" s="49">
        <v>1.5087058105782376</v>
      </c>
      <c r="AR66" s="46">
        <v>310442.69880304544</v>
      </c>
      <c r="AS66" s="49">
        <v>2.8170843811528625</v>
      </c>
      <c r="AT66" s="46">
        <v>491431.57395744254</v>
      </c>
      <c r="AU66" s="50">
        <v>2.1351458486265931</v>
      </c>
      <c r="AV66" s="139">
        <f t="shared" ref="AV66:AV73" si="97">+AJ66+AP66</f>
        <v>2678335.7412418597</v>
      </c>
      <c r="AW66" s="140">
        <f t="shared" ref="AW66:AW73" si="98">+AL66+AR66</f>
        <v>761548.6104850152</v>
      </c>
      <c r="AX66" s="141">
        <f t="shared" ref="AX66:AX73" si="99">+AV66+AW66</f>
        <v>3439884.3517268747</v>
      </c>
      <c r="AY66" s="43"/>
      <c r="AZ66" s="45">
        <v>1557429.8075211048</v>
      </c>
      <c r="BA66" s="49">
        <v>14.240139413555074</v>
      </c>
      <c r="BB66" s="46">
        <v>241174.2724788941</v>
      </c>
      <c r="BC66" s="49">
        <v>13.06752668394528</v>
      </c>
      <c r="BD66" s="46">
        <v>1798604.0799999989</v>
      </c>
      <c r="BE66" s="50">
        <v>14.070831840406798</v>
      </c>
      <c r="BF66" s="48">
        <v>987424.1458346569</v>
      </c>
      <c r="BG66" s="49">
        <v>1.8563325935657049</v>
      </c>
      <c r="BH66" s="46">
        <v>708782.05416534247</v>
      </c>
      <c r="BI66" s="49">
        <v>3.4050358823644773</v>
      </c>
      <c r="BJ66" s="46">
        <v>1696206.1999999993</v>
      </c>
      <c r="BK66" s="50">
        <v>2.2919258619687888</v>
      </c>
      <c r="BL66" s="139">
        <f t="shared" ref="BL66:BL73" si="100">+AZ66+BF66</f>
        <v>2544853.9533557617</v>
      </c>
      <c r="BM66" s="140">
        <f t="shared" ref="BM66:BM73" si="101">+BB66+BH66</f>
        <v>949956.32664423657</v>
      </c>
      <c r="BN66" s="141">
        <f t="shared" ref="BN66:BN73" si="102">+BL66+BM66</f>
        <v>3494810.2799999984</v>
      </c>
      <c r="BO66" s="43"/>
      <c r="BP66" s="45">
        <v>591481.39000000013</v>
      </c>
      <c r="BQ66" s="49">
        <v>7.5092537483971729</v>
      </c>
      <c r="BR66" s="46">
        <v>77121.410000000033</v>
      </c>
      <c r="BS66" s="49">
        <v>6.8255075670413339</v>
      </c>
      <c r="BT66" s="46">
        <v>668602.80000000016</v>
      </c>
      <c r="BU66" s="50">
        <v>7.4234761175138253</v>
      </c>
      <c r="BV66" s="48">
        <v>375578.48999999987</v>
      </c>
      <c r="BW66" s="49">
        <v>1.6757246496437315</v>
      </c>
      <c r="BX66" s="46">
        <v>411007.77999999991</v>
      </c>
      <c r="BY66" s="49">
        <v>1.1825622272030196</v>
      </c>
      <c r="BZ66" s="46">
        <v>786586.26999999979</v>
      </c>
      <c r="CA66" s="50">
        <v>1.3759061267898809</v>
      </c>
      <c r="CB66" s="139">
        <f t="shared" ref="CB66:CB73" si="103">+BP66+BV66</f>
        <v>967059.88</v>
      </c>
      <c r="CC66" s="140">
        <f t="shared" ref="CC66:CC73" si="104">+BR66+BX66</f>
        <v>488129.18999999994</v>
      </c>
      <c r="CD66" s="141">
        <f t="shared" ref="CD66:CD73" si="105">+CB66+CC66</f>
        <v>1455189.0699999998</v>
      </c>
      <c r="CE66" s="43"/>
      <c r="CF66" s="45">
        <v>1452142.4505833655</v>
      </c>
      <c r="CG66" s="49">
        <v>11.512057543410672</v>
      </c>
      <c r="CH66" s="46">
        <v>156750.66750385752</v>
      </c>
      <c r="CI66" s="49">
        <v>8.1213754470678996</v>
      </c>
      <c r="CJ66" s="46">
        <v>1608893.118087223</v>
      </c>
      <c r="CK66" s="50">
        <v>11.062094292482385</v>
      </c>
      <c r="CL66" s="48">
        <v>946771.78079837433</v>
      </c>
      <c r="CM66" s="49">
        <v>1.7387400568548479</v>
      </c>
      <c r="CN66" s="46">
        <v>599097.96801664087</v>
      </c>
      <c r="CO66" s="49">
        <v>2.8029810982550476</v>
      </c>
      <c r="CP66" s="46">
        <v>1545869.7488150152</v>
      </c>
      <c r="CQ66" s="50">
        <v>2.0387282180792337</v>
      </c>
      <c r="CR66" s="139">
        <f t="shared" ref="CR66:CR73" si="106">+CF66+CL66</f>
        <v>2398914.23138174</v>
      </c>
      <c r="CS66" s="140">
        <f t="shared" ref="CS66:CS73" si="107">+CH66+CN66</f>
        <v>755848.63552049838</v>
      </c>
      <c r="CT66" s="141">
        <f t="shared" ref="CT66:CT73" si="108">+CR66+CS66</f>
        <v>3154762.8669022382</v>
      </c>
      <c r="CU66" s="43"/>
      <c r="CV66" s="48">
        <f t="shared" ref="CV66:CV72" si="109">+D66+T66+AJ66+AZ66+BP66+CF66</f>
        <v>8237444.5844693622</v>
      </c>
      <c r="CW66" s="49">
        <f>+CV66/$CV$111</f>
        <v>12.330544006259037</v>
      </c>
      <c r="CX66" s="49">
        <f t="shared" ref="CX66:CX72" si="110">+F66+V66+AL66+BB66+BR66+CH66</f>
        <v>1371253.4290870298</v>
      </c>
      <c r="CY66" s="49">
        <f t="shared" ref="CY66:CY73" si="111">+CX66/$CX$111</f>
        <v>12.915031119256225</v>
      </c>
      <c r="CZ66" s="46">
        <f t="shared" ref="CZ66:CZ73" si="112">+CV66+CX66</f>
        <v>9608698.013556391</v>
      </c>
      <c r="DA66" s="50">
        <f t="shared" ref="DA66:DA73" si="113">+CZ66/$CZ$111</f>
        <v>12.41069868857117</v>
      </c>
      <c r="DB66" s="48">
        <f t="shared" ref="DB66:DB72" si="114">+J66+Z66+AP66+BF66+BV66+CL66</f>
        <v>4220275.2318257447</v>
      </c>
      <c r="DC66" s="49">
        <f t="shared" ref="DC66:DC102" si="115">+DB66/$DB$111</f>
        <v>1.6544072799464786</v>
      </c>
      <c r="DD66" s="46">
        <f t="shared" ref="DD66:DD72" si="116">+L66+AB66+AR66+BH66+BX66+CN66</f>
        <v>2631227.3851501024</v>
      </c>
      <c r="DE66" s="49">
        <f t="shared" ref="DE66:DE73" si="117">+DD66/$DD$111</f>
        <v>1.9154280805808701</v>
      </c>
      <c r="DF66" s="46">
        <f t="shared" ref="DF66:DF72" si="118">+DB66+DD66</f>
        <v>6851502.6169758476</v>
      </c>
      <c r="DG66" s="50">
        <f t="shared" ref="DG66:DG73" si="119">+DF66/$DF$111</f>
        <v>1.7457699612117936</v>
      </c>
      <c r="DH66" s="177"/>
      <c r="DI66" s="190" t="s">
        <v>66</v>
      </c>
      <c r="DJ66" s="48">
        <f t="shared" ref="DJ66:DJ72" si="120">+CZ66</f>
        <v>9608698.013556391</v>
      </c>
      <c r="DK66" s="46">
        <f t="shared" ref="DK66:DK72" si="121">+DF66</f>
        <v>6851502.6169758476</v>
      </c>
      <c r="DL66" s="47">
        <f t="shared" ref="DL66:DL72" si="122">+DJ66+DK66</f>
        <v>16460200.630532239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v>2946859.5258774273</v>
      </c>
      <c r="E67" s="49">
        <v>29.039679197034079</v>
      </c>
      <c r="F67" s="46">
        <v>304915.01478158135</v>
      </c>
      <c r="G67" s="49">
        <v>20.499866530965534</v>
      </c>
      <c r="H67" s="46">
        <v>3251774.5406590085</v>
      </c>
      <c r="I67" s="50">
        <v>27.947972433919851</v>
      </c>
      <c r="J67" s="48">
        <v>240135.80690407573</v>
      </c>
      <c r="K67" s="49">
        <v>0.91302224576854185</v>
      </c>
      <c r="L67" s="46">
        <v>289702.26363011618</v>
      </c>
      <c r="M67" s="49">
        <v>1.3482613457847554</v>
      </c>
      <c r="N67" s="46">
        <v>529838.07053419191</v>
      </c>
      <c r="O67" s="50">
        <v>1.1087192273719548</v>
      </c>
      <c r="P67" s="139">
        <f t="shared" si="91"/>
        <v>3186995.332781503</v>
      </c>
      <c r="Q67" s="140">
        <f t="shared" si="92"/>
        <v>594617.2784116976</v>
      </c>
      <c r="R67" s="141">
        <f t="shared" si="93"/>
        <v>3781612.6111932006</v>
      </c>
      <c r="S67" s="41"/>
      <c r="T67" s="45">
        <v>1905838.0739207473</v>
      </c>
      <c r="U67" s="49">
        <v>10.067925038409003</v>
      </c>
      <c r="V67" s="46">
        <v>380165.04965146998</v>
      </c>
      <c r="W67" s="49">
        <v>12.313436861160522</v>
      </c>
      <c r="X67" s="46">
        <v>2286003.1235722173</v>
      </c>
      <c r="Y67" s="50">
        <v>10.382805822594232</v>
      </c>
      <c r="Z67" s="48">
        <v>946585.83345250087</v>
      </c>
      <c r="AA67" s="49">
        <v>1.0904146116801103</v>
      </c>
      <c r="AB67" s="46">
        <v>355400.01909075119</v>
      </c>
      <c r="AC67" s="49">
        <v>1.2800334922537131</v>
      </c>
      <c r="AD67" s="46">
        <v>1301985.8525432521</v>
      </c>
      <c r="AE67" s="50">
        <v>1.1363650099137657</v>
      </c>
      <c r="AF67" s="139">
        <f t="shared" si="94"/>
        <v>2852423.9073732481</v>
      </c>
      <c r="AG67" s="140">
        <f t="shared" si="95"/>
        <v>735565.06874222122</v>
      </c>
      <c r="AH67" s="141">
        <f t="shared" si="96"/>
        <v>3587988.9761154694</v>
      </c>
      <c r="AI67" s="43"/>
      <c r="AJ67" s="45">
        <v>579522.33029349032</v>
      </c>
      <c r="AK67" s="49">
        <v>9.1987671475157189</v>
      </c>
      <c r="AL67" s="46">
        <v>104992.23328603848</v>
      </c>
      <c r="AM67" s="49">
        <v>9.2333333291740818</v>
      </c>
      <c r="AN67" s="46">
        <v>684514.56357952883</v>
      </c>
      <c r="AO67" s="50">
        <v>9.2040521652193572</v>
      </c>
      <c r="AP67" s="48">
        <v>146940.88918382727</v>
      </c>
      <c r="AQ67" s="49">
        <v>1.2248850827657467</v>
      </c>
      <c r="AR67" s="46">
        <v>244963.82289228082</v>
      </c>
      <c r="AS67" s="49">
        <v>2.2229022041041815</v>
      </c>
      <c r="AT67" s="46">
        <v>391904.71207610809</v>
      </c>
      <c r="AU67" s="50">
        <v>1.7027268156745787</v>
      </c>
      <c r="AV67" s="139">
        <f t="shared" si="97"/>
        <v>726463.21947731753</v>
      </c>
      <c r="AW67" s="140">
        <f t="shared" si="98"/>
        <v>349956.05617831927</v>
      </c>
      <c r="AX67" s="141">
        <f t="shared" si="99"/>
        <v>1076419.2756556368</v>
      </c>
      <c r="AY67" s="43"/>
      <c r="AZ67" s="45">
        <v>695017.43803077971</v>
      </c>
      <c r="BA67" s="49">
        <v>6.3547937535387513</v>
      </c>
      <c r="BB67" s="46">
        <v>110372.18996922026</v>
      </c>
      <c r="BC67" s="49">
        <v>5.9802877096456575</v>
      </c>
      <c r="BD67" s="46">
        <v>805389.62800000003</v>
      </c>
      <c r="BE67" s="50">
        <v>6.3007207353804029</v>
      </c>
      <c r="BF67" s="48">
        <v>289202.20696856186</v>
      </c>
      <c r="BG67" s="49">
        <v>0.54369288536394789</v>
      </c>
      <c r="BH67" s="46">
        <v>213784.59303143778</v>
      </c>
      <c r="BI67" s="49">
        <v>1.0270353292535817</v>
      </c>
      <c r="BJ67" s="46">
        <v>502986.79999999964</v>
      </c>
      <c r="BK67" s="50">
        <v>0.67963933580063696</v>
      </c>
      <c r="BL67" s="139">
        <f t="shared" si="100"/>
        <v>984219.64499934157</v>
      </c>
      <c r="BM67" s="140">
        <f t="shared" si="101"/>
        <v>324156.78300065803</v>
      </c>
      <c r="BN67" s="141">
        <f t="shared" si="102"/>
        <v>1308376.4279999996</v>
      </c>
      <c r="BO67" s="43"/>
      <c r="BP67" s="45">
        <v>230760.01</v>
      </c>
      <c r="BQ67" s="49">
        <v>2.9296534081531607</v>
      </c>
      <c r="BR67" s="46">
        <v>30000.339999999967</v>
      </c>
      <c r="BS67" s="49">
        <v>2.655132312594032</v>
      </c>
      <c r="BT67" s="46">
        <v>260760.34999999998</v>
      </c>
      <c r="BU67" s="50">
        <v>2.8952140652410452</v>
      </c>
      <c r="BV67" s="48">
        <v>179322.11</v>
      </c>
      <c r="BW67" s="49">
        <v>0.80008437105416963</v>
      </c>
      <c r="BX67" s="46">
        <v>183027.74000000005</v>
      </c>
      <c r="BY67" s="49">
        <v>0.52661215282673068</v>
      </c>
      <c r="BZ67" s="46">
        <v>362349.85000000003</v>
      </c>
      <c r="CA67" s="50">
        <v>0.63382669857229323</v>
      </c>
      <c r="CB67" s="139">
        <f t="shared" si="103"/>
        <v>410082.12</v>
      </c>
      <c r="CC67" s="140">
        <f t="shared" si="104"/>
        <v>213028.08000000002</v>
      </c>
      <c r="CD67" s="141">
        <f t="shared" si="105"/>
        <v>623110.19999999995</v>
      </c>
      <c r="CE67" s="43"/>
      <c r="CF67" s="45">
        <v>1452142.4505833655</v>
      </c>
      <c r="CG67" s="49">
        <v>11.512057543410672</v>
      </c>
      <c r="CH67" s="46">
        <v>156750.66750385752</v>
      </c>
      <c r="CI67" s="49">
        <v>8.1213754470678996</v>
      </c>
      <c r="CJ67" s="46">
        <v>1608893.118087223</v>
      </c>
      <c r="CK67" s="50">
        <v>11.062094292482385</v>
      </c>
      <c r="CL67" s="48">
        <v>946771.78079837433</v>
      </c>
      <c r="CM67" s="49">
        <v>1.7387400568548479</v>
      </c>
      <c r="CN67" s="46">
        <v>599097.96801664087</v>
      </c>
      <c r="CO67" s="49">
        <v>2.8029810982550476</v>
      </c>
      <c r="CP67" s="46">
        <v>1545869.7488150152</v>
      </c>
      <c r="CQ67" s="50">
        <v>2.0387282180792337</v>
      </c>
      <c r="CR67" s="139">
        <f t="shared" si="106"/>
        <v>2398914.23138174</v>
      </c>
      <c r="CS67" s="140">
        <f t="shared" si="107"/>
        <v>755848.63552049838</v>
      </c>
      <c r="CT67" s="141">
        <f t="shared" si="108"/>
        <v>3154762.8669022382</v>
      </c>
      <c r="CU67" s="43"/>
      <c r="CV67" s="48">
        <f t="shared" si="109"/>
        <v>7810139.82870581</v>
      </c>
      <c r="CW67" s="49">
        <f t="shared" ref="CW67:CW102" si="123">+CV67/$CV$111</f>
        <v>11.690916019570048</v>
      </c>
      <c r="CX67" s="49">
        <f t="shared" si="110"/>
        <v>1087195.4951921673</v>
      </c>
      <c r="CY67" s="49">
        <f t="shared" si="111"/>
        <v>10.239656182643442</v>
      </c>
      <c r="CZ67" s="46">
        <f t="shared" si="112"/>
        <v>8897335.3238979764</v>
      </c>
      <c r="DA67" s="50">
        <f t="shared" si="113"/>
        <v>11.491894914408793</v>
      </c>
      <c r="DB67" s="48">
        <f t="shared" si="114"/>
        <v>2748958.6273073396</v>
      </c>
      <c r="DC67" s="49">
        <f t="shared" si="115"/>
        <v>1.0776304661346607</v>
      </c>
      <c r="DD67" s="46">
        <f t="shared" si="116"/>
        <v>1885976.4066612269</v>
      </c>
      <c r="DE67" s="49">
        <f t="shared" si="117"/>
        <v>1.3729152368280944</v>
      </c>
      <c r="DF67" s="46">
        <f t="shared" si="118"/>
        <v>4634935.033968566</v>
      </c>
      <c r="DG67" s="50">
        <f t="shared" si="119"/>
        <v>1.1809862459108231</v>
      </c>
      <c r="DH67" s="177"/>
      <c r="DI67" s="190" t="s">
        <v>67</v>
      </c>
      <c r="DJ67" s="48">
        <f t="shared" si="120"/>
        <v>8897335.3238979764</v>
      </c>
      <c r="DK67" s="46">
        <f t="shared" si="121"/>
        <v>4634935.033968566</v>
      </c>
      <c r="DL67" s="47">
        <f t="shared" si="122"/>
        <v>13532270.357866542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v>221689.17059697545</v>
      </c>
      <c r="E68" s="49">
        <v>2.1846247977076132</v>
      </c>
      <c r="F68" s="46">
        <v>22938.438746708318</v>
      </c>
      <c r="G68" s="49">
        <v>1.5421835919529594</v>
      </c>
      <c r="H68" s="46">
        <v>244627.60934368378</v>
      </c>
      <c r="I68" s="50">
        <v>2.1024968358130467</v>
      </c>
      <c r="J68" s="48">
        <v>10265.906305551249</v>
      </c>
      <c r="K68" s="49">
        <v>3.9032083348102931E-2</v>
      </c>
      <c r="L68" s="46">
        <v>12384.893087272452</v>
      </c>
      <c r="M68" s="49">
        <v>5.7638737136572422E-2</v>
      </c>
      <c r="N68" s="46">
        <v>22650.799392823701</v>
      </c>
      <c r="O68" s="50">
        <v>4.7398211262638976E-2</v>
      </c>
      <c r="P68" s="139">
        <f t="shared" si="91"/>
        <v>231955.07690252669</v>
      </c>
      <c r="Q68" s="140">
        <f t="shared" si="92"/>
        <v>35323.331833980774</v>
      </c>
      <c r="R68" s="141">
        <f t="shared" si="93"/>
        <v>267278.40873650747</v>
      </c>
      <c r="S68" s="41"/>
      <c r="T68" s="45">
        <v>2035618.0227437457</v>
      </c>
      <c r="U68" s="49">
        <v>10.753510458344756</v>
      </c>
      <c r="V68" s="46">
        <v>431167.77999830461</v>
      </c>
      <c r="W68" s="49">
        <v>13.965400660695233</v>
      </c>
      <c r="X68" s="46">
        <v>2466785.8027420505</v>
      </c>
      <c r="Y68" s="50">
        <v>11.203903324410236</v>
      </c>
      <c r="Z68" s="48">
        <v>1308019.2128102451</v>
      </c>
      <c r="AA68" s="49">
        <v>1.5067659071174733</v>
      </c>
      <c r="AB68" s="46">
        <v>486464.82103736314</v>
      </c>
      <c r="AC68" s="49">
        <v>1.7520856226291581</v>
      </c>
      <c r="AD68" s="46">
        <v>1794484.0338476081</v>
      </c>
      <c r="AE68" s="50">
        <v>1.5662143048098824</v>
      </c>
      <c r="AF68" s="139">
        <f t="shared" si="94"/>
        <v>3343637.235553991</v>
      </c>
      <c r="AG68" s="140">
        <f t="shared" si="95"/>
        <v>917632.60103566782</v>
      </c>
      <c r="AH68" s="141">
        <f t="shared" si="96"/>
        <v>4261269.8365896586</v>
      </c>
      <c r="AI68" s="43"/>
      <c r="AJ68" s="45">
        <v>77944.496193875617</v>
      </c>
      <c r="AK68" s="49">
        <v>1.237214225299613</v>
      </c>
      <c r="AL68" s="46">
        <v>14227.167414145886</v>
      </c>
      <c r="AM68" s="49">
        <v>1.251179967825687</v>
      </c>
      <c r="AN68" s="46">
        <v>92171.66360802151</v>
      </c>
      <c r="AO68" s="50">
        <v>1.2393495261327871</v>
      </c>
      <c r="AP68" s="48">
        <v>39971.88877790331</v>
      </c>
      <c r="AQ68" s="49">
        <v>0.3332018103740596</v>
      </c>
      <c r="AR68" s="46">
        <v>67866.41965737252</v>
      </c>
      <c r="AS68" s="49">
        <v>0.61584772828831691</v>
      </c>
      <c r="AT68" s="46">
        <v>107838.30843527583</v>
      </c>
      <c r="AU68" s="50">
        <v>0.4685301652970974</v>
      </c>
      <c r="AV68" s="139">
        <f t="shared" si="97"/>
        <v>117916.38497177893</v>
      </c>
      <c r="AW68" s="140">
        <f t="shared" si="98"/>
        <v>82093.587071518414</v>
      </c>
      <c r="AX68" s="141">
        <f t="shared" si="99"/>
        <v>200009.97204329734</v>
      </c>
      <c r="AY68" s="43"/>
      <c r="AZ68" s="45">
        <v>954571.97656307009</v>
      </c>
      <c r="BA68" s="49">
        <v>8.7279940071050301</v>
      </c>
      <c r="BB68" s="46">
        <v>148852.95143692964</v>
      </c>
      <c r="BC68" s="49">
        <v>8.0652877891704406</v>
      </c>
      <c r="BD68" s="46">
        <v>1103424.9279999998</v>
      </c>
      <c r="BE68" s="50">
        <v>8.6323092352826123</v>
      </c>
      <c r="BF68" s="48">
        <v>554459.2111057213</v>
      </c>
      <c r="BG68" s="49">
        <v>1.0423693908236946</v>
      </c>
      <c r="BH68" s="46">
        <v>401706.98889427824</v>
      </c>
      <c r="BI68" s="49">
        <v>1.9298269522248988</v>
      </c>
      <c r="BJ68" s="46">
        <v>956166.19999999949</v>
      </c>
      <c r="BK68" s="50">
        <v>1.2919785590457229</v>
      </c>
      <c r="BL68" s="139">
        <f t="shared" si="100"/>
        <v>1509031.1876687915</v>
      </c>
      <c r="BM68" s="140">
        <f t="shared" si="101"/>
        <v>550559.94033120782</v>
      </c>
      <c r="BN68" s="141">
        <f t="shared" si="102"/>
        <v>2059591.1279999993</v>
      </c>
      <c r="BO68" s="43"/>
      <c r="BP68" s="45">
        <v>259850.05000000005</v>
      </c>
      <c r="BQ68" s="49">
        <v>3.298971015780721</v>
      </c>
      <c r="BR68" s="46">
        <v>39088.690000000046</v>
      </c>
      <c r="BS68" s="49">
        <v>3.4594822550668241</v>
      </c>
      <c r="BT68" s="46">
        <v>298938.74000000011</v>
      </c>
      <c r="BU68" s="50">
        <v>3.3191075433570947</v>
      </c>
      <c r="BV68" s="48">
        <v>167602.42000000001</v>
      </c>
      <c r="BW68" s="49">
        <v>0.74779443980921712</v>
      </c>
      <c r="BX68" s="46">
        <v>205030.03000000009</v>
      </c>
      <c r="BY68" s="49">
        <v>0.58991771133943527</v>
      </c>
      <c r="BZ68" s="46">
        <v>372632.45000000007</v>
      </c>
      <c r="CA68" s="50">
        <v>0.65181314567787219</v>
      </c>
      <c r="CB68" s="139">
        <f t="shared" si="103"/>
        <v>427452.47000000009</v>
      </c>
      <c r="CC68" s="140">
        <f t="shared" si="104"/>
        <v>244118.72000000015</v>
      </c>
      <c r="CD68" s="141">
        <f t="shared" si="105"/>
        <v>671571.19000000018</v>
      </c>
      <c r="CE68" s="43"/>
      <c r="CF68" s="45">
        <v>1452142.4505833655</v>
      </c>
      <c r="CG68" s="49">
        <v>11.512057543410672</v>
      </c>
      <c r="CH68" s="46">
        <v>156750.66750385752</v>
      </c>
      <c r="CI68" s="49">
        <v>8.1213754470678996</v>
      </c>
      <c r="CJ68" s="46">
        <v>1608893.118087223</v>
      </c>
      <c r="CK68" s="50">
        <v>11.062094292482385</v>
      </c>
      <c r="CL68" s="48">
        <v>946771.78079837433</v>
      </c>
      <c r="CM68" s="49">
        <v>1.7387400568548479</v>
      </c>
      <c r="CN68" s="46">
        <v>599097.96801664087</v>
      </c>
      <c r="CO68" s="49">
        <v>2.8029810982550476</v>
      </c>
      <c r="CP68" s="46">
        <v>1545869.7488150152</v>
      </c>
      <c r="CQ68" s="50">
        <v>2.0387282180792337</v>
      </c>
      <c r="CR68" s="139">
        <f t="shared" si="106"/>
        <v>2398914.23138174</v>
      </c>
      <c r="CS68" s="140">
        <f t="shared" si="107"/>
        <v>755848.63552049838</v>
      </c>
      <c r="CT68" s="141">
        <f t="shared" si="108"/>
        <v>3154762.8669022382</v>
      </c>
      <c r="CU68" s="43"/>
      <c r="CV68" s="48">
        <f t="shared" si="109"/>
        <v>5001816.1666810326</v>
      </c>
      <c r="CW68" s="49">
        <f t="shared" si="123"/>
        <v>7.4871659192413658</v>
      </c>
      <c r="CX68" s="49">
        <f t="shared" si="110"/>
        <v>813025.695099946</v>
      </c>
      <c r="CY68" s="49">
        <f t="shared" si="111"/>
        <v>7.6574117739575795</v>
      </c>
      <c r="CZ68" s="46">
        <f t="shared" si="112"/>
        <v>5814841.8617809787</v>
      </c>
      <c r="DA68" s="50">
        <f t="shared" si="113"/>
        <v>7.5105128880560592</v>
      </c>
      <c r="DB68" s="48">
        <f t="shared" si="114"/>
        <v>3027090.4197977954</v>
      </c>
      <c r="DC68" s="49">
        <f t="shared" si="115"/>
        <v>1.1866620427509824</v>
      </c>
      <c r="DD68" s="46">
        <f t="shared" si="116"/>
        <v>1772551.1206929274</v>
      </c>
      <c r="DE68" s="49">
        <f t="shared" si="117"/>
        <v>1.2903461745654643</v>
      </c>
      <c r="DF68" s="46">
        <f t="shared" si="118"/>
        <v>4799641.5404907223</v>
      </c>
      <c r="DG68" s="50">
        <f t="shared" si="119"/>
        <v>1.2229536343184526</v>
      </c>
      <c r="DH68" s="177"/>
      <c r="DI68" s="190" t="s">
        <v>68</v>
      </c>
      <c r="DJ68" s="48">
        <f t="shared" si="120"/>
        <v>5814841.8617809787</v>
      </c>
      <c r="DK68" s="46">
        <f t="shared" si="121"/>
        <v>4799641.5404907223</v>
      </c>
      <c r="DL68" s="47">
        <f t="shared" si="122"/>
        <v>10614483.402271701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v>2276963.3194224392</v>
      </c>
      <c r="E69" s="49">
        <v>22.438220674856758</v>
      </c>
      <c r="F69" s="46">
        <v>235600.06783563588</v>
      </c>
      <c r="G69" s="49">
        <v>15.839724878017741</v>
      </c>
      <c r="H69" s="46">
        <v>2512563.3872580752</v>
      </c>
      <c r="I69" s="50">
        <v>21.59468665725327</v>
      </c>
      <c r="J69" s="48">
        <v>5498.6336451675161</v>
      </c>
      <c r="K69" s="49">
        <v>2.0906398358886729E-2</v>
      </c>
      <c r="L69" s="46">
        <v>6633.607184263321</v>
      </c>
      <c r="M69" s="49">
        <v>3.0872510409796206E-2</v>
      </c>
      <c r="N69" s="46">
        <v>12132.240829430837</v>
      </c>
      <c r="O69" s="50">
        <v>2.5387471053439518E-2</v>
      </c>
      <c r="P69" s="139">
        <f t="shared" si="91"/>
        <v>2282461.9530676068</v>
      </c>
      <c r="Q69" s="140">
        <f t="shared" si="92"/>
        <v>242233.67501989921</v>
      </c>
      <c r="R69" s="141">
        <f t="shared" si="93"/>
        <v>2524695.6280875062</v>
      </c>
      <c r="S69" s="41"/>
      <c r="T69" s="45">
        <v>1694675.9590028226</v>
      </c>
      <c r="U69" s="49">
        <v>8.952424003438086</v>
      </c>
      <c r="V69" s="46">
        <v>290005.96195732488</v>
      </c>
      <c r="W69" s="49">
        <v>9.3932098839581801</v>
      </c>
      <c r="X69" s="46">
        <v>1984681.9209601474</v>
      </c>
      <c r="Y69" s="50">
        <v>9.0142339668992761</v>
      </c>
      <c r="Z69" s="48">
        <v>558311.66247854836</v>
      </c>
      <c r="AA69" s="49">
        <v>0.64314420639232173</v>
      </c>
      <c r="AB69" s="46">
        <v>157765.56686848789</v>
      </c>
      <c r="AC69" s="49">
        <v>0.56821946727158357</v>
      </c>
      <c r="AD69" s="46">
        <v>716077.22934703622</v>
      </c>
      <c r="AE69" s="50">
        <v>0.62498767266669264</v>
      </c>
      <c r="AF69" s="139">
        <f t="shared" si="94"/>
        <v>2252987.6214813711</v>
      </c>
      <c r="AG69" s="140">
        <f t="shared" si="95"/>
        <v>447771.52882581274</v>
      </c>
      <c r="AH69" s="141">
        <f t="shared" si="96"/>
        <v>2700759.1503071841</v>
      </c>
      <c r="AI69" s="43"/>
      <c r="AJ69" s="45">
        <v>116262.18163822498</v>
      </c>
      <c r="AK69" s="49">
        <v>1.8454314545749997</v>
      </c>
      <c r="AL69" s="46">
        <v>20974.266178129059</v>
      </c>
      <c r="AM69" s="49">
        <v>1.8445401616506076</v>
      </c>
      <c r="AN69" s="46">
        <v>137236.44781635405</v>
      </c>
      <c r="AO69" s="50">
        <v>1.8452951797925812</v>
      </c>
      <c r="AP69" s="48">
        <v>40540.094826285138</v>
      </c>
      <c r="AQ69" s="49">
        <v>0.33793832120141326</v>
      </c>
      <c r="AR69" s="46">
        <v>69837.720496706926</v>
      </c>
      <c r="AS69" s="49">
        <v>0.63373612065977247</v>
      </c>
      <c r="AT69" s="46">
        <v>110377.81532299207</v>
      </c>
      <c r="AU69" s="50">
        <v>0.47956368018748485</v>
      </c>
      <c r="AV69" s="139">
        <f t="shared" si="97"/>
        <v>156802.27646451013</v>
      </c>
      <c r="AW69" s="140">
        <f t="shared" si="98"/>
        <v>90811.986674835993</v>
      </c>
      <c r="AX69" s="141">
        <f t="shared" si="99"/>
        <v>247614.26313934612</v>
      </c>
      <c r="AY69" s="43"/>
      <c r="AZ69" s="45">
        <v>696028.18162002927</v>
      </c>
      <c r="BA69" s="49">
        <v>6.3640353447506079</v>
      </c>
      <c r="BB69" s="46">
        <v>110611.94637997034</v>
      </c>
      <c r="BC69" s="49">
        <v>5.9932784124387917</v>
      </c>
      <c r="BD69" s="46">
        <v>806640.12799999956</v>
      </c>
      <c r="BE69" s="50">
        <v>6.3105036416976299</v>
      </c>
      <c r="BF69" s="48">
        <v>320146.58165467507</v>
      </c>
      <c r="BG69" s="49">
        <v>0.60186753256055414</v>
      </c>
      <c r="BH69" s="46">
        <v>235584.4183453247</v>
      </c>
      <c r="BI69" s="49">
        <v>1.1317631323727988</v>
      </c>
      <c r="BJ69" s="46">
        <v>555730.99999999977</v>
      </c>
      <c r="BK69" s="50">
        <v>0.75090767337000475</v>
      </c>
      <c r="BL69" s="139">
        <f t="shared" si="100"/>
        <v>1016174.7632747043</v>
      </c>
      <c r="BM69" s="140">
        <f t="shared" si="101"/>
        <v>346196.36472529505</v>
      </c>
      <c r="BN69" s="141">
        <f t="shared" si="102"/>
        <v>1362371.1279999993</v>
      </c>
      <c r="BO69" s="43"/>
      <c r="BP69" s="45">
        <v>90083.800000000017</v>
      </c>
      <c r="BQ69" s="49">
        <v>1.1436743814033798</v>
      </c>
      <c r="BR69" s="46">
        <v>11704.260000000002</v>
      </c>
      <c r="BS69" s="49">
        <v>1.0358668908752988</v>
      </c>
      <c r="BT69" s="46">
        <v>101788.06000000003</v>
      </c>
      <c r="BU69" s="50">
        <v>1.1301496680212291</v>
      </c>
      <c r="BV69" s="48">
        <v>47666.799999999952</v>
      </c>
      <c r="BW69" s="49">
        <v>0.21267573584855129</v>
      </c>
      <c r="BX69" s="46">
        <v>58177.36</v>
      </c>
      <c r="BY69" s="49">
        <v>0.16738940662970392</v>
      </c>
      <c r="BZ69" s="46">
        <v>105844.15999999995</v>
      </c>
      <c r="CA69" s="50">
        <v>0.18514387268535515</v>
      </c>
      <c r="CB69" s="139">
        <f t="shared" si="103"/>
        <v>137750.59999999998</v>
      </c>
      <c r="CC69" s="140">
        <f t="shared" si="104"/>
        <v>69881.62</v>
      </c>
      <c r="CD69" s="141">
        <f t="shared" si="105"/>
        <v>207632.21999999997</v>
      </c>
      <c r="CE69" s="43"/>
      <c r="CF69" s="45">
        <v>1452142.4505833655</v>
      </c>
      <c r="CG69" s="49">
        <v>11.512057543410672</v>
      </c>
      <c r="CH69" s="46">
        <v>156750.66750385752</v>
      </c>
      <c r="CI69" s="49">
        <v>8.1213754470678996</v>
      </c>
      <c r="CJ69" s="46">
        <v>1608893.118087223</v>
      </c>
      <c r="CK69" s="50">
        <v>11.062094292482385</v>
      </c>
      <c r="CL69" s="48">
        <v>946771.78079837433</v>
      </c>
      <c r="CM69" s="49">
        <v>1.7387400568548479</v>
      </c>
      <c r="CN69" s="46">
        <v>599097.96801664087</v>
      </c>
      <c r="CO69" s="49">
        <v>2.8029810982550476</v>
      </c>
      <c r="CP69" s="46">
        <v>1545869.7488150152</v>
      </c>
      <c r="CQ69" s="50">
        <v>2.0387282180792337</v>
      </c>
      <c r="CR69" s="139">
        <f t="shared" si="106"/>
        <v>2398914.23138174</v>
      </c>
      <c r="CS69" s="140">
        <f t="shared" si="107"/>
        <v>755848.63552049838</v>
      </c>
      <c r="CT69" s="141">
        <f t="shared" si="108"/>
        <v>3154762.8669022382</v>
      </c>
      <c r="CU69" s="43"/>
      <c r="CV69" s="48">
        <f t="shared" si="109"/>
        <v>6326155.8922668817</v>
      </c>
      <c r="CW69" s="49">
        <f t="shared" si="123"/>
        <v>9.4695561008228122</v>
      </c>
      <c r="CX69" s="49">
        <f t="shared" si="110"/>
        <v>825647.16985491756</v>
      </c>
      <c r="CY69" s="49">
        <f t="shared" si="111"/>
        <v>7.7762860358362849</v>
      </c>
      <c r="CZ69" s="46">
        <f t="shared" si="112"/>
        <v>7151803.0621217992</v>
      </c>
      <c r="DA69" s="50">
        <f t="shared" si="113"/>
        <v>9.2373464915610004</v>
      </c>
      <c r="DB69" s="48">
        <f t="shared" si="114"/>
        <v>1918935.5534030502</v>
      </c>
      <c r="DC69" s="49">
        <f t="shared" si="115"/>
        <v>0.75224974081245277</v>
      </c>
      <c r="DD69" s="46">
        <f t="shared" si="116"/>
        <v>1127096.6409114236</v>
      </c>
      <c r="DE69" s="49">
        <f t="shared" si="117"/>
        <v>0.82048118217155075</v>
      </c>
      <c r="DF69" s="46">
        <f t="shared" si="118"/>
        <v>3046032.1943144738</v>
      </c>
      <c r="DG69" s="50">
        <f t="shared" si="119"/>
        <v>0.77613215713334938</v>
      </c>
      <c r="DH69" s="177"/>
      <c r="DI69" s="190" t="s">
        <v>69</v>
      </c>
      <c r="DJ69" s="48">
        <f t="shared" si="120"/>
        <v>7151803.0621217992</v>
      </c>
      <c r="DK69" s="46">
        <f t="shared" si="121"/>
        <v>3046032.1943144738</v>
      </c>
      <c r="DL69" s="47">
        <f t="shared" si="122"/>
        <v>10197835.256436273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v>534971.95928960992</v>
      </c>
      <c r="E70" s="49">
        <v>5.2718543048139965</v>
      </c>
      <c r="F70" s="46">
        <v>55354.176689489032</v>
      </c>
      <c r="G70" s="49">
        <v>3.7215393767304712</v>
      </c>
      <c r="H70" s="46">
        <v>590326.13597909897</v>
      </c>
      <c r="I70" s="50">
        <v>5.0736661995092351</v>
      </c>
      <c r="J70" s="48">
        <v>68086.775065161521</v>
      </c>
      <c r="K70" s="49">
        <v>0.25887326458549997</v>
      </c>
      <c r="L70" s="46">
        <v>82140.573344528835</v>
      </c>
      <c r="M70" s="49">
        <v>0.38227854547393009</v>
      </c>
      <c r="N70" s="46">
        <v>150227.34840969037</v>
      </c>
      <c r="O70" s="50">
        <v>0.31436010155140559</v>
      </c>
      <c r="P70" s="139">
        <f t="shared" si="91"/>
        <v>603058.73435477144</v>
      </c>
      <c r="Q70" s="140">
        <f t="shared" si="92"/>
        <v>137494.75003401787</v>
      </c>
      <c r="R70" s="141">
        <f t="shared" si="93"/>
        <v>740553.48438878928</v>
      </c>
      <c r="S70" s="41"/>
      <c r="T70" s="45">
        <v>1855318.8084145626</v>
      </c>
      <c r="U70" s="49">
        <v>9.8010481273682899</v>
      </c>
      <c r="V70" s="46">
        <v>301048.51851165586</v>
      </c>
      <c r="W70" s="49">
        <v>9.7508751218389538</v>
      </c>
      <c r="X70" s="46">
        <v>2156367.3269262183</v>
      </c>
      <c r="Y70" s="50">
        <v>9.7940125307769303</v>
      </c>
      <c r="Z70" s="48">
        <v>893674.42047623522</v>
      </c>
      <c r="AA70" s="49">
        <v>1.029463585587181</v>
      </c>
      <c r="AB70" s="46">
        <v>301785.53074258676</v>
      </c>
      <c r="AC70" s="49">
        <v>1.0869318122614768</v>
      </c>
      <c r="AD70" s="46">
        <v>1195459.951218822</v>
      </c>
      <c r="AE70" s="50">
        <v>1.0433898775971207</v>
      </c>
      <c r="AF70" s="139">
        <f t="shared" si="94"/>
        <v>2748993.2288907981</v>
      </c>
      <c r="AG70" s="140">
        <f t="shared" si="95"/>
        <v>602834.04925424256</v>
      </c>
      <c r="AH70" s="141">
        <f t="shared" si="96"/>
        <v>3351827.2781450404</v>
      </c>
      <c r="AI70" s="43"/>
      <c r="AJ70" s="45">
        <v>22486.754007374126</v>
      </c>
      <c r="AK70" s="49">
        <v>0.35693260329165277</v>
      </c>
      <c r="AL70" s="46">
        <v>4401.6489331722296</v>
      </c>
      <c r="AM70" s="49">
        <v>0.38709426903282296</v>
      </c>
      <c r="AN70" s="46">
        <v>26888.402940546355</v>
      </c>
      <c r="AO70" s="50">
        <v>0.36154418981251235</v>
      </c>
      <c r="AP70" s="48">
        <v>4922.0101732154872</v>
      </c>
      <c r="AQ70" s="49">
        <v>4.102940217579993E-2</v>
      </c>
      <c r="AR70" s="46">
        <v>9543.9064449201542</v>
      </c>
      <c r="AS70" s="49">
        <v>8.6605321641743685E-2</v>
      </c>
      <c r="AT70" s="46">
        <v>14465.916618135641</v>
      </c>
      <c r="AU70" s="50">
        <v>6.2850747592513315E-2</v>
      </c>
      <c r="AV70" s="139">
        <f t="shared" si="97"/>
        <v>27408.764180589613</v>
      </c>
      <c r="AW70" s="140">
        <f t="shared" si="98"/>
        <v>13945.555378092384</v>
      </c>
      <c r="AX70" s="141">
        <f t="shared" si="99"/>
        <v>41354.319558681993</v>
      </c>
      <c r="AY70" s="43"/>
      <c r="AZ70" s="45">
        <v>784040.39927727322</v>
      </c>
      <c r="BA70" s="49">
        <v>7.1687626226560841</v>
      </c>
      <c r="BB70" s="46">
        <v>125344.35672272657</v>
      </c>
      <c r="BC70" s="49">
        <v>6.7915234461815439</v>
      </c>
      <c r="BD70" s="46">
        <v>909384.75599999982</v>
      </c>
      <c r="BE70" s="50">
        <v>7.114294981419909</v>
      </c>
      <c r="BF70" s="48">
        <v>212571.06309063814</v>
      </c>
      <c r="BG70" s="49">
        <v>0.39962825957685177</v>
      </c>
      <c r="BH70" s="46">
        <v>153871.73690936176</v>
      </c>
      <c r="BI70" s="49">
        <v>0.73921000451275609</v>
      </c>
      <c r="BJ70" s="46">
        <v>366442.79999999993</v>
      </c>
      <c r="BK70" s="50">
        <v>0.49514011342032394</v>
      </c>
      <c r="BL70" s="139">
        <f t="shared" si="100"/>
        <v>996611.46236791136</v>
      </c>
      <c r="BM70" s="140">
        <f t="shared" si="101"/>
        <v>279216.09363208833</v>
      </c>
      <c r="BN70" s="141">
        <f t="shared" si="102"/>
        <v>1275827.5559999996</v>
      </c>
      <c r="BO70" s="43"/>
      <c r="BP70" s="45">
        <v>226732.05000000002</v>
      </c>
      <c r="BQ70" s="49">
        <v>2.8785157489811724</v>
      </c>
      <c r="BR70" s="46">
        <v>29577.330000000024</v>
      </c>
      <c r="BS70" s="49">
        <v>2.6176944862377223</v>
      </c>
      <c r="BT70" s="46">
        <v>256309.38000000003</v>
      </c>
      <c r="BU70" s="50">
        <v>2.8457950836053563</v>
      </c>
      <c r="BV70" s="48">
        <v>125543.28000000001</v>
      </c>
      <c r="BW70" s="49">
        <v>0.56013849167220664</v>
      </c>
      <c r="BX70" s="46">
        <v>150657.79000000004</v>
      </c>
      <c r="BY70" s="49">
        <v>0.43347649450306003</v>
      </c>
      <c r="BZ70" s="46">
        <v>276201.07000000007</v>
      </c>
      <c r="CA70" s="50">
        <v>0.48313422053364968</v>
      </c>
      <c r="CB70" s="139">
        <f t="shared" si="103"/>
        <v>352275.33</v>
      </c>
      <c r="CC70" s="140">
        <f t="shared" si="104"/>
        <v>180235.12000000005</v>
      </c>
      <c r="CD70" s="141">
        <f t="shared" si="105"/>
        <v>532510.45000000007</v>
      </c>
      <c r="CE70" s="43"/>
      <c r="CF70" s="45">
        <v>1452142.4505833655</v>
      </c>
      <c r="CG70" s="49">
        <v>11.512057543410672</v>
      </c>
      <c r="CH70" s="46">
        <v>156750.66750385752</v>
      </c>
      <c r="CI70" s="49">
        <v>8.1213754470678996</v>
      </c>
      <c r="CJ70" s="46">
        <v>1608893.118087223</v>
      </c>
      <c r="CK70" s="50">
        <v>11.062094292482385</v>
      </c>
      <c r="CL70" s="48">
        <v>946771.78079837433</v>
      </c>
      <c r="CM70" s="49">
        <v>1.7387400568548479</v>
      </c>
      <c r="CN70" s="46">
        <v>599097.96801664087</v>
      </c>
      <c r="CO70" s="49">
        <v>2.8029810982550476</v>
      </c>
      <c r="CP70" s="46">
        <v>1545869.7488150152</v>
      </c>
      <c r="CQ70" s="50">
        <v>2.0387282180792337</v>
      </c>
      <c r="CR70" s="139">
        <f t="shared" si="106"/>
        <v>2398914.23138174</v>
      </c>
      <c r="CS70" s="140">
        <f t="shared" si="107"/>
        <v>755848.63552049838</v>
      </c>
      <c r="CT70" s="141">
        <f t="shared" si="108"/>
        <v>3154762.8669022382</v>
      </c>
      <c r="CU70" s="43"/>
      <c r="CV70" s="48">
        <f t="shared" si="109"/>
        <v>4875692.4215721851</v>
      </c>
      <c r="CW70" s="49">
        <f t="shared" si="123"/>
        <v>7.2983726140662482</v>
      </c>
      <c r="CX70" s="49">
        <f t="shared" si="110"/>
        <v>672476.69836090133</v>
      </c>
      <c r="CY70" s="49">
        <f t="shared" si="111"/>
        <v>6.3336632762976341</v>
      </c>
      <c r="CZ70" s="46">
        <f t="shared" si="112"/>
        <v>5548169.1199330864</v>
      </c>
      <c r="DA70" s="50">
        <f t="shared" si="113"/>
        <v>7.1660754790689118</v>
      </c>
      <c r="DB70" s="48">
        <f t="shared" si="114"/>
        <v>2251569.329603625</v>
      </c>
      <c r="DC70" s="49">
        <f t="shared" si="115"/>
        <v>0.88264686201259002</v>
      </c>
      <c r="DD70" s="46">
        <f t="shared" si="116"/>
        <v>1297097.5054580383</v>
      </c>
      <c r="DE70" s="49">
        <f t="shared" si="117"/>
        <v>0.94423499817139256</v>
      </c>
      <c r="DF70" s="46">
        <f t="shared" si="118"/>
        <v>3548666.8350616633</v>
      </c>
      <c r="DG70" s="50">
        <f t="shared" si="119"/>
        <v>0.90420398405008984</v>
      </c>
      <c r="DH70" s="177"/>
      <c r="DI70" s="190" t="s">
        <v>70</v>
      </c>
      <c r="DJ70" s="48">
        <f t="shared" si="120"/>
        <v>5548169.1199330864</v>
      </c>
      <c r="DK70" s="46">
        <f t="shared" si="121"/>
        <v>3548666.8350616633</v>
      </c>
      <c r="DL70" s="47">
        <f t="shared" si="122"/>
        <v>9096835.9549947493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v>0</v>
      </c>
      <c r="E71" s="49">
        <v>0</v>
      </c>
      <c r="F71" s="46">
        <v>0</v>
      </c>
      <c r="G71" s="49">
        <v>0</v>
      </c>
      <c r="H71" s="46">
        <v>0</v>
      </c>
      <c r="I71" s="50">
        <v>0</v>
      </c>
      <c r="J71" s="48">
        <v>0</v>
      </c>
      <c r="K71" s="49">
        <v>0</v>
      </c>
      <c r="L71" s="46">
        <v>0</v>
      </c>
      <c r="M71" s="49">
        <v>0</v>
      </c>
      <c r="N71" s="46">
        <v>0</v>
      </c>
      <c r="O71" s="50">
        <v>0</v>
      </c>
      <c r="P71" s="139">
        <f t="shared" si="91"/>
        <v>0</v>
      </c>
      <c r="Q71" s="140">
        <f t="shared" si="92"/>
        <v>0</v>
      </c>
      <c r="R71" s="141">
        <f t="shared" si="93"/>
        <v>0</v>
      </c>
      <c r="S71" s="41"/>
      <c r="T71" s="45">
        <v>0</v>
      </c>
      <c r="U71" s="49">
        <v>0</v>
      </c>
      <c r="V71" s="46">
        <v>0</v>
      </c>
      <c r="W71" s="49">
        <v>0</v>
      </c>
      <c r="X71" s="46">
        <v>0</v>
      </c>
      <c r="Y71" s="50">
        <v>0</v>
      </c>
      <c r="Z71" s="48">
        <v>0</v>
      </c>
      <c r="AA71" s="49">
        <v>0</v>
      </c>
      <c r="AB71" s="46">
        <v>0</v>
      </c>
      <c r="AC71" s="49">
        <v>0</v>
      </c>
      <c r="AD71" s="46">
        <v>0</v>
      </c>
      <c r="AE71" s="50">
        <v>0</v>
      </c>
      <c r="AF71" s="139">
        <f t="shared" si="94"/>
        <v>0</v>
      </c>
      <c r="AG71" s="140">
        <f t="shared" si="95"/>
        <v>0</v>
      </c>
      <c r="AH71" s="141">
        <f t="shared" si="96"/>
        <v>0</v>
      </c>
      <c r="AI71" s="43"/>
      <c r="AJ71" s="45">
        <v>0</v>
      </c>
      <c r="AK71" s="49">
        <v>0</v>
      </c>
      <c r="AL71" s="46">
        <v>0</v>
      </c>
      <c r="AM71" s="49">
        <v>0</v>
      </c>
      <c r="AN71" s="46">
        <v>0</v>
      </c>
      <c r="AO71" s="50">
        <v>0</v>
      </c>
      <c r="AP71" s="48">
        <v>0</v>
      </c>
      <c r="AQ71" s="49">
        <v>0</v>
      </c>
      <c r="AR71" s="46">
        <v>0</v>
      </c>
      <c r="AS71" s="49">
        <v>0</v>
      </c>
      <c r="AT71" s="46">
        <v>0</v>
      </c>
      <c r="AU71" s="50">
        <v>0</v>
      </c>
      <c r="AV71" s="139">
        <f t="shared" si="97"/>
        <v>0</v>
      </c>
      <c r="AW71" s="140">
        <f t="shared" si="98"/>
        <v>0</v>
      </c>
      <c r="AX71" s="141">
        <f t="shared" si="99"/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f t="shared" si="100"/>
        <v>0</v>
      </c>
      <c r="BM71" s="140">
        <f t="shared" si="101"/>
        <v>0</v>
      </c>
      <c r="BN71" s="141">
        <f t="shared" si="102"/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v>0</v>
      </c>
      <c r="BX71" s="46">
        <v>0</v>
      </c>
      <c r="BY71" s="49">
        <v>0</v>
      </c>
      <c r="BZ71" s="46">
        <v>0</v>
      </c>
      <c r="CA71" s="50">
        <v>0</v>
      </c>
      <c r="CB71" s="139">
        <f t="shared" si="103"/>
        <v>0</v>
      </c>
      <c r="CC71" s="140">
        <f t="shared" si="104"/>
        <v>0</v>
      </c>
      <c r="CD71" s="141">
        <f t="shared" si="105"/>
        <v>0</v>
      </c>
      <c r="CE71" s="43"/>
      <c r="CF71" s="45">
        <v>0</v>
      </c>
      <c r="CG71" s="49">
        <v>0</v>
      </c>
      <c r="CH71" s="46">
        <v>0</v>
      </c>
      <c r="CI71" s="49">
        <v>0</v>
      </c>
      <c r="CJ71" s="46">
        <v>0</v>
      </c>
      <c r="CK71" s="50">
        <v>0</v>
      </c>
      <c r="CL71" s="48">
        <v>0</v>
      </c>
      <c r="CM71" s="49">
        <v>0</v>
      </c>
      <c r="CN71" s="46">
        <v>0</v>
      </c>
      <c r="CO71" s="49">
        <v>0</v>
      </c>
      <c r="CP71" s="46">
        <v>0</v>
      </c>
      <c r="CQ71" s="50">
        <v>0</v>
      </c>
      <c r="CR71" s="139">
        <f t="shared" si="106"/>
        <v>0</v>
      </c>
      <c r="CS71" s="140">
        <f t="shared" si="107"/>
        <v>0</v>
      </c>
      <c r="CT71" s="141">
        <f t="shared" si="108"/>
        <v>0</v>
      </c>
      <c r="CU71" s="43"/>
      <c r="CV71" s="48">
        <f t="shared" si="109"/>
        <v>0</v>
      </c>
      <c r="CW71" s="49">
        <f t="shared" si="123"/>
        <v>0</v>
      </c>
      <c r="CX71" s="49">
        <f t="shared" si="110"/>
        <v>0</v>
      </c>
      <c r="CY71" s="49">
        <f t="shared" si="111"/>
        <v>0</v>
      </c>
      <c r="CZ71" s="46">
        <f t="shared" si="112"/>
        <v>0</v>
      </c>
      <c r="DA71" s="50">
        <f t="shared" si="113"/>
        <v>0</v>
      </c>
      <c r="DB71" s="48">
        <f t="shared" si="114"/>
        <v>0</v>
      </c>
      <c r="DC71" s="49">
        <f t="shared" si="115"/>
        <v>0</v>
      </c>
      <c r="DD71" s="46">
        <f t="shared" si="116"/>
        <v>0</v>
      </c>
      <c r="DE71" s="49">
        <f t="shared" si="117"/>
        <v>0</v>
      </c>
      <c r="DF71" s="46">
        <f t="shared" si="118"/>
        <v>0</v>
      </c>
      <c r="DG71" s="50">
        <f t="shared" si="119"/>
        <v>0</v>
      </c>
      <c r="DH71" s="177"/>
      <c r="DI71" s="190" t="s">
        <v>71</v>
      </c>
      <c r="DJ71" s="48">
        <f t="shared" si="120"/>
        <v>0</v>
      </c>
      <c r="DK71" s="46">
        <f t="shared" si="121"/>
        <v>0</v>
      </c>
      <c r="DL71" s="47">
        <f t="shared" si="122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v>0</v>
      </c>
      <c r="E72" s="49">
        <v>0</v>
      </c>
      <c r="F72" s="46">
        <v>0</v>
      </c>
      <c r="G72" s="49">
        <v>0</v>
      </c>
      <c r="H72" s="46">
        <v>0</v>
      </c>
      <c r="I72" s="50">
        <v>0</v>
      </c>
      <c r="J72" s="48">
        <v>0</v>
      </c>
      <c r="K72" s="49">
        <v>0</v>
      </c>
      <c r="L72" s="46">
        <v>0</v>
      </c>
      <c r="M72" s="49">
        <v>0</v>
      </c>
      <c r="N72" s="46">
        <v>0</v>
      </c>
      <c r="O72" s="50">
        <v>0</v>
      </c>
      <c r="P72" s="139">
        <f t="shared" si="91"/>
        <v>0</v>
      </c>
      <c r="Q72" s="140">
        <f t="shared" si="92"/>
        <v>0</v>
      </c>
      <c r="R72" s="141">
        <f t="shared" si="93"/>
        <v>0</v>
      </c>
      <c r="S72" s="41"/>
      <c r="T72" s="45">
        <v>0</v>
      </c>
      <c r="U72" s="49">
        <v>0</v>
      </c>
      <c r="V72" s="46">
        <v>0</v>
      </c>
      <c r="W72" s="49">
        <v>0</v>
      </c>
      <c r="X72" s="46">
        <v>0</v>
      </c>
      <c r="Y72" s="50">
        <v>0</v>
      </c>
      <c r="Z72" s="48">
        <v>0</v>
      </c>
      <c r="AA72" s="49">
        <v>0</v>
      </c>
      <c r="AB72" s="46">
        <v>0</v>
      </c>
      <c r="AC72" s="49">
        <v>0</v>
      </c>
      <c r="AD72" s="46">
        <v>0</v>
      </c>
      <c r="AE72" s="50">
        <v>0</v>
      </c>
      <c r="AF72" s="139">
        <f t="shared" si="94"/>
        <v>0</v>
      </c>
      <c r="AG72" s="140">
        <f t="shared" si="95"/>
        <v>0</v>
      </c>
      <c r="AH72" s="141">
        <f t="shared" si="96"/>
        <v>0</v>
      </c>
      <c r="AI72" s="43"/>
      <c r="AJ72" s="45">
        <v>0</v>
      </c>
      <c r="AK72" s="49">
        <v>0</v>
      </c>
      <c r="AL72" s="46">
        <v>0</v>
      </c>
      <c r="AM72" s="49">
        <v>0</v>
      </c>
      <c r="AN72" s="46">
        <v>0</v>
      </c>
      <c r="AO72" s="50">
        <v>0</v>
      </c>
      <c r="AP72" s="48">
        <v>0</v>
      </c>
      <c r="AQ72" s="49">
        <v>0</v>
      </c>
      <c r="AR72" s="46">
        <v>0</v>
      </c>
      <c r="AS72" s="49">
        <v>0</v>
      </c>
      <c r="AT72" s="46">
        <v>0</v>
      </c>
      <c r="AU72" s="50">
        <v>0</v>
      </c>
      <c r="AV72" s="139">
        <f t="shared" si="97"/>
        <v>0</v>
      </c>
      <c r="AW72" s="140">
        <f t="shared" si="98"/>
        <v>0</v>
      </c>
      <c r="AX72" s="141">
        <f t="shared" si="99"/>
        <v>0</v>
      </c>
      <c r="AY72" s="43"/>
      <c r="AZ72" s="45">
        <v>1225680.2779092651</v>
      </c>
      <c r="BA72" s="49">
        <v>11.206834458660728</v>
      </c>
      <c r="BB72" s="46">
        <v>209655.96209073422</v>
      </c>
      <c r="BC72" s="49">
        <v>11.359772545011607</v>
      </c>
      <c r="BD72" s="46">
        <v>1435336.2399999993</v>
      </c>
      <c r="BE72" s="50">
        <v>11.228916409153134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f t="shared" si="100"/>
        <v>1225680.2779092651</v>
      </c>
      <c r="BM72" s="140">
        <f t="shared" si="101"/>
        <v>209655.96209073422</v>
      </c>
      <c r="BN72" s="141">
        <f t="shared" si="102"/>
        <v>1435336.2399999993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v>0</v>
      </c>
      <c r="BX72" s="46">
        <v>0</v>
      </c>
      <c r="BY72" s="49">
        <v>0</v>
      </c>
      <c r="BZ72" s="46">
        <v>0</v>
      </c>
      <c r="CA72" s="50">
        <v>0</v>
      </c>
      <c r="CB72" s="139">
        <f t="shared" si="103"/>
        <v>0</v>
      </c>
      <c r="CC72" s="140">
        <f t="shared" si="104"/>
        <v>0</v>
      </c>
      <c r="CD72" s="141">
        <f t="shared" si="105"/>
        <v>0</v>
      </c>
      <c r="CE72" s="43"/>
      <c r="CF72" s="45">
        <v>0</v>
      </c>
      <c r="CG72" s="49">
        <v>0</v>
      </c>
      <c r="CH72" s="46">
        <v>0</v>
      </c>
      <c r="CI72" s="49">
        <v>0</v>
      </c>
      <c r="CJ72" s="46">
        <v>0</v>
      </c>
      <c r="CK72" s="50">
        <v>0</v>
      </c>
      <c r="CL72" s="48">
        <v>0</v>
      </c>
      <c r="CM72" s="49">
        <v>0</v>
      </c>
      <c r="CN72" s="46">
        <v>0</v>
      </c>
      <c r="CO72" s="49">
        <v>0</v>
      </c>
      <c r="CP72" s="46">
        <v>0</v>
      </c>
      <c r="CQ72" s="50">
        <v>0</v>
      </c>
      <c r="CR72" s="139">
        <f t="shared" si="106"/>
        <v>0</v>
      </c>
      <c r="CS72" s="140">
        <f t="shared" si="107"/>
        <v>0</v>
      </c>
      <c r="CT72" s="141">
        <f t="shared" si="108"/>
        <v>0</v>
      </c>
      <c r="CU72" s="43"/>
      <c r="CV72" s="48">
        <f t="shared" si="109"/>
        <v>1225680.2779092651</v>
      </c>
      <c r="CW72" s="49">
        <f t="shared" si="123"/>
        <v>1.8347078938604557</v>
      </c>
      <c r="CX72" s="49">
        <f t="shared" si="110"/>
        <v>209655.96209073422</v>
      </c>
      <c r="CY72" s="49">
        <f t="shared" si="111"/>
        <v>1.974626438339856</v>
      </c>
      <c r="CZ72" s="46">
        <f t="shared" si="112"/>
        <v>1435336.2399999993</v>
      </c>
      <c r="DA72" s="50">
        <f t="shared" si="113"/>
        <v>1.8538958729158235</v>
      </c>
      <c r="DB72" s="48">
        <f t="shared" si="114"/>
        <v>0</v>
      </c>
      <c r="DC72" s="49">
        <f t="shared" si="115"/>
        <v>0</v>
      </c>
      <c r="DD72" s="46">
        <f t="shared" si="116"/>
        <v>0</v>
      </c>
      <c r="DE72" s="49">
        <f t="shared" si="117"/>
        <v>0</v>
      </c>
      <c r="DF72" s="46">
        <f t="shared" si="118"/>
        <v>0</v>
      </c>
      <c r="DG72" s="50">
        <f t="shared" si="119"/>
        <v>0</v>
      </c>
      <c r="DH72" s="177"/>
      <c r="DI72" s="190" t="s">
        <v>72</v>
      </c>
      <c r="DJ72" s="48">
        <f t="shared" si="120"/>
        <v>1435336.2399999993</v>
      </c>
      <c r="DK72" s="46">
        <f t="shared" si="121"/>
        <v>0</v>
      </c>
      <c r="DL72" s="47">
        <f t="shared" si="122"/>
        <v>1435336.2399999993</v>
      </c>
      <c r="DM72"/>
    </row>
    <row r="73" spans="1:119" s="62" customFormat="1" ht="15.6" x14ac:dyDescent="0.3">
      <c r="A73" s="35">
        <v>59</v>
      </c>
      <c r="B73" s="35" t="s">
        <v>194</v>
      </c>
      <c r="C73" s="52"/>
      <c r="D73" s="53">
        <v>6033510.8013523482</v>
      </c>
      <c r="E73" s="57">
        <v>59.4569291696872</v>
      </c>
      <c r="F73" s="54">
        <v>624294.44601076108</v>
      </c>
      <c r="G73" s="57">
        <v>41.972196181979363</v>
      </c>
      <c r="H73" s="54">
        <v>6657805.2473631091</v>
      </c>
      <c r="I73" s="58">
        <v>57.221727766526364</v>
      </c>
      <c r="J73" s="56">
        <v>356189.18490045669</v>
      </c>
      <c r="K73" s="57">
        <v>1.3542697097488201</v>
      </c>
      <c r="L73" s="54">
        <v>429710.23137523158</v>
      </c>
      <c r="M73" s="57">
        <v>1.9998521502447124</v>
      </c>
      <c r="N73" s="54">
        <v>785899.41627568821</v>
      </c>
      <c r="O73" s="58">
        <v>1.6445435729575821</v>
      </c>
      <c r="P73" s="145">
        <f t="shared" si="91"/>
        <v>6389699.9862528052</v>
      </c>
      <c r="Q73" s="146">
        <f t="shared" si="92"/>
        <v>1054004.6773859926</v>
      </c>
      <c r="R73" s="147">
        <f t="shared" si="93"/>
        <v>7443704.6636387976</v>
      </c>
      <c r="S73" s="41"/>
      <c r="T73" s="53">
        <v>9577468.1081934087</v>
      </c>
      <c r="U73" s="57">
        <v>50.594660842657653</v>
      </c>
      <c r="V73" s="54">
        <v>1842001.729583717</v>
      </c>
      <c r="W73" s="57">
        <v>59.661907416716879</v>
      </c>
      <c r="X73" s="46">
        <v>11419469.837777127</v>
      </c>
      <c r="Y73" s="58">
        <v>51.866131196415196</v>
      </c>
      <c r="Z73" s="56">
        <v>5403901.0062753456</v>
      </c>
      <c r="AA73" s="57">
        <v>6.2249955673049593</v>
      </c>
      <c r="AB73" s="54">
        <v>1864463.9277752123</v>
      </c>
      <c r="AC73" s="57">
        <v>6.7151832989681663</v>
      </c>
      <c r="AD73" s="54">
        <v>7268364.9340505581</v>
      </c>
      <c r="AE73" s="58">
        <v>6.3437829022530394</v>
      </c>
      <c r="AF73" s="145">
        <f t="shared" si="94"/>
        <v>14981369.114468753</v>
      </c>
      <c r="AG73" s="146">
        <f t="shared" si="95"/>
        <v>3706465.6573589295</v>
      </c>
      <c r="AH73" s="147">
        <f t="shared" si="96"/>
        <v>18687834.771827683</v>
      </c>
      <c r="AI73" s="43"/>
      <c r="AJ73" s="53">
        <v>3293562.6282204278</v>
      </c>
      <c r="AK73" s="57">
        <v>52.278771876514725</v>
      </c>
      <c r="AL73" s="54">
        <v>595701.2274934554</v>
      </c>
      <c r="AM73" s="57">
        <v>52.38776075045778</v>
      </c>
      <c r="AN73" s="46">
        <v>3889263.8557138829</v>
      </c>
      <c r="AO73" s="58">
        <v>52.295435797742172</v>
      </c>
      <c r="AP73" s="56">
        <v>413363.75811562833</v>
      </c>
      <c r="AQ73" s="57">
        <v>3.4457604270952569</v>
      </c>
      <c r="AR73" s="54">
        <v>702654.56829432584</v>
      </c>
      <c r="AS73" s="57">
        <v>6.3761757558468766</v>
      </c>
      <c r="AT73" s="54">
        <v>1116018.3264099541</v>
      </c>
      <c r="AU73" s="58">
        <v>4.8488172573782675</v>
      </c>
      <c r="AV73" s="145">
        <f t="shared" si="97"/>
        <v>3706926.386336056</v>
      </c>
      <c r="AW73" s="146">
        <f t="shared" si="98"/>
        <v>1298355.7957877812</v>
      </c>
      <c r="AX73" s="147">
        <f t="shared" si="99"/>
        <v>5005282.1821238371</v>
      </c>
      <c r="AY73" s="43"/>
      <c r="AZ73" s="53">
        <v>5912768.0809215223</v>
      </c>
      <c r="BA73" s="57">
        <v>54.062559600266276</v>
      </c>
      <c r="BB73" s="54">
        <v>946011.67907847511</v>
      </c>
      <c r="BC73" s="57">
        <v>51.257676586393316</v>
      </c>
      <c r="BD73" s="46">
        <v>6858779.7599999979</v>
      </c>
      <c r="BE73" s="58">
        <v>53.657576843340486</v>
      </c>
      <c r="BF73" s="56">
        <v>2363803.2086542528</v>
      </c>
      <c r="BG73" s="57">
        <v>4.4438906618907525</v>
      </c>
      <c r="BH73" s="54">
        <v>1713729.7913457449</v>
      </c>
      <c r="BI73" s="57">
        <v>8.2328713007285117</v>
      </c>
      <c r="BJ73" s="54">
        <v>4077532.9999999977</v>
      </c>
      <c r="BK73" s="58">
        <v>5.5095915436054765</v>
      </c>
      <c r="BL73" s="145">
        <f t="shared" si="100"/>
        <v>8276571.2895757752</v>
      </c>
      <c r="BM73" s="146">
        <f t="shared" si="101"/>
        <v>2659741.47042422</v>
      </c>
      <c r="BN73" s="147">
        <f t="shared" si="102"/>
        <v>10936312.759999994</v>
      </c>
      <c r="BO73" s="43"/>
      <c r="BP73" s="53">
        <v>1398907.3000000003</v>
      </c>
      <c r="BQ73" s="57">
        <v>17.760068302715609</v>
      </c>
      <c r="BR73" s="54">
        <v>187492.03000000009</v>
      </c>
      <c r="BS73" s="57">
        <v>16.593683511815211</v>
      </c>
      <c r="BT73" s="46">
        <v>1586399.3300000003</v>
      </c>
      <c r="BU73" s="58">
        <v>17.613742477738551</v>
      </c>
      <c r="BV73" s="56">
        <v>895713.09999999986</v>
      </c>
      <c r="BW73" s="57">
        <v>3.9964176880278761</v>
      </c>
      <c r="BX73" s="54">
        <v>1007900.7000000001</v>
      </c>
      <c r="BY73" s="57">
        <v>2.8999579925019496</v>
      </c>
      <c r="BZ73" s="54">
        <v>1903613.7999999998</v>
      </c>
      <c r="CA73" s="58">
        <v>3.3298240642590509</v>
      </c>
      <c r="CB73" s="145">
        <f t="shared" si="103"/>
        <v>2294620.4000000004</v>
      </c>
      <c r="CC73" s="146">
        <f t="shared" si="104"/>
        <v>1195392.7300000002</v>
      </c>
      <c r="CD73" s="147">
        <f t="shared" si="105"/>
        <v>3490013.1300000008</v>
      </c>
      <c r="CE73" s="43"/>
      <c r="CF73" s="53">
        <v>7260712.2529168278</v>
      </c>
      <c r="CG73" s="57">
        <v>57.560287717053356</v>
      </c>
      <c r="CH73" s="54">
        <v>783753.3375192876</v>
      </c>
      <c r="CI73" s="57">
        <v>40.606877235339496</v>
      </c>
      <c r="CJ73" s="46">
        <v>8044465.5904361159</v>
      </c>
      <c r="CK73" s="58">
        <v>55.310471462411932</v>
      </c>
      <c r="CL73" s="56">
        <v>4733858.9039918715</v>
      </c>
      <c r="CM73" s="57">
        <v>8.6937002842742395</v>
      </c>
      <c r="CN73" s="54">
        <v>2995489.8400832042</v>
      </c>
      <c r="CO73" s="57">
        <v>14.014905491275238</v>
      </c>
      <c r="CP73" s="54">
        <v>7729348.7440750757</v>
      </c>
      <c r="CQ73" s="58">
        <v>10.193641090396168</v>
      </c>
      <c r="CR73" s="145">
        <f t="shared" si="106"/>
        <v>11994571.156908698</v>
      </c>
      <c r="CS73" s="146">
        <f t="shared" si="107"/>
        <v>3779243.1776024918</v>
      </c>
      <c r="CT73" s="147">
        <f t="shared" si="108"/>
        <v>15773814.334511191</v>
      </c>
      <c r="CU73" s="43"/>
      <c r="CV73" s="56">
        <f>SUM(CV66:CV72)</f>
        <v>33476929.171604536</v>
      </c>
      <c r="CW73" s="57">
        <f t="shared" si="123"/>
        <v>50.111262553819969</v>
      </c>
      <c r="CX73" s="57">
        <f>SUM(CX66:CX72)</f>
        <v>4979254.4496856965</v>
      </c>
      <c r="CY73" s="57">
        <f t="shared" si="111"/>
        <v>46.896674826331022</v>
      </c>
      <c r="CZ73" s="54">
        <f t="shared" si="112"/>
        <v>38456183.621290237</v>
      </c>
      <c r="DA73" s="58">
        <f t="shared" si="113"/>
        <v>49.670424334581767</v>
      </c>
      <c r="DB73" s="56">
        <f>SUM(DB66:DB72)</f>
        <v>14166829.161937555</v>
      </c>
      <c r="DC73" s="57">
        <f t="shared" si="115"/>
        <v>5.5535963916571651</v>
      </c>
      <c r="DD73" s="54">
        <f>SUM(DD66:DD72)</f>
        <v>8713949.0588737186</v>
      </c>
      <c r="DE73" s="57">
        <f t="shared" si="117"/>
        <v>6.3434056723173722</v>
      </c>
      <c r="DF73" s="54">
        <f>SUM(DF66:DF72)</f>
        <v>22880778.22081127</v>
      </c>
      <c r="DG73" s="58">
        <f t="shared" si="119"/>
        <v>5.8300459826245081</v>
      </c>
      <c r="DH73" s="178"/>
      <c r="DI73" s="190" t="s">
        <v>194</v>
      </c>
      <c r="DJ73" s="56">
        <f t="shared" ref="DJ73:DK73" si="124">SUM(DJ66:DJ72)</f>
        <v>38456183.621290229</v>
      </c>
      <c r="DK73" s="54">
        <f t="shared" si="124"/>
        <v>22880778.22081127</v>
      </c>
      <c r="DL73" s="55">
        <f>SUM(DL66:DL72)</f>
        <v>61336961.842101507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>
        <v>0</v>
      </c>
      <c r="J74" s="48"/>
      <c r="K74" s="49"/>
      <c r="L74" s="46"/>
      <c r="M74" s="49"/>
      <c r="N74" s="46"/>
      <c r="O74" s="50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>
        <v>0</v>
      </c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v>7460675.0224978514</v>
      </c>
      <c r="E75" s="49">
        <v>73.520847310206761</v>
      </c>
      <c r="F75" s="49">
        <v>648281.07750214729</v>
      </c>
      <c r="G75" s="49">
        <v>43.584851250648605</v>
      </c>
      <c r="H75" s="46">
        <v>8108956.0999999987</v>
      </c>
      <c r="I75" s="50">
        <v>69.69390980739314</v>
      </c>
      <c r="J75" s="48">
        <v>212648.88782574169</v>
      </c>
      <c r="K75" s="49">
        <v>0.80851401390712851</v>
      </c>
      <c r="L75" s="46">
        <v>337275.99217425828</v>
      </c>
      <c r="M75" s="49">
        <v>1.5696673454037924</v>
      </c>
      <c r="N75" s="46">
        <v>549924.88</v>
      </c>
      <c r="O75" s="50">
        <v>1.1507521297053882</v>
      </c>
      <c r="P75" s="139">
        <f t="shared" ref="P75:P96" si="125">+D75+J75</f>
        <v>7673323.9103235928</v>
      </c>
      <c r="Q75" s="140">
        <f t="shared" ref="Q75:Q96" si="126">+F75+L75</f>
        <v>985557.06967640552</v>
      </c>
      <c r="R75" s="141">
        <f t="shared" ref="R75:R96" si="127">+P75+Q75</f>
        <v>8658880.9799999986</v>
      </c>
      <c r="S75" s="41"/>
      <c r="T75" s="45">
        <v>433821.5614687535</v>
      </c>
      <c r="U75" s="49">
        <v>2.2917387477350712</v>
      </c>
      <c r="V75" s="49">
        <v>100228.53773247595</v>
      </c>
      <c r="W75" s="49">
        <v>3.2463735742850277</v>
      </c>
      <c r="X75" s="46">
        <v>534050.0992012294</v>
      </c>
      <c r="Y75" s="50">
        <v>2.4256040695512118</v>
      </c>
      <c r="Z75" s="48">
        <v>262602.66138233349</v>
      </c>
      <c r="AA75" s="49">
        <v>0.30250376555181074</v>
      </c>
      <c r="AB75" s="46">
        <v>416883.43226074963</v>
      </c>
      <c r="AC75" s="49">
        <v>1.5014764406165686</v>
      </c>
      <c r="AD75" s="46">
        <v>679486.09364308312</v>
      </c>
      <c r="AE75" s="50">
        <v>0.59305116106347044</v>
      </c>
      <c r="AF75" s="139">
        <f t="shared" ref="AF75:AF96" si="128">+T75+Z75</f>
        <v>696424.22285108699</v>
      </c>
      <c r="AG75" s="140">
        <f t="shared" ref="AG75:AG96" si="129">+V75+AB75</f>
        <v>517111.96999322559</v>
      </c>
      <c r="AH75" s="141">
        <f t="shared" ref="AH75:AH96" si="130">+AF75+AG75</f>
        <v>1213536.1928443126</v>
      </c>
      <c r="AI75" s="43"/>
      <c r="AJ75" s="45">
        <v>426628.20258447062</v>
      </c>
      <c r="AK75" s="49">
        <v>6.771876231499534</v>
      </c>
      <c r="AL75" s="46">
        <v>75898.952206746471</v>
      </c>
      <c r="AM75" s="49">
        <v>6.6747825351109373</v>
      </c>
      <c r="AN75" s="46">
        <v>502527.15479121706</v>
      </c>
      <c r="AO75" s="50">
        <v>6.757031030794491</v>
      </c>
      <c r="AP75" s="48">
        <v>112971.94573627731</v>
      </c>
      <c r="AQ75" s="49">
        <v>0.94172324580310018</v>
      </c>
      <c r="AR75" s="46">
        <v>188374.64486992935</v>
      </c>
      <c r="AS75" s="49">
        <v>1.7093887919231339</v>
      </c>
      <c r="AT75" s="46">
        <v>301346.59060620668</v>
      </c>
      <c r="AU75" s="50">
        <v>1.3092746905723625</v>
      </c>
      <c r="AV75" s="139">
        <f t="shared" ref="AV75:AV96" si="131">+AJ75+AP75</f>
        <v>539600.14832074789</v>
      </c>
      <c r="AW75" s="140">
        <f t="shared" ref="AW75:AW96" si="132">+AL75+AR75</f>
        <v>264273.59707667585</v>
      </c>
      <c r="AX75" s="141">
        <f t="shared" ref="AX75:AX96" si="133">+AV75+AW75</f>
        <v>803873.74539742374</v>
      </c>
      <c r="AY75" s="43"/>
      <c r="AZ75" s="45">
        <v>1878933.5437764078</v>
      </c>
      <c r="BA75" s="49">
        <v>17.179763404405342</v>
      </c>
      <c r="BB75" s="49">
        <v>324979.75870088959</v>
      </c>
      <c r="BC75" s="49">
        <v>17.608352768795491</v>
      </c>
      <c r="BD75" s="46">
        <v>2203913.3024772974</v>
      </c>
      <c r="BE75" s="50">
        <v>17.241645237451966</v>
      </c>
      <c r="BF75" s="48">
        <v>637173.43548946432</v>
      </c>
      <c r="BG75" s="49">
        <v>1.1978700551762558</v>
      </c>
      <c r="BH75" s="46">
        <v>452025.11134588392</v>
      </c>
      <c r="BI75" s="49">
        <v>2.1715585416098615</v>
      </c>
      <c r="BJ75" s="46">
        <v>1089198.5468353482</v>
      </c>
      <c r="BK75" s="50">
        <v>1.4717328107341896</v>
      </c>
      <c r="BL75" s="139">
        <f t="shared" ref="BL75:BL96" si="134">+AZ75+BF75</f>
        <v>2516106.9792658724</v>
      </c>
      <c r="BM75" s="140">
        <f t="shared" ref="BM75:BM96" si="135">+BB75+BH75</f>
        <v>777004.87004677346</v>
      </c>
      <c r="BN75" s="141">
        <f t="shared" ref="BN75:BN96" si="136">+BL75+BM75</f>
        <v>3293111.8493126458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v>0</v>
      </c>
      <c r="BU75" s="50">
        <v>0</v>
      </c>
      <c r="BV75" s="48">
        <v>0</v>
      </c>
      <c r="BW75" s="49">
        <v>0</v>
      </c>
      <c r="BX75" s="46">
        <v>0</v>
      </c>
      <c r="BY75" s="49">
        <v>0</v>
      </c>
      <c r="BZ75" s="46">
        <v>0</v>
      </c>
      <c r="CA75" s="50">
        <v>0</v>
      </c>
      <c r="CB75" s="139">
        <f t="shared" ref="CB75:CB96" si="137">+BP75+BV75</f>
        <v>0</v>
      </c>
      <c r="CC75" s="140">
        <f t="shared" ref="CC75:CC96" si="138">+BR75+BX75</f>
        <v>0</v>
      </c>
      <c r="CD75" s="141">
        <f t="shared" ref="CD75:CD96" si="139">+CB75+CC75</f>
        <v>0</v>
      </c>
      <c r="CE75" s="43"/>
      <c r="CF75" s="45">
        <v>0</v>
      </c>
      <c r="CG75" s="49">
        <v>0</v>
      </c>
      <c r="CH75" s="49">
        <v>0</v>
      </c>
      <c r="CI75" s="49">
        <v>0</v>
      </c>
      <c r="CJ75" s="46">
        <v>0</v>
      </c>
      <c r="CK75" s="50">
        <v>0</v>
      </c>
      <c r="CL75" s="48">
        <v>0</v>
      </c>
      <c r="CM75" s="49">
        <v>0</v>
      </c>
      <c r="CN75" s="46">
        <v>0</v>
      </c>
      <c r="CO75" s="49">
        <v>0</v>
      </c>
      <c r="CP75" s="46">
        <v>0</v>
      </c>
      <c r="CQ75" s="50">
        <v>0</v>
      </c>
      <c r="CR75" s="139">
        <f t="shared" ref="CR75:CR96" si="140">+CF75+CL75</f>
        <v>0</v>
      </c>
      <c r="CS75" s="140">
        <f t="shared" ref="CS75:CS96" si="141">+CH75+CN75</f>
        <v>0</v>
      </c>
      <c r="CT75" s="141">
        <f t="shared" ref="CT75:CT96" si="142">+CR75+CS75</f>
        <v>0</v>
      </c>
      <c r="CU75" s="43"/>
      <c r="CV75" s="48">
        <f t="shared" ref="CV75:CV94" si="143">+D75+T75+AJ75+AZ75+BP75+CF75</f>
        <v>10200058.330327485</v>
      </c>
      <c r="CW75" s="49">
        <f t="shared" si="123"/>
        <v>15.268359843735944</v>
      </c>
      <c r="CX75" s="49">
        <f t="shared" ref="CX75:CX94" si="144">+F75+V75+AL75+BB75+BR75+CH75</f>
        <v>1149388.3261422592</v>
      </c>
      <c r="CY75" s="49">
        <f t="shared" ref="CY75:CY96" si="145">+CX75/$CX$111</f>
        <v>10.825413950009505</v>
      </c>
      <c r="CZ75" s="46">
        <f t="shared" ref="CZ75:CZ96" si="146">+CV75+CX75</f>
        <v>11349446.656469744</v>
      </c>
      <c r="DA75" s="50">
        <f t="shared" ref="DA75:DA96" si="147">+CZ75/$CZ$111</f>
        <v>14.659068537353701</v>
      </c>
      <c r="DB75" s="48">
        <f t="shared" ref="DB75:DB94" si="148">+J75+Z75+AP75+BF75+BV75+CL75</f>
        <v>1225396.9304338167</v>
      </c>
      <c r="DC75" s="49">
        <f t="shared" si="115"/>
        <v>0.48037284090988935</v>
      </c>
      <c r="DD75" s="46">
        <f t="shared" ref="DD75:DD94" si="149">+L75+AB75+AR75+BH75+BX75+CN75</f>
        <v>1394559.1806508212</v>
      </c>
      <c r="DE75" s="49">
        <f t="shared" ref="DE75:DE96" si="150">+DD75/$DD$111</f>
        <v>1.0151831915880019</v>
      </c>
      <c r="DF75" s="46">
        <f t="shared" ref="DF75:DF94" si="151">+DB75+DD75</f>
        <v>2619956.1110846382</v>
      </c>
      <c r="DG75" s="50">
        <f t="shared" ref="DG75:DG96" si="152">+DF75/$DF$111</f>
        <v>0.66756752994478985</v>
      </c>
      <c r="DH75" s="177"/>
      <c r="DI75" s="190" t="s">
        <v>74</v>
      </c>
      <c r="DJ75" s="48">
        <f t="shared" ref="DJ75:DJ94" si="153">+CZ75</f>
        <v>11349446.656469744</v>
      </c>
      <c r="DK75" s="46">
        <f t="shared" ref="DK75:DK94" si="154">+DF75</f>
        <v>2619956.1110846382</v>
      </c>
      <c r="DL75" s="47">
        <f t="shared" ref="DL75:DL94" si="155">+DJ75+DK75</f>
        <v>13969402.767554382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v>706666.51557913807</v>
      </c>
      <c r="E76" s="49">
        <v>6.9638096867185482</v>
      </c>
      <c r="F76" s="49">
        <v>61404.434420861893</v>
      </c>
      <c r="G76" s="49">
        <v>4.1283067379899085</v>
      </c>
      <c r="H76" s="46">
        <v>768070.95</v>
      </c>
      <c r="I76" s="50">
        <v>6.6013265893718138</v>
      </c>
      <c r="J76" s="48">
        <v>55711.801183513438</v>
      </c>
      <c r="K76" s="49">
        <v>0.21182227876870044</v>
      </c>
      <c r="L76" s="46">
        <v>88362.808816486562</v>
      </c>
      <c r="M76" s="49">
        <v>0.41123655037900209</v>
      </c>
      <c r="N76" s="46">
        <v>144074.60999999999</v>
      </c>
      <c r="O76" s="50">
        <v>0.30148511246476645</v>
      </c>
      <c r="P76" s="139">
        <f t="shared" si="125"/>
        <v>762378.31676265155</v>
      </c>
      <c r="Q76" s="140">
        <f t="shared" si="126"/>
        <v>149767.24323734845</v>
      </c>
      <c r="R76" s="141">
        <f t="shared" si="127"/>
        <v>912145.56</v>
      </c>
      <c r="S76" s="41"/>
      <c r="T76" s="45">
        <v>294203.73325711675</v>
      </c>
      <c r="U76" s="49">
        <v>1.5541829985373155</v>
      </c>
      <c r="V76" s="49">
        <v>46463.366525254976</v>
      </c>
      <c r="W76" s="49">
        <v>1.5049351080279516</v>
      </c>
      <c r="X76" s="46">
        <v>340667.09978237172</v>
      </c>
      <c r="Y76" s="50">
        <v>1.5472771278017718</v>
      </c>
      <c r="Z76" s="48">
        <v>1340143.6730924116</v>
      </c>
      <c r="AA76" s="49">
        <v>1.5437715115181327</v>
      </c>
      <c r="AB76" s="46">
        <v>420749.10281310877</v>
      </c>
      <c r="AC76" s="49">
        <v>1.5153993092469584</v>
      </c>
      <c r="AD76" s="46">
        <v>1760892.7759055204</v>
      </c>
      <c r="AE76" s="50">
        <v>1.5368960675265719</v>
      </c>
      <c r="AF76" s="139">
        <f t="shared" si="128"/>
        <v>1634347.4063495283</v>
      </c>
      <c r="AG76" s="140">
        <f t="shared" si="129"/>
        <v>467212.46933836374</v>
      </c>
      <c r="AH76" s="141">
        <f t="shared" si="130"/>
        <v>2101559.8756878921</v>
      </c>
      <c r="AI76" s="43"/>
      <c r="AJ76" s="45">
        <v>207982.02631465258</v>
      </c>
      <c r="AK76" s="49">
        <v>3.3013020049944855</v>
      </c>
      <c r="AL76" s="46">
        <v>36678.11725708122</v>
      </c>
      <c r="AM76" s="49">
        <v>3.2255841401003624</v>
      </c>
      <c r="AN76" s="46">
        <v>244660.14357173379</v>
      </c>
      <c r="AO76" s="50">
        <v>3.2897250752542493</v>
      </c>
      <c r="AP76" s="48">
        <v>55593.922475048777</v>
      </c>
      <c r="AQ76" s="49">
        <v>0.46342557684493368</v>
      </c>
      <c r="AR76" s="46">
        <v>91651.923953217527</v>
      </c>
      <c r="AS76" s="49">
        <v>0.8316871502106854</v>
      </c>
      <c r="AT76" s="46">
        <v>147245.84642826632</v>
      </c>
      <c r="AU76" s="50">
        <v>0.6397459471255863</v>
      </c>
      <c r="AV76" s="139">
        <f t="shared" si="131"/>
        <v>263575.94878970133</v>
      </c>
      <c r="AW76" s="140">
        <f t="shared" si="132"/>
        <v>128330.04121029875</v>
      </c>
      <c r="AX76" s="141">
        <f t="shared" si="133"/>
        <v>391905.99000000011</v>
      </c>
      <c r="AY76" s="43"/>
      <c r="AZ76" s="45">
        <v>273012.1400630119</v>
      </c>
      <c r="BA76" s="49">
        <v>2.4962479318912298</v>
      </c>
      <c r="BB76" s="49">
        <v>44580.435376924965</v>
      </c>
      <c r="BC76" s="49">
        <v>2.4154982323864846</v>
      </c>
      <c r="BD76" s="46">
        <v>317592.57543993689</v>
      </c>
      <c r="BE76" s="50">
        <v>2.4845888945037111</v>
      </c>
      <c r="BF76" s="48">
        <v>358485.03519736067</v>
      </c>
      <c r="BG76" s="49">
        <v>0.67394286229439782</v>
      </c>
      <c r="BH76" s="46">
        <v>260135.04093160442</v>
      </c>
      <c r="BI76" s="49">
        <v>1.2497059475857377</v>
      </c>
      <c r="BJ76" s="46">
        <v>618620.07612896513</v>
      </c>
      <c r="BK76" s="50">
        <v>0.83588383960221158</v>
      </c>
      <c r="BL76" s="139">
        <f t="shared" si="134"/>
        <v>631497.17526037258</v>
      </c>
      <c r="BM76" s="140">
        <f t="shared" si="135"/>
        <v>304715.47630852938</v>
      </c>
      <c r="BN76" s="141">
        <f t="shared" si="136"/>
        <v>936212.65156890196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v>0</v>
      </c>
      <c r="BU76" s="50">
        <v>0</v>
      </c>
      <c r="BV76" s="48">
        <v>0</v>
      </c>
      <c r="BW76" s="49">
        <v>0</v>
      </c>
      <c r="BX76" s="46">
        <v>0</v>
      </c>
      <c r="BY76" s="49">
        <v>0</v>
      </c>
      <c r="BZ76" s="46">
        <v>0</v>
      </c>
      <c r="CA76" s="50">
        <v>0</v>
      </c>
      <c r="CB76" s="139">
        <f t="shared" si="137"/>
        <v>0</v>
      </c>
      <c r="CC76" s="140">
        <f t="shared" si="138"/>
        <v>0</v>
      </c>
      <c r="CD76" s="141">
        <f t="shared" si="139"/>
        <v>0</v>
      </c>
      <c r="CE76" s="43"/>
      <c r="CF76" s="45">
        <v>0</v>
      </c>
      <c r="CG76" s="49">
        <v>0</v>
      </c>
      <c r="CH76" s="49">
        <v>0</v>
      </c>
      <c r="CI76" s="49">
        <v>0</v>
      </c>
      <c r="CJ76" s="46">
        <v>0</v>
      </c>
      <c r="CK76" s="50">
        <v>0</v>
      </c>
      <c r="CL76" s="48">
        <v>0</v>
      </c>
      <c r="CM76" s="49">
        <v>0</v>
      </c>
      <c r="CN76" s="46">
        <v>0</v>
      </c>
      <c r="CO76" s="49">
        <v>0</v>
      </c>
      <c r="CP76" s="46">
        <v>0</v>
      </c>
      <c r="CQ76" s="50">
        <v>0</v>
      </c>
      <c r="CR76" s="139">
        <f t="shared" si="140"/>
        <v>0</v>
      </c>
      <c r="CS76" s="140">
        <f t="shared" si="141"/>
        <v>0</v>
      </c>
      <c r="CT76" s="141">
        <f t="shared" si="142"/>
        <v>0</v>
      </c>
      <c r="CU76" s="43"/>
      <c r="CV76" s="48">
        <f t="shared" si="143"/>
        <v>1481864.4152139192</v>
      </c>
      <c r="CW76" s="49">
        <f t="shared" si="123"/>
        <v>2.2181872297574428</v>
      </c>
      <c r="CX76" s="49">
        <f t="shared" si="144"/>
        <v>189126.35358012305</v>
      </c>
      <c r="CY76" s="49">
        <f t="shared" si="145"/>
        <v>1.7812701067117782</v>
      </c>
      <c r="CZ76" s="46">
        <f t="shared" si="146"/>
        <v>1670990.7687940423</v>
      </c>
      <c r="DA76" s="50">
        <f t="shared" si="147"/>
        <v>2.1582698211171172</v>
      </c>
      <c r="DB76" s="48">
        <f t="shared" si="148"/>
        <v>1809934.4319483344</v>
      </c>
      <c r="DC76" s="49">
        <f t="shared" si="115"/>
        <v>0.70951976730335586</v>
      </c>
      <c r="DD76" s="46">
        <f t="shared" si="149"/>
        <v>860898.87651441735</v>
      </c>
      <c r="DE76" s="49">
        <f t="shared" si="150"/>
        <v>0.62669987851398434</v>
      </c>
      <c r="DF76" s="46">
        <f t="shared" si="151"/>
        <v>2670833.308462752</v>
      </c>
      <c r="DG76" s="50">
        <f t="shared" si="152"/>
        <v>0.68053109251766064</v>
      </c>
      <c r="DH76" s="177"/>
      <c r="DI76" s="190" t="s">
        <v>75</v>
      </c>
      <c r="DJ76" s="48">
        <f t="shared" si="153"/>
        <v>1670990.7687940423</v>
      </c>
      <c r="DK76" s="46">
        <f t="shared" si="154"/>
        <v>2670833.308462752</v>
      </c>
      <c r="DL76" s="47">
        <f t="shared" si="155"/>
        <v>4341824.0772567941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v>204334.97353978819</v>
      </c>
      <c r="E77" s="49">
        <v>2.0136087343909277</v>
      </c>
      <c r="F77" s="49">
        <v>17755.296460211794</v>
      </c>
      <c r="G77" s="49">
        <v>1.1937136251318941</v>
      </c>
      <c r="H77" s="46">
        <v>222090.27</v>
      </c>
      <c r="I77" s="50">
        <v>1.9087955410782889</v>
      </c>
      <c r="J77" s="48">
        <v>2612.1761438809572</v>
      </c>
      <c r="K77" s="49">
        <v>9.9317755230976419E-3</v>
      </c>
      <c r="L77" s="46">
        <v>4143.0938561190424</v>
      </c>
      <c r="M77" s="49">
        <v>1.9281773045776499E-2</v>
      </c>
      <c r="N77" s="46">
        <v>6755.2699999999995</v>
      </c>
      <c r="O77" s="50">
        <v>1.4135824040612451E-2</v>
      </c>
      <c r="P77" s="139">
        <f t="shared" si="125"/>
        <v>206947.14968366915</v>
      </c>
      <c r="Q77" s="140">
        <f t="shared" si="126"/>
        <v>21898.390316330835</v>
      </c>
      <c r="R77" s="141">
        <f t="shared" si="127"/>
        <v>228845.53999999998</v>
      </c>
      <c r="S77" s="41"/>
      <c r="T77" s="45">
        <v>189688.39932457369</v>
      </c>
      <c r="U77" s="49">
        <v>1.0020623531393553</v>
      </c>
      <c r="V77" s="49">
        <v>31486.77407801825</v>
      </c>
      <c r="W77" s="49">
        <v>1.019847576537483</v>
      </c>
      <c r="X77" s="46">
        <v>221175.17340259196</v>
      </c>
      <c r="Y77" s="50">
        <v>1.004556316891303</v>
      </c>
      <c r="Z77" s="48">
        <v>954889.38700462342</v>
      </c>
      <c r="AA77" s="49">
        <v>1.0999798468675828</v>
      </c>
      <c r="AB77" s="46">
        <v>297031.21852274606</v>
      </c>
      <c r="AC77" s="49">
        <v>1.0698083498328683</v>
      </c>
      <c r="AD77" s="46">
        <v>1251920.6055273695</v>
      </c>
      <c r="AE77" s="50">
        <v>1.0926683792549863</v>
      </c>
      <c r="AF77" s="139">
        <f t="shared" si="128"/>
        <v>1144577.7863291972</v>
      </c>
      <c r="AG77" s="140">
        <f t="shared" si="129"/>
        <v>328517.99260076432</v>
      </c>
      <c r="AH77" s="141">
        <f t="shared" si="130"/>
        <v>1473095.7789299616</v>
      </c>
      <c r="AI77" s="43"/>
      <c r="AJ77" s="45">
        <v>102881.90802509681</v>
      </c>
      <c r="AK77" s="49">
        <v>1.6330461591285208</v>
      </c>
      <c r="AL77" s="46">
        <v>18541.391934440573</v>
      </c>
      <c r="AM77" s="49">
        <v>1.6305858705866303</v>
      </c>
      <c r="AN77" s="46">
        <v>121423.29995953738</v>
      </c>
      <c r="AO77" s="50">
        <v>1.6326699917916578</v>
      </c>
      <c r="AP77" s="48">
        <v>26506.964580434833</v>
      </c>
      <c r="AQ77" s="49">
        <v>0.22095950068300085</v>
      </c>
      <c r="AR77" s="46">
        <v>45003.776872057992</v>
      </c>
      <c r="AS77" s="49">
        <v>0.40838273023646088</v>
      </c>
      <c r="AT77" s="46">
        <v>71510.741452492832</v>
      </c>
      <c r="AU77" s="50">
        <v>0.31069607822496592</v>
      </c>
      <c r="AV77" s="139">
        <f t="shared" si="131"/>
        <v>129388.87260553165</v>
      </c>
      <c r="AW77" s="140">
        <f t="shared" si="132"/>
        <v>63545.168806498565</v>
      </c>
      <c r="AX77" s="141">
        <f t="shared" si="133"/>
        <v>192934.04141203023</v>
      </c>
      <c r="AY77" s="43"/>
      <c r="AZ77" s="45">
        <v>502775.9268544747</v>
      </c>
      <c r="BA77" s="49">
        <v>4.597060655711168</v>
      </c>
      <c r="BB77" s="49">
        <v>79325.300447360321</v>
      </c>
      <c r="BC77" s="49">
        <v>4.2980765305245079</v>
      </c>
      <c r="BD77" s="46">
        <v>582101.22730183508</v>
      </c>
      <c r="BE77" s="50">
        <v>4.5538918623261102</v>
      </c>
      <c r="BF77" s="48">
        <v>311480.74214844336</v>
      </c>
      <c r="BG77" s="49">
        <v>0.58557597194408839</v>
      </c>
      <c r="BH77" s="46">
        <v>221707.58808764449</v>
      </c>
      <c r="BI77" s="49">
        <v>1.0650979217016219</v>
      </c>
      <c r="BJ77" s="46">
        <v>533188.33023608779</v>
      </c>
      <c r="BK77" s="50">
        <v>0.7204478579125847</v>
      </c>
      <c r="BL77" s="139">
        <f t="shared" si="134"/>
        <v>814256.66900291806</v>
      </c>
      <c r="BM77" s="140">
        <f t="shared" si="135"/>
        <v>301032.88853500481</v>
      </c>
      <c r="BN77" s="141">
        <f t="shared" si="136"/>
        <v>1115289.5575379229</v>
      </c>
      <c r="BO77" s="43"/>
      <c r="BP77" s="45">
        <v>0</v>
      </c>
      <c r="BQ77" s="49">
        <v>0</v>
      </c>
      <c r="BR77" s="49">
        <v>0</v>
      </c>
      <c r="BS77" s="49">
        <v>0</v>
      </c>
      <c r="BT77" s="46">
        <v>0</v>
      </c>
      <c r="BU77" s="50">
        <v>0</v>
      </c>
      <c r="BV77" s="48">
        <v>89.98</v>
      </c>
      <c r="BW77" s="49">
        <v>4.0146522761445419E-4</v>
      </c>
      <c r="BX77" s="46">
        <v>0</v>
      </c>
      <c r="BY77" s="49">
        <v>0</v>
      </c>
      <c r="BZ77" s="46">
        <v>89.98</v>
      </c>
      <c r="CA77" s="50">
        <v>1.5739409396067072E-4</v>
      </c>
      <c r="CB77" s="139">
        <f t="shared" si="137"/>
        <v>89.98</v>
      </c>
      <c r="CC77" s="140">
        <f t="shared" si="138"/>
        <v>0</v>
      </c>
      <c r="CD77" s="141">
        <f t="shared" si="139"/>
        <v>89.98</v>
      </c>
      <c r="CE77" s="43"/>
      <c r="CF77" s="45">
        <v>0</v>
      </c>
      <c r="CG77" s="49">
        <v>0</v>
      </c>
      <c r="CH77" s="49">
        <v>0</v>
      </c>
      <c r="CI77" s="49">
        <v>0</v>
      </c>
      <c r="CJ77" s="46">
        <v>0</v>
      </c>
      <c r="CK77" s="50">
        <v>0</v>
      </c>
      <c r="CL77" s="48">
        <v>0</v>
      </c>
      <c r="CM77" s="49">
        <v>0</v>
      </c>
      <c r="CN77" s="46">
        <v>0</v>
      </c>
      <c r="CO77" s="49">
        <v>0</v>
      </c>
      <c r="CP77" s="46">
        <v>0</v>
      </c>
      <c r="CQ77" s="50">
        <v>0</v>
      </c>
      <c r="CR77" s="139">
        <f t="shared" si="140"/>
        <v>0</v>
      </c>
      <c r="CS77" s="140">
        <f t="shared" si="141"/>
        <v>0</v>
      </c>
      <c r="CT77" s="141">
        <f t="shared" si="142"/>
        <v>0</v>
      </c>
      <c r="CU77" s="43"/>
      <c r="CV77" s="48">
        <f t="shared" si="143"/>
        <v>999681.20774393342</v>
      </c>
      <c r="CW77" s="49">
        <f t="shared" si="123"/>
        <v>1.4964122669252296</v>
      </c>
      <c r="CX77" s="49">
        <f t="shared" si="144"/>
        <v>147108.76292003095</v>
      </c>
      <c r="CY77" s="49">
        <f t="shared" si="145"/>
        <v>1.3855310847189164</v>
      </c>
      <c r="CZ77" s="46">
        <f t="shared" si="146"/>
        <v>1146789.9706639643</v>
      </c>
      <c r="DA77" s="50">
        <f t="shared" si="147"/>
        <v>1.4812063783153575</v>
      </c>
      <c r="DB77" s="48">
        <f t="shared" si="148"/>
        <v>1295579.2498773825</v>
      </c>
      <c r="DC77" s="49">
        <f t="shared" si="115"/>
        <v>0.50788529775994506</v>
      </c>
      <c r="DD77" s="46">
        <f t="shared" si="149"/>
        <v>567885.67733856756</v>
      </c>
      <c r="DE77" s="49">
        <f t="shared" si="150"/>
        <v>0.41339801306147006</v>
      </c>
      <c r="DF77" s="46">
        <f t="shared" si="151"/>
        <v>1863464.9272159501</v>
      </c>
      <c r="DG77" s="50">
        <f t="shared" si="152"/>
        <v>0.47481279298426848</v>
      </c>
      <c r="DH77" s="177"/>
      <c r="DI77" s="190" t="s">
        <v>76</v>
      </c>
      <c r="DJ77" s="48">
        <f t="shared" si="153"/>
        <v>1146789.9706639643</v>
      </c>
      <c r="DK77" s="46">
        <f t="shared" si="154"/>
        <v>1863464.9272159501</v>
      </c>
      <c r="DL77" s="47">
        <f t="shared" si="155"/>
        <v>3010254.8978799144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v>423399.51910826558</v>
      </c>
      <c r="E78" s="49">
        <v>4.1723692965722829</v>
      </c>
      <c r="F78" s="49">
        <v>36790.490891734378</v>
      </c>
      <c r="G78" s="49">
        <v>2.4734765961902903</v>
      </c>
      <c r="H78" s="46">
        <v>460190.00999999995</v>
      </c>
      <c r="I78" s="50">
        <v>3.9551874070699862</v>
      </c>
      <c r="J78" s="48">
        <v>55135.266101498848</v>
      </c>
      <c r="K78" s="49">
        <v>0.20963023018531035</v>
      </c>
      <c r="L78" s="46">
        <v>87448.383898501183</v>
      </c>
      <c r="M78" s="49">
        <v>0.40698085781004034</v>
      </c>
      <c r="N78" s="46">
        <v>142583.65000000002</v>
      </c>
      <c r="O78" s="50">
        <v>0.29836518562074821</v>
      </c>
      <c r="P78" s="139">
        <f t="shared" si="125"/>
        <v>478534.78520976444</v>
      </c>
      <c r="Q78" s="140">
        <f t="shared" si="126"/>
        <v>124238.87479023557</v>
      </c>
      <c r="R78" s="141">
        <f t="shared" si="127"/>
        <v>602773.66</v>
      </c>
      <c r="S78" s="41"/>
      <c r="T78" s="45">
        <v>1120383.2031736081</v>
      </c>
      <c r="U78" s="49">
        <v>5.918621449638179</v>
      </c>
      <c r="V78" s="49">
        <v>177307.07694948179</v>
      </c>
      <c r="W78" s="49">
        <v>5.7429253400752023</v>
      </c>
      <c r="X78" s="46">
        <v>1297690.2801230899</v>
      </c>
      <c r="Y78" s="50">
        <v>5.8939841583992969</v>
      </c>
      <c r="Z78" s="48">
        <v>772763.53546588356</v>
      </c>
      <c r="AA78" s="49">
        <v>0.89018092249725533</v>
      </c>
      <c r="AB78" s="46">
        <v>371175.99805415934</v>
      </c>
      <c r="AC78" s="49">
        <v>1.3368533582118407</v>
      </c>
      <c r="AD78" s="46">
        <v>1143939.5335200429</v>
      </c>
      <c r="AE78" s="50">
        <v>0.99842318317822754</v>
      </c>
      <c r="AF78" s="139">
        <f t="shared" si="128"/>
        <v>1893146.7386394916</v>
      </c>
      <c r="AG78" s="140">
        <f t="shared" si="129"/>
        <v>548483.07500364119</v>
      </c>
      <c r="AH78" s="141">
        <f t="shared" si="130"/>
        <v>2441629.8136431328</v>
      </c>
      <c r="AI78" s="43"/>
      <c r="AJ78" s="45">
        <v>0</v>
      </c>
      <c r="AK78" s="49">
        <v>0</v>
      </c>
      <c r="AL78" s="46">
        <v>0</v>
      </c>
      <c r="AM78" s="49">
        <v>0</v>
      </c>
      <c r="AN78" s="46">
        <v>0</v>
      </c>
      <c r="AO78" s="50">
        <v>0</v>
      </c>
      <c r="AP78" s="48">
        <v>0</v>
      </c>
      <c r="AQ78" s="49">
        <v>0</v>
      </c>
      <c r="AR78" s="46">
        <v>0</v>
      </c>
      <c r="AS78" s="49">
        <v>0</v>
      </c>
      <c r="AT78" s="46">
        <v>0</v>
      </c>
      <c r="AU78" s="50">
        <v>0</v>
      </c>
      <c r="AV78" s="139">
        <f t="shared" si="131"/>
        <v>0</v>
      </c>
      <c r="AW78" s="140">
        <f t="shared" si="132"/>
        <v>0</v>
      </c>
      <c r="AX78" s="141">
        <f t="shared" si="133"/>
        <v>0</v>
      </c>
      <c r="AY78" s="43"/>
      <c r="AZ78" s="45">
        <v>236447.32657579004</v>
      </c>
      <c r="BA78" s="49">
        <v>2.1619227255967415</v>
      </c>
      <c r="BB78" s="49">
        <v>37421.439134490996</v>
      </c>
      <c r="BC78" s="49">
        <v>2.0276029006551255</v>
      </c>
      <c r="BD78" s="46">
        <v>273868.76571028103</v>
      </c>
      <c r="BE78" s="50">
        <v>2.1425289709390261</v>
      </c>
      <c r="BF78" s="48">
        <v>275297.73298642109</v>
      </c>
      <c r="BG78" s="49">
        <v>0.51755282350874954</v>
      </c>
      <c r="BH78" s="46">
        <v>199272.42518668485</v>
      </c>
      <c r="BI78" s="49">
        <v>0.9573179147791564</v>
      </c>
      <c r="BJ78" s="46">
        <v>474570.15817310591</v>
      </c>
      <c r="BK78" s="50">
        <v>0.64124256758144182</v>
      </c>
      <c r="BL78" s="139">
        <f t="shared" si="134"/>
        <v>511745.05956221116</v>
      </c>
      <c r="BM78" s="140">
        <f t="shared" si="135"/>
        <v>236693.86432117585</v>
      </c>
      <c r="BN78" s="141">
        <f t="shared" si="136"/>
        <v>748438.923883387</v>
      </c>
      <c r="BO78" s="43"/>
      <c r="BP78" s="45">
        <v>10100.270000000002</v>
      </c>
      <c r="BQ78" s="49">
        <v>0.12822971548998949</v>
      </c>
      <c r="BR78" s="49">
        <v>804.06000000000017</v>
      </c>
      <c r="BS78" s="49">
        <v>7.1162049738914962E-2</v>
      </c>
      <c r="BT78" s="46">
        <v>10904.330000000002</v>
      </c>
      <c r="BU78" s="50">
        <v>0.12107043723491663</v>
      </c>
      <c r="BV78" s="48">
        <v>30214.12000000001</v>
      </c>
      <c r="BW78" s="49">
        <v>0.134806829995226</v>
      </c>
      <c r="BX78" s="46">
        <v>9281.3199999999961</v>
      </c>
      <c r="BY78" s="49">
        <v>2.6704454233406307E-2</v>
      </c>
      <c r="BZ78" s="46">
        <v>39495.440000000002</v>
      </c>
      <c r="CA78" s="50">
        <v>6.9085896803490032E-2</v>
      </c>
      <c r="CB78" s="139">
        <f t="shared" si="137"/>
        <v>40314.390000000014</v>
      </c>
      <c r="CC78" s="140">
        <f t="shared" si="138"/>
        <v>10085.379999999996</v>
      </c>
      <c r="CD78" s="141">
        <f t="shared" si="139"/>
        <v>50399.770000000011</v>
      </c>
      <c r="CE78" s="43"/>
      <c r="CF78" s="45">
        <v>0</v>
      </c>
      <c r="CG78" s="49">
        <v>0</v>
      </c>
      <c r="CH78" s="49">
        <v>0</v>
      </c>
      <c r="CI78" s="49">
        <v>0</v>
      </c>
      <c r="CJ78" s="46">
        <v>0</v>
      </c>
      <c r="CK78" s="50">
        <v>0</v>
      </c>
      <c r="CL78" s="48">
        <v>0</v>
      </c>
      <c r="CM78" s="49">
        <v>0</v>
      </c>
      <c r="CN78" s="46">
        <v>0</v>
      </c>
      <c r="CO78" s="49">
        <v>0</v>
      </c>
      <c r="CP78" s="46">
        <v>0</v>
      </c>
      <c r="CQ78" s="50">
        <v>0</v>
      </c>
      <c r="CR78" s="139">
        <f t="shared" si="140"/>
        <v>0</v>
      </c>
      <c r="CS78" s="140">
        <f t="shared" si="141"/>
        <v>0</v>
      </c>
      <c r="CT78" s="141">
        <f t="shared" si="142"/>
        <v>0</v>
      </c>
      <c r="CU78" s="43"/>
      <c r="CV78" s="48">
        <f t="shared" si="143"/>
        <v>1790330.3188576638</v>
      </c>
      <c r="CW78" s="49">
        <f t="shared" si="123"/>
        <v>2.6799265908307492</v>
      </c>
      <c r="CX78" s="49">
        <f t="shared" si="144"/>
        <v>252323.06697570716</v>
      </c>
      <c r="CY78" s="49">
        <f t="shared" si="145"/>
        <v>2.3764828535503382</v>
      </c>
      <c r="CZ78" s="46">
        <f t="shared" si="146"/>
        <v>2042653.385833371</v>
      </c>
      <c r="DA78" s="50">
        <f t="shared" si="147"/>
        <v>2.6383132929145727</v>
      </c>
      <c r="DB78" s="48">
        <f t="shared" si="148"/>
        <v>1133410.6545538036</v>
      </c>
      <c r="DC78" s="49">
        <f t="shared" si="115"/>
        <v>0.44431292630445668</v>
      </c>
      <c r="DD78" s="46">
        <f t="shared" si="149"/>
        <v>667178.12713934528</v>
      </c>
      <c r="DE78" s="49">
        <f t="shared" si="150"/>
        <v>0.48567893701788689</v>
      </c>
      <c r="DF78" s="46">
        <f t="shared" si="151"/>
        <v>1800588.7816931489</v>
      </c>
      <c r="DG78" s="50">
        <f t="shared" si="152"/>
        <v>0.45879188599978898</v>
      </c>
      <c r="DH78" s="177"/>
      <c r="DI78" s="190" t="s">
        <v>77</v>
      </c>
      <c r="DJ78" s="48">
        <f t="shared" si="153"/>
        <v>2042653.385833371</v>
      </c>
      <c r="DK78" s="46">
        <f t="shared" si="154"/>
        <v>1800588.7816931489</v>
      </c>
      <c r="DL78" s="47">
        <f t="shared" si="155"/>
        <v>3843242.1675265199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v>825471.51272641087</v>
      </c>
      <c r="E79" s="49">
        <v>8.1345675643388251</v>
      </c>
      <c r="F79" s="49">
        <v>71727.76727358911</v>
      </c>
      <c r="G79" s="49">
        <v>4.8223589668945213</v>
      </c>
      <c r="H79" s="46">
        <v>897199.28</v>
      </c>
      <c r="I79" s="50">
        <v>7.711143694510576</v>
      </c>
      <c r="J79" s="48">
        <v>821525.20362835482</v>
      </c>
      <c r="K79" s="49">
        <v>3.1235274574101366</v>
      </c>
      <c r="L79" s="46">
        <v>1302996.3663716449</v>
      </c>
      <c r="M79" s="49">
        <v>6.0640866676826786</v>
      </c>
      <c r="N79" s="46">
        <v>2124521.5699999998</v>
      </c>
      <c r="O79" s="50">
        <v>4.4456939669333284</v>
      </c>
      <c r="P79" s="139">
        <f t="shared" si="125"/>
        <v>1646996.7163547657</v>
      </c>
      <c r="Q79" s="140">
        <f t="shared" si="126"/>
        <v>1374724.1336452339</v>
      </c>
      <c r="R79" s="141">
        <f t="shared" si="127"/>
        <v>3021720.8499999996</v>
      </c>
      <c r="S79" s="41"/>
      <c r="T79" s="45">
        <v>947300.18734686868</v>
      </c>
      <c r="U79" s="49">
        <v>5.0042799572466095</v>
      </c>
      <c r="V79" s="49">
        <v>162439.37529593281</v>
      </c>
      <c r="W79" s="49">
        <v>5.2613647501435779</v>
      </c>
      <c r="X79" s="46">
        <v>1109739.5626428016</v>
      </c>
      <c r="Y79" s="50">
        <v>5.0403301175571897</v>
      </c>
      <c r="Z79" s="48">
        <v>3474721.5833327845</v>
      </c>
      <c r="AA79" s="49">
        <v>4.0026873972612016</v>
      </c>
      <c r="AB79" s="46">
        <v>1113589.012569712</v>
      </c>
      <c r="AC79" s="49">
        <v>4.0107798427860786</v>
      </c>
      <c r="AD79" s="46">
        <v>4588310.5959024969</v>
      </c>
      <c r="AE79" s="50">
        <v>4.0046484419284178</v>
      </c>
      <c r="AF79" s="139">
        <f t="shared" si="128"/>
        <v>4422021.7706796527</v>
      </c>
      <c r="AG79" s="140">
        <f t="shared" si="129"/>
        <v>1276028.3878656449</v>
      </c>
      <c r="AH79" s="141">
        <f t="shared" si="130"/>
        <v>5698050.1585452976</v>
      </c>
      <c r="AI79" s="43"/>
      <c r="AJ79" s="45">
        <v>316251.36912729836</v>
      </c>
      <c r="AK79" s="49">
        <v>5.0198630020206085</v>
      </c>
      <c r="AL79" s="46">
        <v>59416.809668659786</v>
      </c>
      <c r="AM79" s="49">
        <v>5.2252932608090568</v>
      </c>
      <c r="AN79" s="46">
        <v>375668.17879595817</v>
      </c>
      <c r="AO79" s="50">
        <v>5.0512723883766277</v>
      </c>
      <c r="AP79" s="48">
        <v>242962.87314255131</v>
      </c>
      <c r="AQ79" s="49">
        <v>2.0253150816714429</v>
      </c>
      <c r="AR79" s="46">
        <v>408343.84274008602</v>
      </c>
      <c r="AS79" s="49">
        <v>3.7054795166976953</v>
      </c>
      <c r="AT79" s="46">
        <v>651306.71588263731</v>
      </c>
      <c r="AU79" s="50">
        <v>2.8297628892682027</v>
      </c>
      <c r="AV79" s="139">
        <f t="shared" si="131"/>
        <v>559214.24226984964</v>
      </c>
      <c r="AW79" s="140">
        <f t="shared" si="132"/>
        <v>467760.65240874584</v>
      </c>
      <c r="AX79" s="141">
        <f t="shared" si="133"/>
        <v>1026974.8946785955</v>
      </c>
      <c r="AY79" s="43"/>
      <c r="AZ79" s="45">
        <v>693237.28130705538</v>
      </c>
      <c r="BA79" s="49">
        <v>6.3385171420334405</v>
      </c>
      <c r="BB79" s="49">
        <v>111845.79146694858</v>
      </c>
      <c r="BC79" s="49">
        <v>6.0601317439829092</v>
      </c>
      <c r="BD79" s="46">
        <v>805083.07277400396</v>
      </c>
      <c r="BE79" s="50">
        <v>6.2983224938314413</v>
      </c>
      <c r="BF79" s="48">
        <v>653196.01687059458</v>
      </c>
      <c r="BG79" s="49">
        <v>1.2279921057421852</v>
      </c>
      <c r="BH79" s="46">
        <v>469252.67516329384</v>
      </c>
      <c r="BI79" s="49">
        <v>2.254320897991871</v>
      </c>
      <c r="BJ79" s="46">
        <v>1122448.6920338883</v>
      </c>
      <c r="BK79" s="50">
        <v>1.5166606430312011</v>
      </c>
      <c r="BL79" s="139">
        <f t="shared" si="134"/>
        <v>1346433.29817765</v>
      </c>
      <c r="BM79" s="140">
        <f t="shared" si="135"/>
        <v>581098.46663024242</v>
      </c>
      <c r="BN79" s="141">
        <f t="shared" si="136"/>
        <v>1927531.7648078925</v>
      </c>
      <c r="BO79" s="43"/>
      <c r="BP79" s="45">
        <v>7423.3000000000011</v>
      </c>
      <c r="BQ79" s="49">
        <v>9.4243782294615774E-2</v>
      </c>
      <c r="BR79" s="49">
        <v>0</v>
      </c>
      <c r="BS79" s="49">
        <v>0</v>
      </c>
      <c r="BT79" s="46">
        <v>7423.3000000000011</v>
      </c>
      <c r="BU79" s="50">
        <v>8.2420669286967341E-2</v>
      </c>
      <c r="BV79" s="48">
        <v>29382.510000000002</v>
      </c>
      <c r="BW79" s="49">
        <v>0.13109642214974412</v>
      </c>
      <c r="BX79" s="46">
        <v>0</v>
      </c>
      <c r="BY79" s="49">
        <v>0</v>
      </c>
      <c r="BZ79" s="46">
        <v>29382.510000000002</v>
      </c>
      <c r="CA79" s="50">
        <v>5.1396238494558204E-2</v>
      </c>
      <c r="CB79" s="139">
        <f t="shared" si="137"/>
        <v>36805.810000000005</v>
      </c>
      <c r="CC79" s="140">
        <f t="shared" si="138"/>
        <v>0</v>
      </c>
      <c r="CD79" s="141">
        <f t="shared" si="139"/>
        <v>36805.810000000005</v>
      </c>
      <c r="CE79" s="43"/>
      <c r="CF79" s="45">
        <v>11903655.081653561</v>
      </c>
      <c r="CG79" s="49">
        <v>94.367850910120907</v>
      </c>
      <c r="CH79" s="49">
        <v>1431980.1688458987</v>
      </c>
      <c r="CI79" s="49">
        <v>74.192019524682593</v>
      </c>
      <c r="CJ79" s="46">
        <v>13335635.250499461</v>
      </c>
      <c r="CK79" s="50">
        <v>91.690400644239361</v>
      </c>
      <c r="CL79" s="48">
        <v>5868857.2191051617</v>
      </c>
      <c r="CM79" s="49">
        <v>10.778117115209033</v>
      </c>
      <c r="CN79" s="46">
        <v>3049435.5090070954</v>
      </c>
      <c r="CO79" s="49">
        <v>14.267299420813973</v>
      </c>
      <c r="CP79" s="46">
        <v>8918292.728112258</v>
      </c>
      <c r="CQ79" s="50">
        <v>11.761647484097976</v>
      </c>
      <c r="CR79" s="139">
        <f t="shared" si="140"/>
        <v>17772512.300758723</v>
      </c>
      <c r="CS79" s="140">
        <f t="shared" si="141"/>
        <v>4481415.6778529938</v>
      </c>
      <c r="CT79" s="141">
        <f t="shared" si="142"/>
        <v>22253927.978611715</v>
      </c>
      <c r="CU79" s="43"/>
      <c r="CV79" s="48">
        <f t="shared" si="143"/>
        <v>14693338.732161194</v>
      </c>
      <c r="CW79" s="49">
        <f t="shared" si="123"/>
        <v>21.994303934665556</v>
      </c>
      <c r="CX79" s="49">
        <f t="shared" si="144"/>
        <v>1837409.9125510291</v>
      </c>
      <c r="CY79" s="49">
        <f t="shared" si="145"/>
        <v>17.305485401940466</v>
      </c>
      <c r="CZ79" s="46">
        <f t="shared" si="146"/>
        <v>16530748.644712223</v>
      </c>
      <c r="DA79" s="50">
        <f t="shared" si="147"/>
        <v>21.351294445572453</v>
      </c>
      <c r="DB79" s="48">
        <f t="shared" si="148"/>
        <v>11090645.406079447</v>
      </c>
      <c r="DC79" s="49">
        <f t="shared" si="115"/>
        <v>4.3476890703133204</v>
      </c>
      <c r="DD79" s="46">
        <f t="shared" si="149"/>
        <v>6343617.4058518317</v>
      </c>
      <c r="DE79" s="49">
        <f t="shared" si="150"/>
        <v>4.6178992284002147</v>
      </c>
      <c r="DF79" s="46">
        <f t="shared" si="151"/>
        <v>17434262.811931279</v>
      </c>
      <c r="DG79" s="50">
        <f t="shared" si="152"/>
        <v>4.4422682168332264</v>
      </c>
      <c r="DH79" s="177"/>
      <c r="DI79" s="190" t="s">
        <v>78</v>
      </c>
      <c r="DJ79" s="48">
        <f t="shared" si="153"/>
        <v>16530748.644712223</v>
      </c>
      <c r="DK79" s="46">
        <f t="shared" si="154"/>
        <v>17434262.811931279</v>
      </c>
      <c r="DL79" s="47">
        <f t="shared" si="155"/>
        <v>33965011.456643499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v>0</v>
      </c>
      <c r="E80" s="49">
        <v>0</v>
      </c>
      <c r="F80" s="49">
        <v>0</v>
      </c>
      <c r="G80" s="49">
        <v>0</v>
      </c>
      <c r="H80" s="46">
        <v>0</v>
      </c>
      <c r="I80" s="50">
        <v>0</v>
      </c>
      <c r="J80" s="48">
        <v>0</v>
      </c>
      <c r="K80" s="49">
        <v>0</v>
      </c>
      <c r="L80" s="46">
        <v>0</v>
      </c>
      <c r="M80" s="49">
        <v>0</v>
      </c>
      <c r="N80" s="46">
        <v>0</v>
      </c>
      <c r="O80" s="50">
        <v>0</v>
      </c>
      <c r="P80" s="139">
        <f t="shared" si="125"/>
        <v>0</v>
      </c>
      <c r="Q80" s="140">
        <f t="shared" si="126"/>
        <v>0</v>
      </c>
      <c r="R80" s="141">
        <f t="shared" si="127"/>
        <v>0</v>
      </c>
      <c r="S80" s="41"/>
      <c r="T80" s="45">
        <v>371713.31688990531</v>
      </c>
      <c r="U80" s="49">
        <v>1.9636410151713453</v>
      </c>
      <c r="V80" s="49">
        <v>60911.828677596612</v>
      </c>
      <c r="W80" s="49">
        <v>1.972916650825828</v>
      </c>
      <c r="X80" s="46">
        <v>432625.1455675019</v>
      </c>
      <c r="Y80" s="50">
        <v>1.964941707244799</v>
      </c>
      <c r="Z80" s="48">
        <v>672247.99822694343</v>
      </c>
      <c r="AA80" s="49">
        <v>0.77439257385225491</v>
      </c>
      <c r="AB80" s="46">
        <v>237033.21976950846</v>
      </c>
      <c r="AC80" s="49">
        <v>0.85371537361743954</v>
      </c>
      <c r="AD80" s="46">
        <v>909281.21799645189</v>
      </c>
      <c r="AE80" s="50">
        <v>0.79361489088731363</v>
      </c>
      <c r="AF80" s="139">
        <f t="shared" si="128"/>
        <v>1043961.3151168488</v>
      </c>
      <c r="AG80" s="140">
        <f t="shared" si="129"/>
        <v>297945.0484471051</v>
      </c>
      <c r="AH80" s="141">
        <f t="shared" si="130"/>
        <v>1341906.3635639539</v>
      </c>
      <c r="AI80" s="43"/>
      <c r="AJ80" s="45">
        <v>68490.726830057334</v>
      </c>
      <c r="AK80" s="49">
        <v>1.0871543941278943</v>
      </c>
      <c r="AL80" s="46">
        <v>12313.868503332658</v>
      </c>
      <c r="AM80" s="49">
        <v>1.0829186969776323</v>
      </c>
      <c r="AN80" s="46">
        <v>80804.595333389996</v>
      </c>
      <c r="AO80" s="50">
        <v>1.0865067745948016</v>
      </c>
      <c r="AP80" s="48">
        <v>17720.01799333734</v>
      </c>
      <c r="AQ80" s="49">
        <v>0.14771236125586507</v>
      </c>
      <c r="AR80" s="46">
        <v>29984.74667327269</v>
      </c>
      <c r="AS80" s="49">
        <v>0.27209388995710243</v>
      </c>
      <c r="AT80" s="46">
        <v>47704.764666610034</v>
      </c>
      <c r="AU80" s="50">
        <v>0.20726513239143579</v>
      </c>
      <c r="AV80" s="139">
        <f t="shared" si="131"/>
        <v>86210.744823394678</v>
      </c>
      <c r="AW80" s="140">
        <f t="shared" si="132"/>
        <v>42298.615176605352</v>
      </c>
      <c r="AX80" s="141">
        <f t="shared" si="133"/>
        <v>128509.36000000003</v>
      </c>
      <c r="AY80" s="43"/>
      <c r="AZ80" s="45">
        <v>727516.77363552409</v>
      </c>
      <c r="BA80" s="49">
        <v>6.6519468371798602</v>
      </c>
      <c r="BB80" s="49">
        <v>117511.92039354009</v>
      </c>
      <c r="BC80" s="49">
        <v>6.3671391630656746</v>
      </c>
      <c r="BD80" s="46">
        <v>845028.69402906415</v>
      </c>
      <c r="BE80" s="50">
        <v>6.6108249092827238</v>
      </c>
      <c r="BF80" s="48">
        <v>955347.7548453554</v>
      </c>
      <c r="BG80" s="49">
        <v>1.7960297841513519</v>
      </c>
      <c r="BH80" s="46">
        <v>683866.75388213689</v>
      </c>
      <c r="BI80" s="49">
        <v>3.2853411313678467</v>
      </c>
      <c r="BJ80" s="46">
        <v>1639214.5087274923</v>
      </c>
      <c r="BK80" s="50">
        <v>2.2149182840311537</v>
      </c>
      <c r="BL80" s="139">
        <f t="shared" si="134"/>
        <v>1682864.5284808795</v>
      </c>
      <c r="BM80" s="140">
        <f t="shared" si="135"/>
        <v>801378.67427567695</v>
      </c>
      <c r="BN80" s="141">
        <f t="shared" si="136"/>
        <v>2484243.2027565567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v>0</v>
      </c>
      <c r="BU80" s="50">
        <v>0</v>
      </c>
      <c r="BV80" s="48">
        <v>0</v>
      </c>
      <c r="BW80" s="49">
        <v>0</v>
      </c>
      <c r="BX80" s="46">
        <v>0</v>
      </c>
      <c r="BY80" s="49">
        <v>0</v>
      </c>
      <c r="BZ80" s="46">
        <v>0</v>
      </c>
      <c r="CA80" s="50">
        <v>0</v>
      </c>
      <c r="CB80" s="139">
        <f t="shared" si="137"/>
        <v>0</v>
      </c>
      <c r="CC80" s="140">
        <f t="shared" si="138"/>
        <v>0</v>
      </c>
      <c r="CD80" s="141">
        <f t="shared" si="139"/>
        <v>0</v>
      </c>
      <c r="CE80" s="43"/>
      <c r="CF80" s="45">
        <v>0</v>
      </c>
      <c r="CG80" s="49">
        <v>0</v>
      </c>
      <c r="CH80" s="49">
        <v>0</v>
      </c>
      <c r="CI80" s="49">
        <v>0</v>
      </c>
      <c r="CJ80" s="46">
        <v>0</v>
      </c>
      <c r="CK80" s="50">
        <v>0</v>
      </c>
      <c r="CL80" s="48">
        <v>0</v>
      </c>
      <c r="CM80" s="49">
        <v>0</v>
      </c>
      <c r="CN80" s="46">
        <v>0</v>
      </c>
      <c r="CO80" s="49">
        <v>0</v>
      </c>
      <c r="CP80" s="46">
        <v>0</v>
      </c>
      <c r="CQ80" s="50">
        <v>0</v>
      </c>
      <c r="CR80" s="139">
        <f t="shared" si="140"/>
        <v>0</v>
      </c>
      <c r="CS80" s="140">
        <f t="shared" si="141"/>
        <v>0</v>
      </c>
      <c r="CT80" s="141">
        <f t="shared" si="142"/>
        <v>0</v>
      </c>
      <c r="CU80" s="43"/>
      <c r="CV80" s="48">
        <f t="shared" si="143"/>
        <v>1167720.8173554868</v>
      </c>
      <c r="CW80" s="49">
        <f t="shared" si="123"/>
        <v>1.7479489880360912</v>
      </c>
      <c r="CX80" s="49">
        <f t="shared" si="144"/>
        <v>190737.61757446936</v>
      </c>
      <c r="CY80" s="49">
        <f t="shared" si="145"/>
        <v>1.7964456564583882</v>
      </c>
      <c r="CZ80" s="46">
        <f t="shared" si="146"/>
        <v>1358458.4349299562</v>
      </c>
      <c r="DA80" s="50">
        <f t="shared" si="147"/>
        <v>1.7545996651239961</v>
      </c>
      <c r="DB80" s="48">
        <f t="shared" si="148"/>
        <v>1645315.7710656361</v>
      </c>
      <c r="DC80" s="49">
        <f t="shared" si="115"/>
        <v>0.64498693567058196</v>
      </c>
      <c r="DD80" s="46">
        <f t="shared" si="149"/>
        <v>950884.72032491805</v>
      </c>
      <c r="DE80" s="49">
        <f t="shared" si="150"/>
        <v>0.69220596630485942</v>
      </c>
      <c r="DF80" s="46">
        <f t="shared" si="151"/>
        <v>2596200.4913905542</v>
      </c>
      <c r="DG80" s="50">
        <f t="shared" si="152"/>
        <v>0.66151457344891862</v>
      </c>
      <c r="DH80" s="177"/>
      <c r="DI80" s="190" t="s">
        <v>79</v>
      </c>
      <c r="DJ80" s="48">
        <f t="shared" si="153"/>
        <v>1358458.4349299562</v>
      </c>
      <c r="DK80" s="46">
        <f t="shared" si="154"/>
        <v>2596200.4913905542</v>
      </c>
      <c r="DL80" s="47">
        <f t="shared" si="155"/>
        <v>3954658.9263205105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v>0</v>
      </c>
      <c r="E81" s="49">
        <v>0</v>
      </c>
      <c r="F81" s="49">
        <v>0</v>
      </c>
      <c r="G81" s="49">
        <v>0</v>
      </c>
      <c r="H81" s="46">
        <v>0</v>
      </c>
      <c r="I81" s="50">
        <v>0</v>
      </c>
      <c r="J81" s="48">
        <v>0</v>
      </c>
      <c r="K81" s="49">
        <v>0</v>
      </c>
      <c r="L81" s="46">
        <v>0</v>
      </c>
      <c r="M81" s="49">
        <v>0</v>
      </c>
      <c r="N81" s="46">
        <v>0</v>
      </c>
      <c r="O81" s="50">
        <v>0</v>
      </c>
      <c r="P81" s="139">
        <f t="shared" si="125"/>
        <v>0</v>
      </c>
      <c r="Q81" s="140">
        <f t="shared" si="126"/>
        <v>0</v>
      </c>
      <c r="R81" s="141">
        <f t="shared" si="127"/>
        <v>0</v>
      </c>
      <c r="S81" s="41"/>
      <c r="T81" s="45">
        <v>1228539.3657633979</v>
      </c>
      <c r="U81" s="49">
        <v>6.4899754131760394</v>
      </c>
      <c r="V81" s="49">
        <v>271947.35914973891</v>
      </c>
      <c r="W81" s="49">
        <v>8.8082969213493207</v>
      </c>
      <c r="X81" s="46">
        <v>1500486.7249131368</v>
      </c>
      <c r="Y81" s="50">
        <v>6.8150660615933765</v>
      </c>
      <c r="Z81" s="48">
        <v>1392708.0007173275</v>
      </c>
      <c r="AA81" s="49">
        <v>1.6043227144516223</v>
      </c>
      <c r="AB81" s="46">
        <v>507955.81623407861</v>
      </c>
      <c r="AC81" s="49">
        <v>1.8294890895846143</v>
      </c>
      <c r="AD81" s="46">
        <v>1900663.8169514062</v>
      </c>
      <c r="AE81" s="50">
        <v>1.6588873473346517</v>
      </c>
      <c r="AF81" s="139">
        <f t="shared" si="128"/>
        <v>2621247.3664807254</v>
      </c>
      <c r="AG81" s="140">
        <f t="shared" si="129"/>
        <v>779903.17538381752</v>
      </c>
      <c r="AH81" s="141">
        <f t="shared" si="130"/>
        <v>3401150.5418645428</v>
      </c>
      <c r="AI81" s="43"/>
      <c r="AJ81" s="45">
        <v>0</v>
      </c>
      <c r="AK81" s="49">
        <v>0</v>
      </c>
      <c r="AL81" s="46">
        <v>0</v>
      </c>
      <c r="AM81" s="49">
        <v>0</v>
      </c>
      <c r="AN81" s="46">
        <v>0</v>
      </c>
      <c r="AO81" s="50">
        <v>0</v>
      </c>
      <c r="AP81" s="48">
        <v>0</v>
      </c>
      <c r="AQ81" s="49">
        <v>0</v>
      </c>
      <c r="AR81" s="46">
        <v>0</v>
      </c>
      <c r="AS81" s="49">
        <v>0</v>
      </c>
      <c r="AT81" s="46">
        <v>0</v>
      </c>
      <c r="AU81" s="50">
        <v>0</v>
      </c>
      <c r="AV81" s="139">
        <f t="shared" si="131"/>
        <v>0</v>
      </c>
      <c r="AW81" s="140">
        <f t="shared" si="132"/>
        <v>0</v>
      </c>
      <c r="AX81" s="141">
        <f t="shared" si="133"/>
        <v>0</v>
      </c>
      <c r="AY81" s="43"/>
      <c r="AZ81" s="45">
        <v>580812.60687470844</v>
      </c>
      <c r="BA81" s="49">
        <v>5.3105780145627044</v>
      </c>
      <c r="BB81" s="49">
        <v>92167.43823097639</v>
      </c>
      <c r="BC81" s="49">
        <v>4.9939010745002381</v>
      </c>
      <c r="BD81" s="46">
        <v>672980.04510568478</v>
      </c>
      <c r="BE81" s="50">
        <v>5.2648546458492849</v>
      </c>
      <c r="BF81" s="48">
        <v>450813.75983388652</v>
      </c>
      <c r="BG81" s="49">
        <v>0.84751854563993689</v>
      </c>
      <c r="BH81" s="46">
        <v>309061.10607708001</v>
      </c>
      <c r="BI81" s="49">
        <v>1.484750001571314</v>
      </c>
      <c r="BJ81" s="46">
        <v>759874.86591096653</v>
      </c>
      <c r="BK81" s="50">
        <v>1.0267483145866407</v>
      </c>
      <c r="BL81" s="139">
        <f t="shared" si="134"/>
        <v>1031626.366708595</v>
      </c>
      <c r="BM81" s="140">
        <f t="shared" si="135"/>
        <v>401228.54430805641</v>
      </c>
      <c r="BN81" s="141">
        <f t="shared" si="136"/>
        <v>1432854.9110166514</v>
      </c>
      <c r="BO81" s="43"/>
      <c r="BP81" s="45">
        <v>169487.39999999973</v>
      </c>
      <c r="BQ81" s="49">
        <v>2.1517564462274779</v>
      </c>
      <c r="BR81" s="49">
        <v>-14798.029999999984</v>
      </c>
      <c r="BS81" s="49">
        <v>-1.3096760775289835</v>
      </c>
      <c r="BT81" s="46">
        <v>154689.36999999976</v>
      </c>
      <c r="BU81" s="50">
        <v>1.7175112695134653</v>
      </c>
      <c r="BV81" s="48">
        <v>422168.63</v>
      </c>
      <c r="BW81" s="49">
        <v>1.8835966340812658</v>
      </c>
      <c r="BX81" s="46">
        <v>55723.629999999925</v>
      </c>
      <c r="BY81" s="49">
        <v>0.16032947113710821</v>
      </c>
      <c r="BZ81" s="46">
        <v>477892.25999999995</v>
      </c>
      <c r="CA81" s="50">
        <v>0.83593486634271252</v>
      </c>
      <c r="CB81" s="139">
        <f t="shared" si="137"/>
        <v>591656.0299999998</v>
      </c>
      <c r="CC81" s="140">
        <f t="shared" si="138"/>
        <v>40925.59999999994</v>
      </c>
      <c r="CD81" s="141">
        <f t="shared" si="139"/>
        <v>632581.62999999977</v>
      </c>
      <c r="CE81" s="43"/>
      <c r="CF81" s="45">
        <v>0</v>
      </c>
      <c r="CG81" s="49">
        <v>0</v>
      </c>
      <c r="CH81" s="49">
        <v>0</v>
      </c>
      <c r="CI81" s="49">
        <v>0</v>
      </c>
      <c r="CJ81" s="46">
        <v>0</v>
      </c>
      <c r="CK81" s="50">
        <v>0</v>
      </c>
      <c r="CL81" s="48">
        <v>0</v>
      </c>
      <c r="CM81" s="49">
        <v>0</v>
      </c>
      <c r="CN81" s="46">
        <v>0</v>
      </c>
      <c r="CO81" s="49">
        <v>0</v>
      </c>
      <c r="CP81" s="46">
        <v>0</v>
      </c>
      <c r="CQ81" s="50">
        <v>0</v>
      </c>
      <c r="CR81" s="139">
        <f t="shared" si="140"/>
        <v>0</v>
      </c>
      <c r="CS81" s="140">
        <f t="shared" si="141"/>
        <v>0</v>
      </c>
      <c r="CT81" s="141">
        <f t="shared" si="142"/>
        <v>0</v>
      </c>
      <c r="CU81" s="43"/>
      <c r="CV81" s="48">
        <f t="shared" si="143"/>
        <v>1978839.3726381061</v>
      </c>
      <c r="CW81" s="49">
        <f t="shared" si="123"/>
        <v>2.9621038072457027</v>
      </c>
      <c r="CX81" s="49">
        <f t="shared" si="144"/>
        <v>349316.76738071535</v>
      </c>
      <c r="CY81" s="49">
        <f t="shared" si="145"/>
        <v>3.2900095821117525</v>
      </c>
      <c r="CZ81" s="46">
        <f t="shared" si="146"/>
        <v>2328156.1400188217</v>
      </c>
      <c r="DA81" s="50">
        <f t="shared" si="147"/>
        <v>3.0070717502991005</v>
      </c>
      <c r="DB81" s="48">
        <f t="shared" si="148"/>
        <v>2265690.3905512141</v>
      </c>
      <c r="DC81" s="49">
        <f t="shared" si="115"/>
        <v>0.88818251662015757</v>
      </c>
      <c r="DD81" s="46">
        <f t="shared" si="149"/>
        <v>872740.55231115851</v>
      </c>
      <c r="DE81" s="49">
        <f t="shared" si="150"/>
        <v>0.63532014389668101</v>
      </c>
      <c r="DF81" s="46">
        <f t="shared" si="151"/>
        <v>3138430.9428623728</v>
      </c>
      <c r="DG81" s="50">
        <f t="shared" si="152"/>
        <v>0.79967545393788053</v>
      </c>
      <c r="DH81" s="177"/>
      <c r="DI81" s="190" t="s">
        <v>80</v>
      </c>
      <c r="DJ81" s="48">
        <f t="shared" si="153"/>
        <v>2328156.1400188217</v>
      </c>
      <c r="DK81" s="46">
        <f t="shared" si="154"/>
        <v>3138430.9428623728</v>
      </c>
      <c r="DL81" s="47">
        <f t="shared" si="155"/>
        <v>5466587.0828811945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v>0</v>
      </c>
      <c r="E82" s="49">
        <v>0</v>
      </c>
      <c r="F82" s="49">
        <v>0</v>
      </c>
      <c r="G82" s="49">
        <v>0</v>
      </c>
      <c r="H82" s="46">
        <v>0</v>
      </c>
      <c r="I82" s="50">
        <v>0</v>
      </c>
      <c r="J82" s="48">
        <v>0</v>
      </c>
      <c r="K82" s="49">
        <v>0</v>
      </c>
      <c r="L82" s="46">
        <v>0</v>
      </c>
      <c r="M82" s="49">
        <v>0</v>
      </c>
      <c r="N82" s="46">
        <v>0</v>
      </c>
      <c r="O82" s="50">
        <v>0</v>
      </c>
      <c r="P82" s="139">
        <f t="shared" si="125"/>
        <v>0</v>
      </c>
      <c r="Q82" s="140">
        <f t="shared" si="126"/>
        <v>0</v>
      </c>
      <c r="R82" s="141">
        <f t="shared" si="127"/>
        <v>0</v>
      </c>
      <c r="S82" s="41"/>
      <c r="T82" s="45">
        <v>1104500.2122134096</v>
      </c>
      <c r="U82" s="49">
        <v>5.8347167546060161</v>
      </c>
      <c r="V82" s="49">
        <v>180607.78281987103</v>
      </c>
      <c r="W82" s="49">
        <v>5.8498342560041143</v>
      </c>
      <c r="X82" s="46">
        <v>1285107.9950332807</v>
      </c>
      <c r="Y82" s="50">
        <v>5.8368366324204741</v>
      </c>
      <c r="Z82" s="48">
        <v>3726698.214316112</v>
      </c>
      <c r="AA82" s="49">
        <v>4.2929505625401641</v>
      </c>
      <c r="AB82" s="46">
        <v>1187850.2440512681</v>
      </c>
      <c r="AC82" s="49">
        <v>4.2782442726293564</v>
      </c>
      <c r="AD82" s="46">
        <v>4914548.4583673803</v>
      </c>
      <c r="AE82" s="50">
        <v>4.2893867830478634</v>
      </c>
      <c r="AF82" s="139">
        <f t="shared" si="128"/>
        <v>4831198.4265295211</v>
      </c>
      <c r="AG82" s="140">
        <f t="shared" si="129"/>
        <v>1368458.0268711392</v>
      </c>
      <c r="AH82" s="141">
        <f t="shared" si="130"/>
        <v>6199656.4534006603</v>
      </c>
      <c r="AI82" s="43"/>
      <c r="AJ82" s="45">
        <v>0</v>
      </c>
      <c r="AK82" s="49">
        <v>0</v>
      </c>
      <c r="AL82" s="46">
        <v>0</v>
      </c>
      <c r="AM82" s="49">
        <v>0</v>
      </c>
      <c r="AN82" s="46">
        <v>0</v>
      </c>
      <c r="AO82" s="50">
        <v>0</v>
      </c>
      <c r="AP82" s="48">
        <v>0</v>
      </c>
      <c r="AQ82" s="49">
        <v>0</v>
      </c>
      <c r="AR82" s="46">
        <v>0</v>
      </c>
      <c r="AS82" s="49">
        <v>0</v>
      </c>
      <c r="AT82" s="46">
        <v>0</v>
      </c>
      <c r="AU82" s="50">
        <v>0</v>
      </c>
      <c r="AV82" s="139">
        <f t="shared" si="131"/>
        <v>0</v>
      </c>
      <c r="AW82" s="140">
        <f t="shared" si="132"/>
        <v>0</v>
      </c>
      <c r="AX82" s="141">
        <f t="shared" si="133"/>
        <v>0</v>
      </c>
      <c r="AY82" s="43"/>
      <c r="AZ82" s="45">
        <v>227052.84700133596</v>
      </c>
      <c r="BA82" s="49">
        <v>2.0760256288467112</v>
      </c>
      <c r="BB82" s="49">
        <v>36632.11387632876</v>
      </c>
      <c r="BC82" s="49">
        <v>1.9848349521201105</v>
      </c>
      <c r="BD82" s="46">
        <v>263684.96087766474</v>
      </c>
      <c r="BE82" s="50">
        <v>2.0628590719942479</v>
      </c>
      <c r="BF82" s="48">
        <v>1032515.1351250522</v>
      </c>
      <c r="BG82" s="49">
        <v>1.9411025209054189</v>
      </c>
      <c r="BH82" s="46">
        <v>747973.02715189313</v>
      </c>
      <c r="BI82" s="49">
        <v>3.5933119095293127</v>
      </c>
      <c r="BJ82" s="46">
        <v>1780488.1622769453</v>
      </c>
      <c r="BK82" s="50">
        <v>2.4058082478721126</v>
      </c>
      <c r="BL82" s="139">
        <f t="shared" si="134"/>
        <v>1259567.9821263882</v>
      </c>
      <c r="BM82" s="140">
        <f t="shared" si="135"/>
        <v>784605.14102822193</v>
      </c>
      <c r="BN82" s="141">
        <f t="shared" si="136"/>
        <v>2044173.1231546102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v>0</v>
      </c>
      <c r="BU82" s="50">
        <v>0</v>
      </c>
      <c r="BV82" s="48">
        <v>0</v>
      </c>
      <c r="BW82" s="49">
        <v>0</v>
      </c>
      <c r="BX82" s="46">
        <v>0</v>
      </c>
      <c r="BY82" s="49">
        <v>0</v>
      </c>
      <c r="BZ82" s="46">
        <v>0</v>
      </c>
      <c r="CA82" s="50">
        <v>0</v>
      </c>
      <c r="CB82" s="139">
        <f t="shared" si="137"/>
        <v>0</v>
      </c>
      <c r="CC82" s="140">
        <f t="shared" si="138"/>
        <v>0</v>
      </c>
      <c r="CD82" s="141">
        <f t="shared" si="139"/>
        <v>0</v>
      </c>
      <c r="CE82" s="43"/>
      <c r="CF82" s="45">
        <v>0</v>
      </c>
      <c r="CG82" s="49">
        <v>0</v>
      </c>
      <c r="CH82" s="49">
        <v>0</v>
      </c>
      <c r="CI82" s="49">
        <v>0</v>
      </c>
      <c r="CJ82" s="46">
        <v>0</v>
      </c>
      <c r="CK82" s="50">
        <v>0</v>
      </c>
      <c r="CL82" s="48">
        <v>0</v>
      </c>
      <c r="CM82" s="49">
        <v>0</v>
      </c>
      <c r="CN82" s="46">
        <v>0</v>
      </c>
      <c r="CO82" s="49">
        <v>0</v>
      </c>
      <c r="CP82" s="46">
        <v>0</v>
      </c>
      <c r="CQ82" s="50">
        <v>0</v>
      </c>
      <c r="CR82" s="139">
        <f t="shared" si="140"/>
        <v>0</v>
      </c>
      <c r="CS82" s="140">
        <f t="shared" si="141"/>
        <v>0</v>
      </c>
      <c r="CT82" s="141">
        <f t="shared" si="142"/>
        <v>0</v>
      </c>
      <c r="CU82" s="43"/>
      <c r="CV82" s="48">
        <f t="shared" si="143"/>
        <v>1331553.0592147456</v>
      </c>
      <c r="CW82" s="49">
        <f t="shared" si="123"/>
        <v>1.9931877446886554</v>
      </c>
      <c r="CX82" s="49">
        <f t="shared" si="144"/>
        <v>217239.89669619978</v>
      </c>
      <c r="CY82" s="49">
        <f t="shared" si="145"/>
        <v>2.0460550665994801</v>
      </c>
      <c r="CZ82" s="46">
        <f t="shared" si="146"/>
        <v>1548792.9559109453</v>
      </c>
      <c r="DA82" s="50">
        <f t="shared" si="147"/>
        <v>2.0004377991350668</v>
      </c>
      <c r="DB82" s="48">
        <f t="shared" si="148"/>
        <v>4759213.3494411642</v>
      </c>
      <c r="DC82" s="49">
        <f t="shared" si="115"/>
        <v>1.8656786061622983</v>
      </c>
      <c r="DD82" s="46">
        <f t="shared" si="149"/>
        <v>1935823.2712031612</v>
      </c>
      <c r="DE82" s="49">
        <f t="shared" si="150"/>
        <v>1.4092017564239996</v>
      </c>
      <c r="DF82" s="46">
        <f t="shared" si="151"/>
        <v>6695036.6206443254</v>
      </c>
      <c r="DG82" s="50">
        <f t="shared" si="152"/>
        <v>1.7059022633333956</v>
      </c>
      <c r="DH82" s="177"/>
      <c r="DI82" s="190" t="s">
        <v>81</v>
      </c>
      <c r="DJ82" s="48">
        <f t="shared" si="153"/>
        <v>1548792.9559109453</v>
      </c>
      <c r="DK82" s="46">
        <f t="shared" si="154"/>
        <v>6695036.6206443254</v>
      </c>
      <c r="DL82" s="47">
        <f t="shared" si="155"/>
        <v>8243829.5765552707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v>0</v>
      </c>
      <c r="E83" s="49">
        <v>0</v>
      </c>
      <c r="F83" s="49">
        <v>0</v>
      </c>
      <c r="G83" s="49">
        <v>0</v>
      </c>
      <c r="H83" s="46">
        <v>0</v>
      </c>
      <c r="I83" s="50">
        <v>0</v>
      </c>
      <c r="J83" s="48">
        <v>0</v>
      </c>
      <c r="K83" s="49">
        <v>0</v>
      </c>
      <c r="L83" s="46">
        <v>0</v>
      </c>
      <c r="M83" s="49">
        <v>0</v>
      </c>
      <c r="N83" s="46">
        <v>0</v>
      </c>
      <c r="O83" s="50">
        <v>0</v>
      </c>
      <c r="P83" s="139">
        <f t="shared" si="125"/>
        <v>0</v>
      </c>
      <c r="Q83" s="140">
        <f t="shared" si="126"/>
        <v>0</v>
      </c>
      <c r="R83" s="141">
        <f t="shared" si="127"/>
        <v>0</v>
      </c>
      <c r="S83" s="41"/>
      <c r="T83" s="45">
        <v>0</v>
      </c>
      <c r="U83" s="49">
        <v>0</v>
      </c>
      <c r="V83" s="49">
        <v>0</v>
      </c>
      <c r="W83" s="49">
        <v>0</v>
      </c>
      <c r="X83" s="46">
        <v>0</v>
      </c>
      <c r="Y83" s="50">
        <v>0</v>
      </c>
      <c r="Z83" s="48">
        <v>0</v>
      </c>
      <c r="AA83" s="49">
        <v>0</v>
      </c>
      <c r="AB83" s="46">
        <v>0</v>
      </c>
      <c r="AC83" s="49">
        <v>0</v>
      </c>
      <c r="AD83" s="46">
        <v>0</v>
      </c>
      <c r="AE83" s="50">
        <v>0</v>
      </c>
      <c r="AF83" s="139">
        <f t="shared" si="128"/>
        <v>0</v>
      </c>
      <c r="AG83" s="140">
        <f t="shared" si="129"/>
        <v>0</v>
      </c>
      <c r="AH83" s="141">
        <f t="shared" si="130"/>
        <v>0</v>
      </c>
      <c r="AI83" s="43"/>
      <c r="AJ83" s="45">
        <v>0</v>
      </c>
      <c r="AK83" s="49">
        <v>0</v>
      </c>
      <c r="AL83" s="46">
        <v>0</v>
      </c>
      <c r="AM83" s="49">
        <v>0</v>
      </c>
      <c r="AN83" s="46">
        <v>0</v>
      </c>
      <c r="AO83" s="50">
        <v>0</v>
      </c>
      <c r="AP83" s="48">
        <v>0</v>
      </c>
      <c r="AQ83" s="49">
        <v>0</v>
      </c>
      <c r="AR83" s="46">
        <v>0</v>
      </c>
      <c r="AS83" s="49">
        <v>0</v>
      </c>
      <c r="AT83" s="46">
        <v>0</v>
      </c>
      <c r="AU83" s="50">
        <v>0</v>
      </c>
      <c r="AV83" s="139">
        <f t="shared" si="131"/>
        <v>0</v>
      </c>
      <c r="AW83" s="140">
        <f t="shared" si="132"/>
        <v>0</v>
      </c>
      <c r="AX83" s="141">
        <f t="shared" si="133"/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f t="shared" si="134"/>
        <v>0</v>
      </c>
      <c r="BM83" s="140">
        <f t="shared" si="135"/>
        <v>0</v>
      </c>
      <c r="BN83" s="141">
        <f t="shared" si="136"/>
        <v>0</v>
      </c>
      <c r="BO83" s="43"/>
      <c r="BP83" s="45">
        <v>181956.02000000005</v>
      </c>
      <c r="BQ83" s="49">
        <v>2.3100539566061937</v>
      </c>
      <c r="BR83" s="49">
        <v>36658.340000000011</v>
      </c>
      <c r="BS83" s="49">
        <v>3.24438799893796</v>
      </c>
      <c r="BT83" s="46">
        <v>218614.36000000004</v>
      </c>
      <c r="BU83" s="50">
        <v>2.4272684475828843</v>
      </c>
      <c r="BV83" s="48">
        <v>70533.599999999977</v>
      </c>
      <c r="BW83" s="49">
        <v>0.31470090885159874</v>
      </c>
      <c r="BX83" s="46">
        <v>270361.74</v>
      </c>
      <c r="BY83" s="49">
        <v>0.77789179904303463</v>
      </c>
      <c r="BZ83" s="46">
        <v>340895.33999999997</v>
      </c>
      <c r="CA83" s="50">
        <v>0.59629821265519878</v>
      </c>
      <c r="CB83" s="139">
        <f t="shared" si="137"/>
        <v>252489.62000000002</v>
      </c>
      <c r="CC83" s="140">
        <f t="shared" si="138"/>
        <v>307020.08</v>
      </c>
      <c r="CD83" s="141">
        <f t="shared" si="139"/>
        <v>559509.70000000007</v>
      </c>
      <c r="CE83" s="43"/>
      <c r="CF83" s="45">
        <v>0</v>
      </c>
      <c r="CG83" s="49">
        <v>0</v>
      </c>
      <c r="CH83" s="49">
        <v>0</v>
      </c>
      <c r="CI83" s="49">
        <v>0</v>
      </c>
      <c r="CJ83" s="46">
        <v>0</v>
      </c>
      <c r="CK83" s="50">
        <v>0</v>
      </c>
      <c r="CL83" s="48">
        <v>0</v>
      </c>
      <c r="CM83" s="49">
        <v>0</v>
      </c>
      <c r="CN83" s="46">
        <v>0</v>
      </c>
      <c r="CO83" s="49">
        <v>0</v>
      </c>
      <c r="CP83" s="46">
        <v>0</v>
      </c>
      <c r="CQ83" s="50">
        <v>0</v>
      </c>
      <c r="CR83" s="139">
        <f t="shared" si="140"/>
        <v>0</v>
      </c>
      <c r="CS83" s="140">
        <f t="shared" si="141"/>
        <v>0</v>
      </c>
      <c r="CT83" s="141">
        <f t="shared" si="142"/>
        <v>0</v>
      </c>
      <c r="CU83" s="43"/>
      <c r="CV83" s="48">
        <f t="shared" si="143"/>
        <v>181956.02000000005</v>
      </c>
      <c r="CW83" s="49">
        <f t="shared" si="123"/>
        <v>0.27236804919377539</v>
      </c>
      <c r="CX83" s="49">
        <f t="shared" si="144"/>
        <v>36658.340000000011</v>
      </c>
      <c r="CY83" s="49">
        <f t="shared" si="145"/>
        <v>0.3452633859194727</v>
      </c>
      <c r="CZ83" s="46">
        <f t="shared" si="146"/>
        <v>218614.36000000004</v>
      </c>
      <c r="DA83" s="50">
        <f t="shared" si="147"/>
        <v>0.28236468115940161</v>
      </c>
      <c r="DB83" s="48">
        <f t="shared" si="148"/>
        <v>70533.599999999977</v>
      </c>
      <c r="DC83" s="49">
        <f t="shared" si="115"/>
        <v>2.7650163771510881E-2</v>
      </c>
      <c r="DD83" s="46">
        <f t="shared" si="149"/>
        <v>270361.74</v>
      </c>
      <c r="DE83" s="49">
        <f t="shared" si="150"/>
        <v>0.19681251101039379</v>
      </c>
      <c r="DF83" s="46">
        <f t="shared" si="151"/>
        <v>340895.33999999997</v>
      </c>
      <c r="DG83" s="50">
        <f t="shared" si="152"/>
        <v>8.6860485612973534E-2</v>
      </c>
      <c r="DH83" s="177"/>
      <c r="DI83" s="190" t="s">
        <v>82</v>
      </c>
      <c r="DJ83" s="48">
        <f t="shared" si="153"/>
        <v>218614.36000000004</v>
      </c>
      <c r="DK83" s="46">
        <f t="shared" si="154"/>
        <v>340895.33999999997</v>
      </c>
      <c r="DL83" s="47">
        <f t="shared" si="155"/>
        <v>559509.69999999995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v>0</v>
      </c>
      <c r="E84" s="49">
        <v>0</v>
      </c>
      <c r="F84" s="49">
        <v>0</v>
      </c>
      <c r="G84" s="49">
        <v>0</v>
      </c>
      <c r="H84" s="46">
        <v>0</v>
      </c>
      <c r="I84" s="50">
        <v>0</v>
      </c>
      <c r="J84" s="48">
        <v>0</v>
      </c>
      <c r="K84" s="49">
        <v>0</v>
      </c>
      <c r="L84" s="46">
        <v>0</v>
      </c>
      <c r="M84" s="49">
        <v>0</v>
      </c>
      <c r="N84" s="46">
        <v>0</v>
      </c>
      <c r="O84" s="50">
        <v>0</v>
      </c>
      <c r="P84" s="139">
        <f t="shared" si="125"/>
        <v>0</v>
      </c>
      <c r="Q84" s="140">
        <f t="shared" si="126"/>
        <v>0</v>
      </c>
      <c r="R84" s="141">
        <f t="shared" si="127"/>
        <v>0</v>
      </c>
      <c r="S84" s="41"/>
      <c r="T84" s="45">
        <v>2.4844600000000128</v>
      </c>
      <c r="U84" s="49">
        <v>1.3124597195955651E-5</v>
      </c>
      <c r="V84" s="49">
        <v>0.37884000000000029</v>
      </c>
      <c r="W84" s="49">
        <v>1.2270518883202704E-5</v>
      </c>
      <c r="X84" s="46">
        <v>2.8633000000000131</v>
      </c>
      <c r="Y84" s="50">
        <v>1.3004832585433266E-5</v>
      </c>
      <c r="Z84" s="48">
        <v>-21.690651605466655</v>
      </c>
      <c r="AA84" s="49">
        <v>-2.4986432937832805E-5</v>
      </c>
      <c r="AB84" s="46">
        <v>3.4726599999999905</v>
      </c>
      <c r="AC84" s="49">
        <v>1.2507374418780513E-5</v>
      </c>
      <c r="AD84" s="46">
        <v>-18.217991605466665</v>
      </c>
      <c r="AE84" s="50">
        <v>-1.5900547744751547E-5</v>
      </c>
      <c r="AF84" s="139">
        <f t="shared" si="128"/>
        <v>-19.206191605466643</v>
      </c>
      <c r="AG84" s="140">
        <f t="shared" si="129"/>
        <v>3.8514999999999908</v>
      </c>
      <c r="AH84" s="141">
        <f t="shared" si="130"/>
        <v>-15.354691605466652</v>
      </c>
      <c r="AI84" s="43"/>
      <c r="AJ84" s="45">
        <v>734257.35819194186</v>
      </c>
      <c r="AK84" s="49">
        <v>11.654878701459396</v>
      </c>
      <c r="AL84" s="46">
        <v>132351.22634751248</v>
      </c>
      <c r="AM84" s="49">
        <v>11.639365609666035</v>
      </c>
      <c r="AN84" s="46">
        <v>866608.58453945431</v>
      </c>
      <c r="AO84" s="50">
        <v>11.652506817703868</v>
      </c>
      <c r="AP84" s="48">
        <v>66039.923371764045</v>
      </c>
      <c r="AQ84" s="49">
        <v>0.55050243301488</v>
      </c>
      <c r="AR84" s="46">
        <v>113862.07599426742</v>
      </c>
      <c r="AS84" s="49">
        <v>1.0332311796213014</v>
      </c>
      <c r="AT84" s="46">
        <v>179901.99936603146</v>
      </c>
      <c r="AU84" s="50">
        <v>0.78162866909986173</v>
      </c>
      <c r="AV84" s="139">
        <f t="shared" si="131"/>
        <v>800297.28156370588</v>
      </c>
      <c r="AW84" s="140">
        <f t="shared" si="132"/>
        <v>246213.3023417799</v>
      </c>
      <c r="AX84" s="141">
        <f t="shared" si="133"/>
        <v>1046510.5839054858</v>
      </c>
      <c r="AY84" s="43"/>
      <c r="AZ84" s="45">
        <v>2386.2785320583844</v>
      </c>
      <c r="BA84" s="49">
        <v>2.1818600627768237E-2</v>
      </c>
      <c r="BB84" s="49">
        <v>505.13146794161321</v>
      </c>
      <c r="BC84" s="49">
        <v>2.7369498696446316E-2</v>
      </c>
      <c r="BD84" s="46">
        <v>2891.4099999999976</v>
      </c>
      <c r="BE84" s="50">
        <v>2.2620066497164072E-2</v>
      </c>
      <c r="BF84" s="48">
        <v>-48.748674349543307</v>
      </c>
      <c r="BG84" s="49">
        <v>-9.164628338279543E-5</v>
      </c>
      <c r="BH84" s="46">
        <v>48.748674349542853</v>
      </c>
      <c r="BI84" s="49">
        <v>2.3419185686545662E-4</v>
      </c>
      <c r="BJ84" s="46">
        <v>-4.5474735088646412E-13</v>
      </c>
      <c r="BK84" s="50">
        <v>-6.1445784961668162E-19</v>
      </c>
      <c r="BL84" s="139">
        <f t="shared" si="134"/>
        <v>2337.5298577088411</v>
      </c>
      <c r="BM84" s="140">
        <f t="shared" si="135"/>
        <v>553.88014229115606</v>
      </c>
      <c r="BN84" s="141">
        <f t="shared" si="136"/>
        <v>2891.4099999999971</v>
      </c>
      <c r="BO84" s="43"/>
      <c r="BP84" s="45">
        <v>254885.57000000012</v>
      </c>
      <c r="BQ84" s="49">
        <v>3.2359436058247759</v>
      </c>
      <c r="BR84" s="49">
        <v>29125.710000000006</v>
      </c>
      <c r="BS84" s="49">
        <v>2.5777245773962303</v>
      </c>
      <c r="BT84" s="46">
        <v>284011.28000000014</v>
      </c>
      <c r="BU84" s="50">
        <v>3.153368418715166</v>
      </c>
      <c r="BV84" s="48">
        <v>718467.91</v>
      </c>
      <c r="BW84" s="49">
        <v>3.2055999446747188</v>
      </c>
      <c r="BX84" s="46">
        <v>85995.150000000052</v>
      </c>
      <c r="BY84" s="49">
        <v>0.24742747232828011</v>
      </c>
      <c r="BZ84" s="46">
        <v>804463.06</v>
      </c>
      <c r="CA84" s="50">
        <v>1.4071764220218792</v>
      </c>
      <c r="CB84" s="139">
        <f t="shared" si="137"/>
        <v>973353.48000000021</v>
      </c>
      <c r="CC84" s="140">
        <f t="shared" si="138"/>
        <v>115120.86000000006</v>
      </c>
      <c r="CD84" s="141">
        <f t="shared" si="139"/>
        <v>1088474.3400000003</v>
      </c>
      <c r="CE84" s="43"/>
      <c r="CF84" s="45">
        <v>0</v>
      </c>
      <c r="CG84" s="49">
        <v>0</v>
      </c>
      <c r="CH84" s="49">
        <v>0</v>
      </c>
      <c r="CI84" s="49">
        <v>0</v>
      </c>
      <c r="CJ84" s="46">
        <v>0</v>
      </c>
      <c r="CK84" s="50">
        <v>0</v>
      </c>
      <c r="CL84" s="48">
        <v>0</v>
      </c>
      <c r="CM84" s="49">
        <v>0</v>
      </c>
      <c r="CN84" s="46">
        <v>0</v>
      </c>
      <c r="CO84" s="49">
        <v>0</v>
      </c>
      <c r="CP84" s="46">
        <v>0</v>
      </c>
      <c r="CQ84" s="50">
        <v>0</v>
      </c>
      <c r="CR84" s="139">
        <f t="shared" si="140"/>
        <v>0</v>
      </c>
      <c r="CS84" s="140">
        <f t="shared" si="141"/>
        <v>0</v>
      </c>
      <c r="CT84" s="141">
        <f t="shared" si="142"/>
        <v>0</v>
      </c>
      <c r="CU84" s="43"/>
      <c r="CV84" s="48">
        <f t="shared" si="143"/>
        <v>991531.69118400034</v>
      </c>
      <c r="CW84" s="49">
        <f t="shared" si="123"/>
        <v>1.4842133414524623</v>
      </c>
      <c r="CX84" s="49">
        <f t="shared" si="144"/>
        <v>161982.44665545411</v>
      </c>
      <c r="CY84" s="49">
        <f t="shared" si="145"/>
        <v>1.5256175809319907</v>
      </c>
      <c r="CZ84" s="46">
        <f t="shared" si="146"/>
        <v>1153514.1378394545</v>
      </c>
      <c r="DA84" s="50">
        <f t="shared" si="147"/>
        <v>1.4898913856523404</v>
      </c>
      <c r="DB84" s="48">
        <f t="shared" si="148"/>
        <v>784437.39404580905</v>
      </c>
      <c r="DC84" s="49">
        <f t="shared" si="115"/>
        <v>0.30751049732133118</v>
      </c>
      <c r="DD84" s="46">
        <f t="shared" si="149"/>
        <v>199909.44732861701</v>
      </c>
      <c r="DE84" s="49">
        <f t="shared" si="150"/>
        <v>0.14552606557216705</v>
      </c>
      <c r="DF84" s="46">
        <f t="shared" si="151"/>
        <v>984346.84137442603</v>
      </c>
      <c r="DG84" s="50">
        <f t="shared" si="152"/>
        <v>0.25081259442672132</v>
      </c>
      <c r="DH84" s="177"/>
      <c r="DI84" s="190" t="s">
        <v>83</v>
      </c>
      <c r="DJ84" s="48">
        <f t="shared" si="153"/>
        <v>1153514.1378394545</v>
      </c>
      <c r="DK84" s="46">
        <f t="shared" si="154"/>
        <v>984346.84137442603</v>
      </c>
      <c r="DL84" s="47">
        <f t="shared" si="155"/>
        <v>2137860.9792138804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v>0</v>
      </c>
      <c r="E85" s="49">
        <v>0</v>
      </c>
      <c r="F85" s="49">
        <v>0</v>
      </c>
      <c r="G85" s="49">
        <v>0</v>
      </c>
      <c r="H85" s="46">
        <v>0</v>
      </c>
      <c r="I85" s="50">
        <v>0</v>
      </c>
      <c r="J85" s="48">
        <v>0</v>
      </c>
      <c r="K85" s="49">
        <v>0</v>
      </c>
      <c r="L85" s="46">
        <v>0</v>
      </c>
      <c r="M85" s="49">
        <v>0</v>
      </c>
      <c r="N85" s="46">
        <v>0</v>
      </c>
      <c r="O85" s="50">
        <v>0</v>
      </c>
      <c r="P85" s="139">
        <f t="shared" si="125"/>
        <v>0</v>
      </c>
      <c r="Q85" s="140">
        <f t="shared" si="126"/>
        <v>0</v>
      </c>
      <c r="R85" s="141">
        <f t="shared" si="127"/>
        <v>0</v>
      </c>
      <c r="S85" s="41"/>
      <c r="T85" s="45">
        <v>2209879.061870716</v>
      </c>
      <c r="U85" s="49">
        <v>11.674075066142887</v>
      </c>
      <c r="V85" s="49">
        <v>477307.15794808866</v>
      </c>
      <c r="W85" s="49">
        <v>15.459841871739608</v>
      </c>
      <c r="X85" s="46">
        <v>2687186.2198188049</v>
      </c>
      <c r="Y85" s="50">
        <v>12.204940772754052</v>
      </c>
      <c r="Z85" s="48">
        <v>4408961.2891960833</v>
      </c>
      <c r="AA85" s="49">
        <v>5.0788799516854679</v>
      </c>
      <c r="AB85" s="46">
        <v>1589551.6897552214</v>
      </c>
      <c r="AC85" s="49">
        <v>5.7250402117609696</v>
      </c>
      <c r="AD85" s="46">
        <v>5998512.9789513052</v>
      </c>
      <c r="AE85" s="50">
        <v>5.2354641546056335</v>
      </c>
      <c r="AF85" s="139">
        <f t="shared" si="128"/>
        <v>6618840.3510667998</v>
      </c>
      <c r="AG85" s="140">
        <f t="shared" si="129"/>
        <v>2066858.84770331</v>
      </c>
      <c r="AH85" s="141">
        <f t="shared" si="130"/>
        <v>8685699.1987701096</v>
      </c>
      <c r="AI85" s="43"/>
      <c r="AJ85" s="45">
        <v>3614668.1282220092</v>
      </c>
      <c r="AK85" s="49">
        <v>57.37568457495253</v>
      </c>
      <c r="AL85" s="46">
        <v>643728.37549129571</v>
      </c>
      <c r="AM85" s="49">
        <v>56.611412847708706</v>
      </c>
      <c r="AN85" s="46">
        <v>4258396.5037133051</v>
      </c>
      <c r="AO85" s="50">
        <v>57.258830776960174</v>
      </c>
      <c r="AP85" s="48">
        <v>950543.76299676066</v>
      </c>
      <c r="AQ85" s="49">
        <v>7.9236411476602004</v>
      </c>
      <c r="AR85" s="46">
        <v>1587627.7532899347</v>
      </c>
      <c r="AS85" s="49">
        <v>14.406785420053854</v>
      </c>
      <c r="AT85" s="46">
        <v>2538171.5162866954</v>
      </c>
      <c r="AU85" s="50">
        <v>11.027713039396842</v>
      </c>
      <c r="AV85" s="139">
        <f t="shared" si="131"/>
        <v>4565211.8912187703</v>
      </c>
      <c r="AW85" s="140">
        <f t="shared" si="132"/>
        <v>2231356.1287812302</v>
      </c>
      <c r="AX85" s="141">
        <f t="shared" si="133"/>
        <v>6796568.0200000005</v>
      </c>
      <c r="AY85" s="43"/>
      <c r="AZ85" s="45">
        <v>315332.1576094302</v>
      </c>
      <c r="BA85" s="49">
        <v>2.8831950334137662</v>
      </c>
      <c r="BB85" s="49">
        <v>51693.120890569684</v>
      </c>
      <c r="BC85" s="49">
        <v>2.8008843135332513</v>
      </c>
      <c r="BD85" s="46">
        <v>367025.2784999999</v>
      </c>
      <c r="BE85" s="50">
        <v>2.871310608253471</v>
      </c>
      <c r="BF85" s="48">
        <v>1129702.7502244394</v>
      </c>
      <c r="BG85" s="49">
        <v>2.1238127962829876</v>
      </c>
      <c r="BH85" s="46">
        <v>819949.78077555983</v>
      </c>
      <c r="BI85" s="49">
        <v>3.9390929960345309</v>
      </c>
      <c r="BJ85" s="46">
        <v>1949652.5309999993</v>
      </c>
      <c r="BK85" s="50">
        <v>2.634384344103804</v>
      </c>
      <c r="BL85" s="139">
        <f t="shared" si="134"/>
        <v>1445034.9078338696</v>
      </c>
      <c r="BM85" s="140">
        <f t="shared" si="135"/>
        <v>871642.90166612947</v>
      </c>
      <c r="BN85" s="141">
        <f t="shared" si="136"/>
        <v>2316677.809499999</v>
      </c>
      <c r="BO85" s="43"/>
      <c r="BP85" s="45">
        <v>8068102.2099999981</v>
      </c>
      <c r="BQ85" s="49">
        <v>102.42997968692471</v>
      </c>
      <c r="BR85" s="49">
        <v>916102.22999999952</v>
      </c>
      <c r="BS85" s="49">
        <v>81.078168864501237</v>
      </c>
      <c r="BT85" s="46">
        <v>8984204.4399999976</v>
      </c>
      <c r="BU85" s="50">
        <v>99.751342793062832</v>
      </c>
      <c r="BV85" s="48">
        <v>4198345.72</v>
      </c>
      <c r="BW85" s="49">
        <v>18.731827295887634</v>
      </c>
      <c r="BX85" s="46">
        <v>5317224.28</v>
      </c>
      <c r="BY85" s="49">
        <v>15.298855381994896</v>
      </c>
      <c r="BZ85" s="46">
        <v>9515570</v>
      </c>
      <c r="CA85" s="50">
        <v>16.64474904055723</v>
      </c>
      <c r="CB85" s="139">
        <f t="shared" si="137"/>
        <v>12266447.929999998</v>
      </c>
      <c r="CC85" s="140">
        <f t="shared" si="138"/>
        <v>6233326.5099999998</v>
      </c>
      <c r="CD85" s="141">
        <f t="shared" si="139"/>
        <v>18499774.439999998</v>
      </c>
      <c r="CE85" s="43"/>
      <c r="CF85" s="45">
        <v>0</v>
      </c>
      <c r="CG85" s="49">
        <v>0</v>
      </c>
      <c r="CH85" s="49">
        <v>0</v>
      </c>
      <c r="CI85" s="49">
        <v>0</v>
      </c>
      <c r="CJ85" s="46">
        <v>0</v>
      </c>
      <c r="CK85" s="50">
        <v>0</v>
      </c>
      <c r="CL85" s="48">
        <v>0</v>
      </c>
      <c r="CM85" s="49">
        <v>0</v>
      </c>
      <c r="CN85" s="46">
        <v>0</v>
      </c>
      <c r="CO85" s="49">
        <v>0</v>
      </c>
      <c r="CP85" s="46">
        <v>0</v>
      </c>
      <c r="CQ85" s="50">
        <v>0</v>
      </c>
      <c r="CR85" s="139">
        <f t="shared" si="140"/>
        <v>0</v>
      </c>
      <c r="CS85" s="140">
        <f t="shared" si="141"/>
        <v>0</v>
      </c>
      <c r="CT85" s="141">
        <f t="shared" si="142"/>
        <v>0</v>
      </c>
      <c r="CU85" s="43"/>
      <c r="CV85" s="48">
        <f t="shared" si="143"/>
        <v>14207981.557702154</v>
      </c>
      <c r="CW85" s="49">
        <f t="shared" si="123"/>
        <v>21.267777894089313</v>
      </c>
      <c r="CX85" s="49">
        <f t="shared" si="144"/>
        <v>2088830.8843299535</v>
      </c>
      <c r="CY85" s="49">
        <f t="shared" si="145"/>
        <v>19.673471950364526</v>
      </c>
      <c r="CZ85" s="46">
        <f t="shared" si="146"/>
        <v>16296812.442032108</v>
      </c>
      <c r="DA85" s="50">
        <f t="shared" si="147"/>
        <v>21.049139906038032</v>
      </c>
      <c r="DB85" s="48">
        <f t="shared" si="148"/>
        <v>10687553.522417285</v>
      </c>
      <c r="DC85" s="49">
        <f t="shared" si="115"/>
        <v>4.1896713794790852</v>
      </c>
      <c r="DD85" s="46">
        <f t="shared" si="149"/>
        <v>9314353.5038207173</v>
      </c>
      <c r="DE85" s="49">
        <f t="shared" si="150"/>
        <v>6.7804760448923549</v>
      </c>
      <c r="DF85" s="46">
        <f t="shared" si="151"/>
        <v>20001907.026238002</v>
      </c>
      <c r="DG85" s="50">
        <f t="shared" si="152"/>
        <v>5.0965066213125132</v>
      </c>
      <c r="DH85" s="177"/>
      <c r="DI85" s="190" t="s">
        <v>84</v>
      </c>
      <c r="DJ85" s="48">
        <f t="shared" si="153"/>
        <v>16296812.442032108</v>
      </c>
      <c r="DK85" s="46">
        <f t="shared" si="154"/>
        <v>20001907.026238002</v>
      </c>
      <c r="DL85" s="47">
        <f t="shared" si="155"/>
        <v>36298719.468270108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v>35291.113981999995</v>
      </c>
      <c r="E86" s="49">
        <v>0.34777451030282719</v>
      </c>
      <c r="F86" s="49">
        <v>0</v>
      </c>
      <c r="G86" s="49">
        <v>0</v>
      </c>
      <c r="H86" s="46">
        <v>35291.113981999995</v>
      </c>
      <c r="I86" s="50">
        <v>0.3033159489991491</v>
      </c>
      <c r="J86" s="48">
        <v>46570.323917000002</v>
      </c>
      <c r="K86" s="49">
        <v>0.1770653959401092</v>
      </c>
      <c r="L86" s="46">
        <v>0</v>
      </c>
      <c r="M86" s="49">
        <v>0</v>
      </c>
      <c r="N86" s="46">
        <v>46570.323917000002</v>
      </c>
      <c r="O86" s="50">
        <v>9.7451309037986295E-2</v>
      </c>
      <c r="P86" s="139">
        <f t="shared" si="125"/>
        <v>81861.437898999997</v>
      </c>
      <c r="Q86" s="140">
        <f t="shared" si="126"/>
        <v>0</v>
      </c>
      <c r="R86" s="141">
        <f t="shared" si="127"/>
        <v>81861.437898999997</v>
      </c>
      <c r="S86" s="41"/>
      <c r="T86" s="45">
        <v>59469.290874791615</v>
      </c>
      <c r="U86" s="49">
        <v>0.31415699518638135</v>
      </c>
      <c r="V86" s="49">
        <v>8682.2719827414767</v>
      </c>
      <c r="W86" s="49">
        <v>0.28121629794459663</v>
      </c>
      <c r="X86" s="46">
        <v>68151.562857533092</v>
      </c>
      <c r="Y86" s="50">
        <v>0.30953782886803544</v>
      </c>
      <c r="Z86" s="48">
        <v>35488.684716495845</v>
      </c>
      <c r="AA86" s="49">
        <v>4.088100518368628E-2</v>
      </c>
      <c r="AB86" s="46">
        <v>18576.458833245873</v>
      </c>
      <c r="AC86" s="49">
        <v>6.6906269546246788E-2</v>
      </c>
      <c r="AD86" s="46">
        <v>54065.143549741719</v>
      </c>
      <c r="AE86" s="50">
        <v>4.7187715032295595E-2</v>
      </c>
      <c r="AF86" s="139">
        <f t="shared" si="128"/>
        <v>94957.975591287453</v>
      </c>
      <c r="AG86" s="140">
        <f t="shared" si="129"/>
        <v>27258.73081598735</v>
      </c>
      <c r="AH86" s="141">
        <f t="shared" si="130"/>
        <v>122216.7064072748</v>
      </c>
      <c r="AI86" s="43"/>
      <c r="AJ86" s="45">
        <v>0</v>
      </c>
      <c r="AK86" s="49">
        <v>0</v>
      </c>
      <c r="AL86" s="46">
        <v>0</v>
      </c>
      <c r="AM86" s="49">
        <v>0</v>
      </c>
      <c r="AN86" s="46">
        <v>0</v>
      </c>
      <c r="AO86" s="50">
        <v>0</v>
      </c>
      <c r="AP86" s="48">
        <v>0</v>
      </c>
      <c r="AQ86" s="49">
        <v>0</v>
      </c>
      <c r="AR86" s="46">
        <v>0</v>
      </c>
      <c r="AS86" s="49">
        <v>0</v>
      </c>
      <c r="AT86" s="46">
        <v>0</v>
      </c>
      <c r="AU86" s="50">
        <v>0</v>
      </c>
      <c r="AV86" s="139">
        <f t="shared" si="131"/>
        <v>0</v>
      </c>
      <c r="AW86" s="140">
        <f t="shared" si="132"/>
        <v>0</v>
      </c>
      <c r="AX86" s="141">
        <f t="shared" si="133"/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f t="shared" si="134"/>
        <v>0</v>
      </c>
      <c r="BM86" s="140">
        <f t="shared" si="135"/>
        <v>0</v>
      </c>
      <c r="BN86" s="141">
        <f t="shared" si="136"/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v>0</v>
      </c>
      <c r="BU86" s="50">
        <v>0</v>
      </c>
      <c r="BV86" s="48">
        <v>0</v>
      </c>
      <c r="BW86" s="49">
        <v>0</v>
      </c>
      <c r="BX86" s="46">
        <v>0</v>
      </c>
      <c r="BY86" s="49">
        <v>0</v>
      </c>
      <c r="BZ86" s="46">
        <v>0</v>
      </c>
      <c r="CA86" s="50">
        <v>0</v>
      </c>
      <c r="CB86" s="139">
        <f t="shared" si="137"/>
        <v>0</v>
      </c>
      <c r="CC86" s="140">
        <f t="shared" si="138"/>
        <v>0</v>
      </c>
      <c r="CD86" s="141">
        <f t="shared" si="139"/>
        <v>0</v>
      </c>
      <c r="CE86" s="43"/>
      <c r="CF86" s="45">
        <v>0</v>
      </c>
      <c r="CG86" s="49">
        <v>0</v>
      </c>
      <c r="CH86" s="49">
        <v>0</v>
      </c>
      <c r="CI86" s="49">
        <v>0</v>
      </c>
      <c r="CJ86" s="46">
        <v>0</v>
      </c>
      <c r="CK86" s="50">
        <v>0</v>
      </c>
      <c r="CL86" s="48">
        <v>0</v>
      </c>
      <c r="CM86" s="49">
        <v>0</v>
      </c>
      <c r="CN86" s="46">
        <v>0</v>
      </c>
      <c r="CO86" s="49">
        <v>0</v>
      </c>
      <c r="CP86" s="46">
        <v>0</v>
      </c>
      <c r="CQ86" s="50">
        <v>0</v>
      </c>
      <c r="CR86" s="139">
        <f t="shared" si="140"/>
        <v>0</v>
      </c>
      <c r="CS86" s="140">
        <f t="shared" si="141"/>
        <v>0</v>
      </c>
      <c r="CT86" s="141">
        <f t="shared" si="142"/>
        <v>0</v>
      </c>
      <c r="CU86" s="43"/>
      <c r="CV86" s="48">
        <f t="shared" si="143"/>
        <v>94760.404856791603</v>
      </c>
      <c r="CW86" s="49">
        <f t="shared" si="123"/>
        <v>0.14184585160555108</v>
      </c>
      <c r="CX86" s="49">
        <f t="shared" si="144"/>
        <v>8682.2719827414767</v>
      </c>
      <c r="CY86" s="49">
        <f t="shared" si="145"/>
        <v>8.1773223289300465E-2</v>
      </c>
      <c r="CZ86" s="46">
        <f t="shared" si="146"/>
        <v>103442.67683953309</v>
      </c>
      <c r="DA86" s="50">
        <f t="shared" si="147"/>
        <v>0.133607684619024</v>
      </c>
      <c r="DB86" s="48">
        <f t="shared" si="148"/>
        <v>82059.008633495847</v>
      </c>
      <c r="DC86" s="49">
        <f t="shared" si="115"/>
        <v>3.2168286145099451E-2</v>
      </c>
      <c r="DD86" s="46">
        <f t="shared" si="149"/>
        <v>18576.458833245873</v>
      </c>
      <c r="DE86" s="49">
        <f t="shared" si="150"/>
        <v>1.3522917512856407E-2</v>
      </c>
      <c r="DF86" s="46">
        <f t="shared" si="151"/>
        <v>100635.46746674171</v>
      </c>
      <c r="DG86" s="50">
        <f t="shared" si="152"/>
        <v>2.5642021313784416E-2</v>
      </c>
      <c r="DH86" s="177"/>
      <c r="DI86" s="190" t="s">
        <v>85</v>
      </c>
      <c r="DJ86" s="48">
        <f t="shared" si="153"/>
        <v>103442.67683953309</v>
      </c>
      <c r="DK86" s="46">
        <f t="shared" si="154"/>
        <v>100635.46746674171</v>
      </c>
      <c r="DL86" s="47">
        <f t="shared" si="155"/>
        <v>204078.1443062748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v>11340.271841</v>
      </c>
      <c r="E87" s="49">
        <v>0.11175213931235649</v>
      </c>
      <c r="F87" s="49">
        <v>0</v>
      </c>
      <c r="G87" s="49">
        <v>0</v>
      </c>
      <c r="H87" s="46">
        <v>11340.271841</v>
      </c>
      <c r="I87" s="50">
        <v>9.7466045336954563E-2</v>
      </c>
      <c r="J87" s="48">
        <v>3696.8824690000001</v>
      </c>
      <c r="K87" s="49">
        <v>1.4055945998661659E-2</v>
      </c>
      <c r="L87" s="46">
        <v>0</v>
      </c>
      <c r="M87" s="49">
        <v>0</v>
      </c>
      <c r="N87" s="46">
        <v>3696.8824690000001</v>
      </c>
      <c r="O87" s="50">
        <v>7.7359572719682438E-3</v>
      </c>
      <c r="P87" s="139">
        <f t="shared" si="125"/>
        <v>15037.15431</v>
      </c>
      <c r="Q87" s="140">
        <f t="shared" si="126"/>
        <v>0</v>
      </c>
      <c r="R87" s="141">
        <f t="shared" si="127"/>
        <v>15037.15431</v>
      </c>
      <c r="S87" s="41"/>
      <c r="T87" s="45">
        <v>6187.0484312612807</v>
      </c>
      <c r="U87" s="49">
        <v>3.2684172211334933E-2</v>
      </c>
      <c r="V87" s="49">
        <v>903.28363530856836</v>
      </c>
      <c r="W87" s="49">
        <v>2.9257097729758645E-2</v>
      </c>
      <c r="X87" s="46">
        <v>7090.3320665698493</v>
      </c>
      <c r="Y87" s="50">
        <v>3.2203604757052889E-2</v>
      </c>
      <c r="Z87" s="48">
        <v>3837.5721727054242</v>
      </c>
      <c r="AA87" s="49">
        <v>4.4206712403804006E-3</v>
      </c>
      <c r="AB87" s="46">
        <v>1932.6521098865624</v>
      </c>
      <c r="AC87" s="49">
        <v>6.9607746107011453E-3</v>
      </c>
      <c r="AD87" s="46">
        <v>5770.2242825919866</v>
      </c>
      <c r="AE87" s="50">
        <v>5.0362152255985964E-3</v>
      </c>
      <c r="AF87" s="139">
        <f t="shared" si="128"/>
        <v>10024.620603966705</v>
      </c>
      <c r="AG87" s="140">
        <f t="shared" si="129"/>
        <v>2835.9357451951309</v>
      </c>
      <c r="AH87" s="141">
        <f t="shared" si="130"/>
        <v>12860.556349161836</v>
      </c>
      <c r="AI87" s="43"/>
      <c r="AJ87" s="45">
        <v>5541.8863766556333</v>
      </c>
      <c r="AK87" s="49">
        <v>8.7966450423105289E-2</v>
      </c>
      <c r="AL87" s="46">
        <v>931.37515788904363</v>
      </c>
      <c r="AM87" s="49">
        <v>8.1907937550702983E-2</v>
      </c>
      <c r="AN87" s="46">
        <v>6473.2615345446766</v>
      </c>
      <c r="AO87" s="50">
        <v>8.7040130353829806E-2</v>
      </c>
      <c r="AP87" s="48">
        <v>1596.0802105383366</v>
      </c>
      <c r="AQ87" s="49">
        <v>1.3304770725459821E-2</v>
      </c>
      <c r="AR87" s="46">
        <v>2480.6582549169866</v>
      </c>
      <c r="AS87" s="49">
        <v>2.251051048019044E-2</v>
      </c>
      <c r="AT87" s="46">
        <v>4076.7384654553234</v>
      </c>
      <c r="AU87" s="50">
        <v>1.7712397150955295E-2</v>
      </c>
      <c r="AV87" s="139">
        <f t="shared" si="131"/>
        <v>7137.9665871939696</v>
      </c>
      <c r="AW87" s="140">
        <f t="shared" si="132"/>
        <v>3412.0334128060304</v>
      </c>
      <c r="AX87" s="141">
        <f t="shared" si="133"/>
        <v>10550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f t="shared" si="134"/>
        <v>0</v>
      </c>
      <c r="BM87" s="140">
        <f t="shared" si="135"/>
        <v>0</v>
      </c>
      <c r="BN87" s="141">
        <f t="shared" si="136"/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v>0</v>
      </c>
      <c r="BU87" s="50">
        <v>0</v>
      </c>
      <c r="BV87" s="48">
        <v>0</v>
      </c>
      <c r="BW87" s="49">
        <v>0</v>
      </c>
      <c r="BX87" s="46">
        <v>0</v>
      </c>
      <c r="BY87" s="49">
        <v>0</v>
      </c>
      <c r="BZ87" s="46">
        <v>0</v>
      </c>
      <c r="CA87" s="50">
        <v>0</v>
      </c>
      <c r="CB87" s="139">
        <f t="shared" si="137"/>
        <v>0</v>
      </c>
      <c r="CC87" s="140">
        <f t="shared" si="138"/>
        <v>0</v>
      </c>
      <c r="CD87" s="141">
        <f t="shared" si="139"/>
        <v>0</v>
      </c>
      <c r="CE87" s="43"/>
      <c r="CF87" s="45">
        <v>0</v>
      </c>
      <c r="CG87" s="49">
        <v>0</v>
      </c>
      <c r="CH87" s="49">
        <v>0</v>
      </c>
      <c r="CI87" s="49">
        <v>0</v>
      </c>
      <c r="CJ87" s="46">
        <v>0</v>
      </c>
      <c r="CK87" s="50">
        <v>0</v>
      </c>
      <c r="CL87" s="48">
        <v>0</v>
      </c>
      <c r="CM87" s="49">
        <v>0</v>
      </c>
      <c r="CN87" s="46">
        <v>0</v>
      </c>
      <c r="CO87" s="49">
        <v>0</v>
      </c>
      <c r="CP87" s="46">
        <v>0</v>
      </c>
      <c r="CQ87" s="50">
        <v>0</v>
      </c>
      <c r="CR87" s="139">
        <f t="shared" si="140"/>
        <v>0</v>
      </c>
      <c r="CS87" s="140">
        <f t="shared" si="141"/>
        <v>0</v>
      </c>
      <c r="CT87" s="141">
        <f t="shared" si="142"/>
        <v>0</v>
      </c>
      <c r="CU87" s="43"/>
      <c r="CV87" s="48">
        <f t="shared" si="143"/>
        <v>23069.206648916916</v>
      </c>
      <c r="CW87" s="49">
        <f t="shared" si="123"/>
        <v>3.4532052368553522E-2</v>
      </c>
      <c r="CX87" s="49">
        <f t="shared" si="144"/>
        <v>1834.6587931976119</v>
      </c>
      <c r="CY87" s="49">
        <f t="shared" si="145"/>
        <v>1.7279574223664815E-2</v>
      </c>
      <c r="CZ87" s="46">
        <f t="shared" si="146"/>
        <v>24903.865442114526</v>
      </c>
      <c r="DA87" s="50">
        <f t="shared" si="147"/>
        <v>3.216610301902998E-2</v>
      </c>
      <c r="DB87" s="48">
        <f t="shared" si="148"/>
        <v>9130.5348522437616</v>
      </c>
      <c r="DC87" s="49">
        <f t="shared" si="115"/>
        <v>3.579298149903422E-3</v>
      </c>
      <c r="DD87" s="46">
        <f t="shared" si="149"/>
        <v>4413.3103648035485</v>
      </c>
      <c r="DE87" s="49">
        <f t="shared" si="150"/>
        <v>3.2127130664463968E-3</v>
      </c>
      <c r="DF87" s="46">
        <f t="shared" si="151"/>
        <v>13543.84521704731</v>
      </c>
      <c r="DG87" s="50">
        <f t="shared" si="152"/>
        <v>3.4509857853136931E-3</v>
      </c>
      <c r="DH87" s="177"/>
      <c r="DI87" s="190" t="s">
        <v>86</v>
      </c>
      <c r="DJ87" s="48">
        <f t="shared" si="153"/>
        <v>24903.865442114526</v>
      </c>
      <c r="DK87" s="46">
        <f t="shared" si="154"/>
        <v>13543.84521704731</v>
      </c>
      <c r="DL87" s="47">
        <f t="shared" si="155"/>
        <v>38447.710659161836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v>7198.27</v>
      </c>
      <c r="E88" s="49">
        <v>7.0934990194822481E-2</v>
      </c>
      <c r="F88" s="49">
        <v>0</v>
      </c>
      <c r="G88" s="49">
        <v>0</v>
      </c>
      <c r="H88" s="46">
        <v>7198.27</v>
      </c>
      <c r="I88" s="50">
        <v>6.1866851165868798E-2</v>
      </c>
      <c r="J88" s="48">
        <v>5711</v>
      </c>
      <c r="K88" s="49">
        <v>2.1713838151871397E-2</v>
      </c>
      <c r="L88" s="46">
        <v>0</v>
      </c>
      <c r="M88" s="49">
        <v>0</v>
      </c>
      <c r="N88" s="46">
        <v>5711</v>
      </c>
      <c r="O88" s="50">
        <v>1.1950623897481182E-2</v>
      </c>
      <c r="P88" s="139">
        <f t="shared" si="125"/>
        <v>12909.27</v>
      </c>
      <c r="Q88" s="140">
        <f t="shared" si="126"/>
        <v>0</v>
      </c>
      <c r="R88" s="141">
        <f t="shared" si="127"/>
        <v>12909.27</v>
      </c>
      <c r="S88" s="41"/>
      <c r="T88" s="45">
        <v>9230.1873310803639</v>
      </c>
      <c r="U88" s="49">
        <v>4.8760089018797685E-2</v>
      </c>
      <c r="V88" s="49">
        <v>1347.5694039940954</v>
      </c>
      <c r="W88" s="49">
        <v>4.3647386279526315E-2</v>
      </c>
      <c r="X88" s="46">
        <v>10577.756735074459</v>
      </c>
      <c r="Y88" s="50">
        <v>4.8043151422862397E-2</v>
      </c>
      <c r="Z88" s="48">
        <v>6014.3017704280937</v>
      </c>
      <c r="AA88" s="49">
        <v>6.9281435425765118E-3</v>
      </c>
      <c r="AB88" s="46">
        <v>2883.2392728537452</v>
      </c>
      <c r="AC88" s="49">
        <v>1.0384475625173313E-2</v>
      </c>
      <c r="AD88" s="46">
        <v>8897.5410432818389</v>
      </c>
      <c r="AE88" s="50">
        <v>7.7657174969351069E-3</v>
      </c>
      <c r="AF88" s="139">
        <f t="shared" si="128"/>
        <v>15244.489101508458</v>
      </c>
      <c r="AG88" s="140">
        <f t="shared" si="129"/>
        <v>4230.8086768478406</v>
      </c>
      <c r="AH88" s="141">
        <f t="shared" si="130"/>
        <v>19475.297778356296</v>
      </c>
      <c r="AI88" s="43"/>
      <c r="AJ88" s="45">
        <v>19200.55678048759</v>
      </c>
      <c r="AK88" s="49">
        <v>0.30477074254742209</v>
      </c>
      <c r="AL88" s="46">
        <v>3913.2420865367567</v>
      </c>
      <c r="AM88" s="49">
        <v>0.34414229940522001</v>
      </c>
      <c r="AN88" s="46">
        <v>23113.798867024347</v>
      </c>
      <c r="AO88" s="50">
        <v>0.31079048106149371</v>
      </c>
      <c r="AP88" s="48">
        <v>2455.554802278878</v>
      </c>
      <c r="AQ88" s="49">
        <v>2.0469268043304002E-2</v>
      </c>
      <c r="AR88" s="46">
        <v>4381.346330696786</v>
      </c>
      <c r="AS88" s="49">
        <v>3.9758133672384628E-2</v>
      </c>
      <c r="AT88" s="46">
        <v>6836.901132975664</v>
      </c>
      <c r="AU88" s="50">
        <v>2.9704605575073595E-2</v>
      </c>
      <c r="AV88" s="139">
        <f t="shared" si="131"/>
        <v>21656.111582766469</v>
      </c>
      <c r="AW88" s="140">
        <f t="shared" si="132"/>
        <v>8294.5884172335427</v>
      </c>
      <c r="AX88" s="141">
        <f t="shared" si="133"/>
        <v>29950.700000000012</v>
      </c>
      <c r="AY88" s="43"/>
      <c r="AZ88" s="45">
        <v>174719.32143423078</v>
      </c>
      <c r="BA88" s="49">
        <v>1.5975214314314914</v>
      </c>
      <c r="BB88" s="49">
        <v>24940.856635252312</v>
      </c>
      <c r="BC88" s="49">
        <v>1.3513684782863196</v>
      </c>
      <c r="BD88" s="46">
        <v>199660.17806948308</v>
      </c>
      <c r="BE88" s="50">
        <v>1.5619806616036227</v>
      </c>
      <c r="BF88" s="48">
        <v>20452.935902298166</v>
      </c>
      <c r="BG88" s="49">
        <v>3.8451005790883189E-2</v>
      </c>
      <c r="BH88" s="46">
        <v>14149.722242902562</v>
      </c>
      <c r="BI88" s="49">
        <v>6.7976201823155419E-2</v>
      </c>
      <c r="BJ88" s="46">
        <v>34602.65814520073</v>
      </c>
      <c r="BK88" s="50">
        <v>4.6755357394549404E-2</v>
      </c>
      <c r="BL88" s="139">
        <f t="shared" si="134"/>
        <v>195172.25733652894</v>
      </c>
      <c r="BM88" s="140">
        <f t="shared" si="135"/>
        <v>39090.578878154876</v>
      </c>
      <c r="BN88" s="141">
        <f t="shared" si="136"/>
        <v>234262.83621468383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v>0</v>
      </c>
      <c r="BU88" s="50">
        <v>0</v>
      </c>
      <c r="BV88" s="48">
        <v>0</v>
      </c>
      <c r="BW88" s="49">
        <v>0</v>
      </c>
      <c r="BX88" s="46">
        <v>0</v>
      </c>
      <c r="BY88" s="49">
        <v>0</v>
      </c>
      <c r="BZ88" s="46">
        <v>0</v>
      </c>
      <c r="CA88" s="50">
        <v>0</v>
      </c>
      <c r="CB88" s="139">
        <f t="shared" si="137"/>
        <v>0</v>
      </c>
      <c r="CC88" s="140">
        <f t="shared" si="138"/>
        <v>0</v>
      </c>
      <c r="CD88" s="141">
        <f t="shared" si="139"/>
        <v>0</v>
      </c>
      <c r="CE88" s="43"/>
      <c r="CF88" s="45">
        <v>0</v>
      </c>
      <c r="CG88" s="49">
        <v>0</v>
      </c>
      <c r="CH88" s="49">
        <v>0</v>
      </c>
      <c r="CI88" s="49">
        <v>0</v>
      </c>
      <c r="CJ88" s="46">
        <v>0</v>
      </c>
      <c r="CK88" s="50">
        <v>0</v>
      </c>
      <c r="CL88" s="48">
        <v>0</v>
      </c>
      <c r="CM88" s="49">
        <v>0</v>
      </c>
      <c r="CN88" s="46">
        <v>0</v>
      </c>
      <c r="CO88" s="49">
        <v>0</v>
      </c>
      <c r="CP88" s="46">
        <v>0</v>
      </c>
      <c r="CQ88" s="50">
        <v>0</v>
      </c>
      <c r="CR88" s="139">
        <f t="shared" si="140"/>
        <v>0</v>
      </c>
      <c r="CS88" s="140">
        <f t="shared" si="141"/>
        <v>0</v>
      </c>
      <c r="CT88" s="141">
        <f t="shared" si="142"/>
        <v>0</v>
      </c>
      <c r="CU88" s="43"/>
      <c r="CV88" s="48">
        <f t="shared" si="143"/>
        <v>210348.33554579873</v>
      </c>
      <c r="CW88" s="49">
        <f t="shared" si="123"/>
        <v>0.31486820718416941</v>
      </c>
      <c r="CX88" s="49">
        <f t="shared" si="144"/>
        <v>30201.668125783166</v>
      </c>
      <c r="CY88" s="49">
        <f t="shared" si="145"/>
        <v>0.28445178361933754</v>
      </c>
      <c r="CZ88" s="46">
        <f t="shared" si="146"/>
        <v>240550.00367158192</v>
      </c>
      <c r="DA88" s="50">
        <f t="shared" si="147"/>
        <v>0.31069699670972711</v>
      </c>
      <c r="DB88" s="48">
        <f t="shared" si="148"/>
        <v>34633.792475005139</v>
      </c>
      <c r="DC88" s="49">
        <f t="shared" si="115"/>
        <v>1.357693402807192E-2</v>
      </c>
      <c r="DD88" s="46">
        <f t="shared" si="149"/>
        <v>21414.307846453092</v>
      </c>
      <c r="DE88" s="49">
        <f t="shared" si="150"/>
        <v>1.5588757857565244E-2</v>
      </c>
      <c r="DF88" s="46">
        <f t="shared" si="151"/>
        <v>56048.100321458231</v>
      </c>
      <c r="DG88" s="50">
        <f t="shared" si="152"/>
        <v>1.4281113997059978E-2</v>
      </c>
      <c r="DH88" s="177"/>
      <c r="DI88" s="190" t="s">
        <v>87</v>
      </c>
      <c r="DJ88" s="48">
        <f t="shared" si="153"/>
        <v>240550.00367158192</v>
      </c>
      <c r="DK88" s="46">
        <f t="shared" si="154"/>
        <v>56048.100321458231</v>
      </c>
      <c r="DL88" s="47">
        <f t="shared" si="155"/>
        <v>296598.10399304016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v>0</v>
      </c>
      <c r="E89" s="49">
        <v>0</v>
      </c>
      <c r="F89" s="49">
        <v>0</v>
      </c>
      <c r="G89" s="49">
        <v>0</v>
      </c>
      <c r="H89" s="46">
        <v>0</v>
      </c>
      <c r="I89" s="50">
        <v>0</v>
      </c>
      <c r="J89" s="48">
        <v>0</v>
      </c>
      <c r="K89" s="49">
        <v>0</v>
      </c>
      <c r="L89" s="46">
        <v>0</v>
      </c>
      <c r="M89" s="49">
        <v>0</v>
      </c>
      <c r="N89" s="46">
        <v>0</v>
      </c>
      <c r="O89" s="50">
        <v>0</v>
      </c>
      <c r="P89" s="139">
        <f t="shared" si="125"/>
        <v>0</v>
      </c>
      <c r="Q89" s="140">
        <f t="shared" si="126"/>
        <v>0</v>
      </c>
      <c r="R89" s="141">
        <f t="shared" si="127"/>
        <v>0</v>
      </c>
      <c r="S89" s="41"/>
      <c r="T89" s="45">
        <v>164257.1</v>
      </c>
      <c r="U89" s="49">
        <v>0.86771703874314576</v>
      </c>
      <c r="V89" s="49">
        <v>9357.9900000000016</v>
      </c>
      <c r="W89" s="49">
        <v>0.30310261061087002</v>
      </c>
      <c r="X89" s="46">
        <v>173615.09</v>
      </c>
      <c r="Y89" s="50">
        <v>0.7885430027433098</v>
      </c>
      <c r="Z89" s="48">
        <v>83895.380000000019</v>
      </c>
      <c r="AA89" s="49">
        <v>9.6642845235487843E-2</v>
      </c>
      <c r="AB89" s="46">
        <v>23857.57</v>
      </c>
      <c r="AC89" s="49">
        <v>8.5927087797903104E-2</v>
      </c>
      <c r="AD89" s="46">
        <v>107752.95000000001</v>
      </c>
      <c r="AE89" s="50">
        <v>9.4046092632884298E-2</v>
      </c>
      <c r="AF89" s="139">
        <f t="shared" si="128"/>
        <v>248152.48000000004</v>
      </c>
      <c r="AG89" s="140">
        <f t="shared" si="129"/>
        <v>33215.56</v>
      </c>
      <c r="AH89" s="141">
        <f t="shared" si="130"/>
        <v>281368.04000000004</v>
      </c>
      <c r="AI89" s="43"/>
      <c r="AJ89" s="45">
        <v>0</v>
      </c>
      <c r="AK89" s="49">
        <v>0</v>
      </c>
      <c r="AL89" s="46">
        <v>0</v>
      </c>
      <c r="AM89" s="49">
        <v>0</v>
      </c>
      <c r="AN89" s="46">
        <v>0</v>
      </c>
      <c r="AO89" s="50">
        <v>0</v>
      </c>
      <c r="AP89" s="48">
        <v>0</v>
      </c>
      <c r="AQ89" s="49">
        <v>0</v>
      </c>
      <c r="AR89" s="46">
        <v>0</v>
      </c>
      <c r="AS89" s="49">
        <v>0</v>
      </c>
      <c r="AT89" s="46">
        <v>0</v>
      </c>
      <c r="AU89" s="50">
        <v>0</v>
      </c>
      <c r="AV89" s="139">
        <f t="shared" si="131"/>
        <v>0</v>
      </c>
      <c r="AW89" s="140">
        <f t="shared" si="132"/>
        <v>0</v>
      </c>
      <c r="AX89" s="141">
        <f t="shared" si="133"/>
        <v>0</v>
      </c>
      <c r="AY89" s="43"/>
      <c r="AZ89" s="45">
        <v>211262.74504640512</v>
      </c>
      <c r="BA89" s="49">
        <v>1.9316510624254142</v>
      </c>
      <c r="BB89" s="49">
        <v>31380.334953594836</v>
      </c>
      <c r="BC89" s="49">
        <v>1.7002782267877565</v>
      </c>
      <c r="BD89" s="46">
        <v>242643.07999999996</v>
      </c>
      <c r="BE89" s="50">
        <v>1.8982443184040678</v>
      </c>
      <c r="BF89" s="48">
        <v>85791.470493163244</v>
      </c>
      <c r="BG89" s="49">
        <v>0.16128580974872866</v>
      </c>
      <c r="BH89" s="46">
        <v>60117.149506836722</v>
      </c>
      <c r="BI89" s="49">
        <v>0.288806763677593</v>
      </c>
      <c r="BJ89" s="46">
        <v>145908.61999999997</v>
      </c>
      <c r="BK89" s="50">
        <v>0.19715276342120228</v>
      </c>
      <c r="BL89" s="139">
        <f t="shared" si="134"/>
        <v>297054.21553956834</v>
      </c>
      <c r="BM89" s="140">
        <f t="shared" si="135"/>
        <v>91497.484460431559</v>
      </c>
      <c r="BN89" s="141">
        <f t="shared" si="136"/>
        <v>388551.6999999999</v>
      </c>
      <c r="BO89" s="43"/>
      <c r="BP89" s="45">
        <v>10391.960000000046</v>
      </c>
      <c r="BQ89" s="49">
        <v>0.13193291606891269</v>
      </c>
      <c r="BR89" s="49">
        <v>-3000.2299999999991</v>
      </c>
      <c r="BS89" s="49">
        <v>-0.2655305779272501</v>
      </c>
      <c r="BT89" s="46">
        <v>7391.7300000000469</v>
      </c>
      <c r="BU89" s="50">
        <v>8.2070148557724862E-2</v>
      </c>
      <c r="BV89" s="48">
        <v>3400.3600000000006</v>
      </c>
      <c r="BW89" s="49">
        <v>1.5171441446666878E-2</v>
      </c>
      <c r="BX89" s="46">
        <v>13655.220000000001</v>
      </c>
      <c r="BY89" s="49">
        <v>3.928915257065748E-2</v>
      </c>
      <c r="BZ89" s="46">
        <v>17055.580000000002</v>
      </c>
      <c r="CA89" s="50">
        <v>2.9833824861899717E-2</v>
      </c>
      <c r="CB89" s="139">
        <f t="shared" si="137"/>
        <v>13792.320000000047</v>
      </c>
      <c r="CC89" s="140">
        <f t="shared" si="138"/>
        <v>10654.990000000002</v>
      </c>
      <c r="CD89" s="141">
        <f t="shared" si="139"/>
        <v>24447.310000000049</v>
      </c>
      <c r="CE89" s="43"/>
      <c r="CF89" s="45">
        <v>0</v>
      </c>
      <c r="CG89" s="49">
        <v>0</v>
      </c>
      <c r="CH89" s="49">
        <v>0</v>
      </c>
      <c r="CI89" s="49">
        <v>0</v>
      </c>
      <c r="CJ89" s="46">
        <v>0</v>
      </c>
      <c r="CK89" s="50">
        <v>0</v>
      </c>
      <c r="CL89" s="48">
        <v>0</v>
      </c>
      <c r="CM89" s="49">
        <v>0</v>
      </c>
      <c r="CN89" s="46">
        <v>0</v>
      </c>
      <c r="CO89" s="49">
        <v>0</v>
      </c>
      <c r="CP89" s="46">
        <v>0</v>
      </c>
      <c r="CQ89" s="50">
        <v>0</v>
      </c>
      <c r="CR89" s="139">
        <f t="shared" si="140"/>
        <v>0</v>
      </c>
      <c r="CS89" s="140">
        <f t="shared" si="141"/>
        <v>0</v>
      </c>
      <c r="CT89" s="141">
        <f t="shared" si="142"/>
        <v>0</v>
      </c>
      <c r="CU89" s="43"/>
      <c r="CV89" s="48">
        <f t="shared" si="143"/>
        <v>385911.80504640512</v>
      </c>
      <c r="CW89" s="49">
        <f t="shared" si="123"/>
        <v>0.57766731488926781</v>
      </c>
      <c r="CX89" s="49">
        <f t="shared" si="144"/>
        <v>37738.094953594846</v>
      </c>
      <c r="CY89" s="49">
        <f t="shared" si="145"/>
        <v>0.35543296400842805</v>
      </c>
      <c r="CZ89" s="46">
        <f t="shared" si="146"/>
        <v>423649.89999999997</v>
      </c>
      <c r="DA89" s="50">
        <f t="shared" si="147"/>
        <v>0.54719081096370958</v>
      </c>
      <c r="DB89" s="48">
        <f t="shared" si="148"/>
        <v>173087.21049316326</v>
      </c>
      <c r="DC89" s="49">
        <f t="shared" si="115"/>
        <v>6.7852622252230751E-2</v>
      </c>
      <c r="DD89" s="46">
        <f t="shared" si="149"/>
        <v>97629.93950683673</v>
      </c>
      <c r="DE89" s="49">
        <f t="shared" si="150"/>
        <v>7.1070683093448744E-2</v>
      </c>
      <c r="DF89" s="46">
        <f t="shared" si="151"/>
        <v>270717.15000000002</v>
      </c>
      <c r="DG89" s="50">
        <f t="shared" si="152"/>
        <v>6.897901013478272E-2</v>
      </c>
      <c r="DH89" s="177"/>
      <c r="DI89" s="190" t="s">
        <v>88</v>
      </c>
      <c r="DJ89" s="48">
        <f t="shared" si="153"/>
        <v>423649.89999999997</v>
      </c>
      <c r="DK89" s="46">
        <f t="shared" si="154"/>
        <v>270717.15000000002</v>
      </c>
      <c r="DL89" s="47">
        <f t="shared" si="155"/>
        <v>694367.05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v>0</v>
      </c>
      <c r="E90" s="49">
        <v>0</v>
      </c>
      <c r="F90" s="49">
        <v>0</v>
      </c>
      <c r="G90" s="49">
        <v>0</v>
      </c>
      <c r="H90" s="46">
        <v>0</v>
      </c>
      <c r="I90" s="50">
        <v>0</v>
      </c>
      <c r="J90" s="48">
        <v>0</v>
      </c>
      <c r="K90" s="49">
        <v>0</v>
      </c>
      <c r="L90" s="46">
        <v>0</v>
      </c>
      <c r="M90" s="49">
        <v>0</v>
      </c>
      <c r="N90" s="46">
        <v>0</v>
      </c>
      <c r="O90" s="50">
        <v>0</v>
      </c>
      <c r="P90" s="139">
        <f t="shared" si="125"/>
        <v>0</v>
      </c>
      <c r="Q90" s="140">
        <f t="shared" si="126"/>
        <v>0</v>
      </c>
      <c r="R90" s="141">
        <f t="shared" si="127"/>
        <v>0</v>
      </c>
      <c r="S90" s="41"/>
      <c r="T90" s="45">
        <v>0</v>
      </c>
      <c r="U90" s="49">
        <v>0</v>
      </c>
      <c r="V90" s="49">
        <v>0</v>
      </c>
      <c r="W90" s="49">
        <v>0</v>
      </c>
      <c r="X90" s="46">
        <v>0</v>
      </c>
      <c r="Y90" s="50">
        <v>0</v>
      </c>
      <c r="Z90" s="48">
        <v>0</v>
      </c>
      <c r="AA90" s="49">
        <v>0</v>
      </c>
      <c r="AB90" s="46">
        <v>0</v>
      </c>
      <c r="AC90" s="49">
        <v>0</v>
      </c>
      <c r="AD90" s="46">
        <v>0</v>
      </c>
      <c r="AE90" s="50">
        <v>0</v>
      </c>
      <c r="AF90" s="139">
        <f t="shared" si="128"/>
        <v>0</v>
      </c>
      <c r="AG90" s="140">
        <f t="shared" si="129"/>
        <v>0</v>
      </c>
      <c r="AH90" s="141">
        <f t="shared" si="130"/>
        <v>0</v>
      </c>
      <c r="AI90" s="43"/>
      <c r="AJ90" s="45">
        <v>0</v>
      </c>
      <c r="AK90" s="49">
        <v>0</v>
      </c>
      <c r="AL90" s="46">
        <v>0</v>
      </c>
      <c r="AM90" s="49">
        <v>0</v>
      </c>
      <c r="AN90" s="46">
        <v>0</v>
      </c>
      <c r="AO90" s="50">
        <v>0</v>
      </c>
      <c r="AP90" s="48">
        <v>0</v>
      </c>
      <c r="AQ90" s="49">
        <v>0</v>
      </c>
      <c r="AR90" s="46">
        <v>0</v>
      </c>
      <c r="AS90" s="49">
        <v>0</v>
      </c>
      <c r="AT90" s="46">
        <v>0</v>
      </c>
      <c r="AU90" s="50">
        <v>0</v>
      </c>
      <c r="AV90" s="139">
        <f t="shared" si="131"/>
        <v>0</v>
      </c>
      <c r="AW90" s="140">
        <f t="shared" si="132"/>
        <v>0</v>
      </c>
      <c r="AX90" s="141">
        <f t="shared" si="133"/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f t="shared" si="134"/>
        <v>0</v>
      </c>
      <c r="BM90" s="140">
        <f t="shared" si="135"/>
        <v>0</v>
      </c>
      <c r="BN90" s="141">
        <f t="shared" si="136"/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v>0</v>
      </c>
      <c r="BU90" s="50">
        <v>0</v>
      </c>
      <c r="BV90" s="48">
        <v>0</v>
      </c>
      <c r="BW90" s="49">
        <v>0</v>
      </c>
      <c r="BX90" s="46">
        <v>0</v>
      </c>
      <c r="BY90" s="49">
        <v>0</v>
      </c>
      <c r="BZ90" s="46">
        <v>0</v>
      </c>
      <c r="CA90" s="50">
        <v>0</v>
      </c>
      <c r="CB90" s="139">
        <f t="shared" si="137"/>
        <v>0</v>
      </c>
      <c r="CC90" s="140">
        <f t="shared" si="138"/>
        <v>0</v>
      </c>
      <c r="CD90" s="141">
        <f t="shared" si="139"/>
        <v>0</v>
      </c>
      <c r="CE90" s="43"/>
      <c r="CF90" s="45">
        <v>0</v>
      </c>
      <c r="CG90" s="49">
        <v>0</v>
      </c>
      <c r="CH90" s="49">
        <v>0</v>
      </c>
      <c r="CI90" s="49">
        <v>0</v>
      </c>
      <c r="CJ90" s="46">
        <v>0</v>
      </c>
      <c r="CK90" s="50">
        <v>0</v>
      </c>
      <c r="CL90" s="48">
        <v>0</v>
      </c>
      <c r="CM90" s="49">
        <v>0</v>
      </c>
      <c r="CN90" s="46">
        <v>0</v>
      </c>
      <c r="CO90" s="49">
        <v>0</v>
      </c>
      <c r="CP90" s="46">
        <v>0</v>
      </c>
      <c r="CQ90" s="50">
        <v>0</v>
      </c>
      <c r="CR90" s="139">
        <f t="shared" si="140"/>
        <v>0</v>
      </c>
      <c r="CS90" s="140">
        <f t="shared" si="141"/>
        <v>0</v>
      </c>
      <c r="CT90" s="141">
        <f t="shared" si="142"/>
        <v>0</v>
      </c>
      <c r="CU90" s="43"/>
      <c r="CV90" s="48">
        <f t="shared" si="143"/>
        <v>0</v>
      </c>
      <c r="CW90" s="49">
        <f t="shared" si="123"/>
        <v>0</v>
      </c>
      <c r="CX90" s="49">
        <f t="shared" si="144"/>
        <v>0</v>
      </c>
      <c r="CY90" s="49">
        <f t="shared" si="145"/>
        <v>0</v>
      </c>
      <c r="CZ90" s="46">
        <f t="shared" si="146"/>
        <v>0</v>
      </c>
      <c r="DA90" s="50">
        <f t="shared" si="147"/>
        <v>0</v>
      </c>
      <c r="DB90" s="48">
        <f t="shared" si="148"/>
        <v>0</v>
      </c>
      <c r="DC90" s="49">
        <f t="shared" si="115"/>
        <v>0</v>
      </c>
      <c r="DD90" s="46">
        <f t="shared" si="149"/>
        <v>0</v>
      </c>
      <c r="DE90" s="49">
        <f t="shared" si="150"/>
        <v>0</v>
      </c>
      <c r="DF90" s="46">
        <f t="shared" si="151"/>
        <v>0</v>
      </c>
      <c r="DG90" s="50">
        <f t="shared" si="152"/>
        <v>0</v>
      </c>
      <c r="DH90" s="177"/>
      <c r="DI90" s="190" t="s">
        <v>89</v>
      </c>
      <c r="DJ90" s="48">
        <f t="shared" si="153"/>
        <v>0</v>
      </c>
      <c r="DK90" s="46">
        <f t="shared" si="154"/>
        <v>0</v>
      </c>
      <c r="DL90" s="47">
        <f t="shared" si="155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v>85936.989999999991</v>
      </c>
      <c r="E91" s="49">
        <v>0.8468617519240812</v>
      </c>
      <c r="F91" s="49">
        <v>12866.490000000002</v>
      </c>
      <c r="G91" s="49">
        <v>0.86503227107704728</v>
      </c>
      <c r="H91" s="46">
        <v>98803.48</v>
      </c>
      <c r="I91" s="50">
        <v>0.84918462239258796</v>
      </c>
      <c r="J91" s="48">
        <v>215046.47999999998</v>
      </c>
      <c r="K91" s="49">
        <v>0.81762991802655383</v>
      </c>
      <c r="L91" s="46">
        <v>169442.98</v>
      </c>
      <c r="M91" s="49">
        <v>0.78858003173997426</v>
      </c>
      <c r="N91" s="46">
        <v>384489.45999999996</v>
      </c>
      <c r="O91" s="50">
        <v>0.80456818928482488</v>
      </c>
      <c r="P91" s="139">
        <f t="shared" si="125"/>
        <v>300983.46999999997</v>
      </c>
      <c r="Q91" s="140">
        <f t="shared" si="126"/>
        <v>182309.47</v>
      </c>
      <c r="R91" s="141">
        <f t="shared" si="127"/>
        <v>483292.93999999994</v>
      </c>
      <c r="S91" s="41"/>
      <c r="T91" s="45">
        <v>727360.8899999999</v>
      </c>
      <c r="U91" s="49">
        <v>3.8424119113778272</v>
      </c>
      <c r="V91" s="49">
        <v>245971.39999999997</v>
      </c>
      <c r="W91" s="49">
        <v>7.9669430588844969</v>
      </c>
      <c r="X91" s="46">
        <v>973332.2899999998</v>
      </c>
      <c r="Y91" s="50">
        <v>4.4207814345148329</v>
      </c>
      <c r="Z91" s="48">
        <v>602985.38999999943</v>
      </c>
      <c r="AA91" s="49">
        <v>0.69460587370878124</v>
      </c>
      <c r="AB91" s="46">
        <v>690595.20000000007</v>
      </c>
      <c r="AC91" s="49">
        <v>2.487295830346949</v>
      </c>
      <c r="AD91" s="46">
        <v>1293580.5899999994</v>
      </c>
      <c r="AE91" s="50">
        <v>1.1290289499753003</v>
      </c>
      <c r="AF91" s="139">
        <f t="shared" si="128"/>
        <v>1330346.2799999993</v>
      </c>
      <c r="AG91" s="140">
        <f t="shared" si="129"/>
        <v>936566.60000000009</v>
      </c>
      <c r="AH91" s="141">
        <f t="shared" si="130"/>
        <v>2266912.8799999994</v>
      </c>
      <c r="AI91" s="43"/>
      <c r="AJ91" s="45">
        <v>187932.23054866947</v>
      </c>
      <c r="AK91" s="49">
        <v>2.9830512785503092</v>
      </c>
      <c r="AL91" s="46">
        <v>33185.559451330482</v>
      </c>
      <c r="AM91" s="49">
        <v>2.9184380838387551</v>
      </c>
      <c r="AN91" s="46">
        <v>221117.78999999995</v>
      </c>
      <c r="AO91" s="50">
        <v>2.9731722042193858</v>
      </c>
      <c r="AP91" s="48">
        <v>103406.25989258022</v>
      </c>
      <c r="AQ91" s="49">
        <v>0.86198461102656831</v>
      </c>
      <c r="AR91" s="46">
        <v>171932.41010741983</v>
      </c>
      <c r="AS91" s="49">
        <v>1.5601852096862052</v>
      </c>
      <c r="AT91" s="46">
        <v>275338.67000000004</v>
      </c>
      <c r="AU91" s="50">
        <v>1.1962768559672929</v>
      </c>
      <c r="AV91" s="139">
        <f t="shared" si="131"/>
        <v>291338.49044124968</v>
      </c>
      <c r="AW91" s="140">
        <f t="shared" si="132"/>
        <v>205117.96955875031</v>
      </c>
      <c r="AX91" s="141">
        <f t="shared" si="133"/>
        <v>496456.45999999996</v>
      </c>
      <c r="AY91" s="43"/>
      <c r="AZ91" s="45">
        <v>505221.04727714276</v>
      </c>
      <c r="BA91" s="49">
        <v>4.6194172688526249</v>
      </c>
      <c r="BB91" s="49">
        <v>74261.03272285714</v>
      </c>
      <c r="BC91" s="49">
        <v>4.0236797097343491</v>
      </c>
      <c r="BD91" s="46">
        <v>579482.07999999984</v>
      </c>
      <c r="BE91" s="50">
        <v>4.5334017602190482</v>
      </c>
      <c r="BF91" s="48">
        <v>924331.10778029612</v>
      </c>
      <c r="BG91" s="49">
        <v>1.7377192666975536</v>
      </c>
      <c r="BH91" s="46">
        <v>651022.70221970347</v>
      </c>
      <c r="BI91" s="49">
        <v>3.127556134166535</v>
      </c>
      <c r="BJ91" s="46">
        <v>1575353.8099999996</v>
      </c>
      <c r="BK91" s="50">
        <v>2.1286292544444576</v>
      </c>
      <c r="BL91" s="139">
        <f t="shared" si="134"/>
        <v>1429552.1550574389</v>
      </c>
      <c r="BM91" s="140">
        <f t="shared" si="135"/>
        <v>725283.73494256055</v>
      </c>
      <c r="BN91" s="141">
        <f t="shared" si="136"/>
        <v>2154835.8899999997</v>
      </c>
      <c r="BO91" s="43"/>
      <c r="BP91" s="45">
        <v>255473.41000000027</v>
      </c>
      <c r="BQ91" s="49">
        <v>3.2434066296799453</v>
      </c>
      <c r="BR91" s="49">
        <v>96068.439999999973</v>
      </c>
      <c r="BS91" s="49">
        <v>8.5023842817948463</v>
      </c>
      <c r="BT91" s="46">
        <v>351541.85000000021</v>
      </c>
      <c r="BU91" s="50">
        <v>3.9031582395132483</v>
      </c>
      <c r="BV91" s="48">
        <v>217745.29000000007</v>
      </c>
      <c r="BW91" s="49">
        <v>0.97151769739748117</v>
      </c>
      <c r="BX91" s="46">
        <v>484659.32999999978</v>
      </c>
      <c r="BY91" s="49">
        <v>1.3944743739875756</v>
      </c>
      <c r="BZ91" s="46">
        <v>702404.61999999988</v>
      </c>
      <c r="CA91" s="50">
        <v>1.2286545761134606</v>
      </c>
      <c r="CB91" s="139">
        <f t="shared" si="137"/>
        <v>473218.7000000003</v>
      </c>
      <c r="CC91" s="140">
        <f t="shared" si="138"/>
        <v>580727.76999999979</v>
      </c>
      <c r="CD91" s="141">
        <f t="shared" si="139"/>
        <v>1053946.4700000002</v>
      </c>
      <c r="CE91" s="43"/>
      <c r="CF91" s="45">
        <v>0</v>
      </c>
      <c r="CG91" s="49">
        <v>0</v>
      </c>
      <c r="CH91" s="49">
        <v>0</v>
      </c>
      <c r="CI91" s="49">
        <v>0</v>
      </c>
      <c r="CJ91" s="46">
        <v>0</v>
      </c>
      <c r="CK91" s="50">
        <v>0</v>
      </c>
      <c r="CL91" s="48">
        <v>0</v>
      </c>
      <c r="CM91" s="49">
        <v>0</v>
      </c>
      <c r="CN91" s="46">
        <v>0</v>
      </c>
      <c r="CO91" s="49">
        <v>0</v>
      </c>
      <c r="CP91" s="46">
        <v>0</v>
      </c>
      <c r="CQ91" s="50">
        <v>0</v>
      </c>
      <c r="CR91" s="139">
        <f t="shared" si="140"/>
        <v>0</v>
      </c>
      <c r="CS91" s="140">
        <f t="shared" si="141"/>
        <v>0</v>
      </c>
      <c r="CT91" s="141">
        <f t="shared" si="142"/>
        <v>0</v>
      </c>
      <c r="CU91" s="43"/>
      <c r="CV91" s="48">
        <f t="shared" si="143"/>
        <v>1761924.5678258124</v>
      </c>
      <c r="CW91" s="49">
        <f t="shared" si="123"/>
        <v>2.6374063214028434</v>
      </c>
      <c r="CX91" s="49">
        <f t="shared" si="144"/>
        <v>462352.92217418761</v>
      </c>
      <c r="CY91" s="49">
        <f t="shared" si="145"/>
        <v>4.3546307715958337</v>
      </c>
      <c r="CZ91" s="46">
        <f t="shared" si="146"/>
        <v>2224277.4900000002</v>
      </c>
      <c r="DA91" s="50">
        <f t="shared" si="147"/>
        <v>2.872900957987774</v>
      </c>
      <c r="DB91" s="48">
        <f t="shared" si="148"/>
        <v>2063514.5276728757</v>
      </c>
      <c r="DC91" s="49">
        <f t="shared" si="115"/>
        <v>0.80892673328806353</v>
      </c>
      <c r="DD91" s="46">
        <f t="shared" si="149"/>
        <v>2167652.6223271228</v>
      </c>
      <c r="DE91" s="49">
        <f t="shared" si="150"/>
        <v>1.5779642326553525</v>
      </c>
      <c r="DF91" s="46">
        <f t="shared" si="151"/>
        <v>4231167.1499999985</v>
      </c>
      <c r="DG91" s="50">
        <f t="shared" si="152"/>
        <v>1.0781057709931181</v>
      </c>
      <c r="DH91" s="177"/>
      <c r="DI91" s="190" t="s">
        <v>100</v>
      </c>
      <c r="DJ91" s="48">
        <f t="shared" si="153"/>
        <v>2224277.4900000002</v>
      </c>
      <c r="DK91" s="46">
        <f t="shared" si="154"/>
        <v>4231167.1499999985</v>
      </c>
      <c r="DL91" s="47">
        <f t="shared" si="155"/>
        <v>6455444.6399999987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v>1306780.44</v>
      </c>
      <c r="E92" s="49">
        <v>12.877602215280309</v>
      </c>
      <c r="F92" s="49">
        <v>0</v>
      </c>
      <c r="G92" s="49">
        <v>0</v>
      </c>
      <c r="H92" s="46">
        <v>1306780.44</v>
      </c>
      <c r="I92" s="50">
        <v>11.231364062191128</v>
      </c>
      <c r="J92" s="48">
        <v>0</v>
      </c>
      <c r="K92" s="49">
        <v>0</v>
      </c>
      <c r="L92" s="46">
        <v>0</v>
      </c>
      <c r="M92" s="49">
        <v>0</v>
      </c>
      <c r="N92" s="46">
        <v>0</v>
      </c>
      <c r="O92" s="50">
        <v>0</v>
      </c>
      <c r="P92" s="139">
        <f t="shared" si="125"/>
        <v>1306780.44</v>
      </c>
      <c r="Q92" s="140">
        <f t="shared" si="126"/>
        <v>0</v>
      </c>
      <c r="R92" s="141">
        <f t="shared" si="127"/>
        <v>1306780.44</v>
      </c>
      <c r="S92" s="41"/>
      <c r="T92" s="45">
        <v>2087741.7600000002</v>
      </c>
      <c r="U92" s="49">
        <v>11.028863273779967</v>
      </c>
      <c r="V92" s="49">
        <v>107276.29000000001</v>
      </c>
      <c r="W92" s="49">
        <v>3.4746482477165257</v>
      </c>
      <c r="X92" s="46">
        <v>2195018.0500000003</v>
      </c>
      <c r="Y92" s="50">
        <v>9.9695603891503026</v>
      </c>
      <c r="Z92" s="48">
        <v>83822.22000000035</v>
      </c>
      <c r="AA92" s="49">
        <v>9.655856895522788E-2</v>
      </c>
      <c r="AB92" s="46">
        <v>162004.22999999995</v>
      </c>
      <c r="AC92" s="49">
        <v>0.58348573198534825</v>
      </c>
      <c r="AD92" s="46">
        <v>245826.4500000003</v>
      </c>
      <c r="AE92" s="50">
        <v>0.21455576936235274</v>
      </c>
      <c r="AF92" s="139">
        <f t="shared" si="128"/>
        <v>2171563.9800000004</v>
      </c>
      <c r="AG92" s="140">
        <f t="shared" si="129"/>
        <v>269280.51999999996</v>
      </c>
      <c r="AH92" s="141">
        <f t="shared" si="130"/>
        <v>2440844.5000000005</v>
      </c>
      <c r="AI92" s="43"/>
      <c r="AJ92" s="45">
        <v>421653.83413947595</v>
      </c>
      <c r="AK92" s="49">
        <v>6.6929180022139043</v>
      </c>
      <c r="AL92" s="46">
        <v>78368.070100219178</v>
      </c>
      <c r="AM92" s="49">
        <v>6.8919242019364333</v>
      </c>
      <c r="AN92" s="46">
        <v>500021.90423969511</v>
      </c>
      <c r="AO92" s="50">
        <v>6.7233451780895122</v>
      </c>
      <c r="AP92" s="48">
        <v>36471.998119168522</v>
      </c>
      <c r="AQ92" s="49">
        <v>0.30402705933636642</v>
      </c>
      <c r="AR92" s="46">
        <v>85244.001877161762</v>
      </c>
      <c r="AS92" s="49">
        <v>0.7735390369978381</v>
      </c>
      <c r="AT92" s="46">
        <v>121715.99999633028</v>
      </c>
      <c r="AU92" s="50">
        <v>0.52882522384714437</v>
      </c>
      <c r="AV92" s="139">
        <f t="shared" si="131"/>
        <v>458125.83225864446</v>
      </c>
      <c r="AW92" s="140">
        <f t="shared" si="132"/>
        <v>163612.07197738095</v>
      </c>
      <c r="AX92" s="141">
        <f t="shared" si="133"/>
        <v>621737.90423602541</v>
      </c>
      <c r="AY92" s="43"/>
      <c r="AZ92" s="45">
        <v>248600.62239501672</v>
      </c>
      <c r="BA92" s="49">
        <v>2.2730446689191335</v>
      </c>
      <c r="BB92" s="49">
        <v>24514.025952983371</v>
      </c>
      <c r="BC92" s="49">
        <v>1.3282415449167408</v>
      </c>
      <c r="BD92" s="46">
        <v>273114.64834800008</v>
      </c>
      <c r="BE92" s="50">
        <v>2.1366293631762181</v>
      </c>
      <c r="BF92" s="48">
        <v>36877.82303539323</v>
      </c>
      <c r="BG92" s="49">
        <v>6.9329381066008236E-2</v>
      </c>
      <c r="BH92" s="46">
        <v>58337.336164606691</v>
      </c>
      <c r="BI92" s="49">
        <v>0.28025642262622297</v>
      </c>
      <c r="BJ92" s="46">
        <v>95215.159199999922</v>
      </c>
      <c r="BK92" s="50">
        <v>0.12865539922089389</v>
      </c>
      <c r="BL92" s="139">
        <f t="shared" si="134"/>
        <v>285478.44543040998</v>
      </c>
      <c r="BM92" s="140">
        <f t="shared" si="135"/>
        <v>82851.362117590063</v>
      </c>
      <c r="BN92" s="141">
        <f t="shared" si="136"/>
        <v>368329.80754800001</v>
      </c>
      <c r="BO92" s="43"/>
      <c r="BP92" s="45">
        <v>-716.36999998486135</v>
      </c>
      <c r="BQ92" s="49">
        <v>-9.0947985829708047E-3</v>
      </c>
      <c r="BR92" s="49">
        <v>-248.82000000016706</v>
      </c>
      <c r="BS92" s="49">
        <v>-2.2021417824601031E-2</v>
      </c>
      <c r="BT92" s="46">
        <v>-965.18999998502841</v>
      </c>
      <c r="BU92" s="50">
        <v>-1.0716474585137881E-2</v>
      </c>
      <c r="BV92" s="48">
        <v>53.050000000332602</v>
      </c>
      <c r="BW92" s="49">
        <v>2.366940467334999E-4</v>
      </c>
      <c r="BX92" s="46">
        <v>-8.2599999991507502</v>
      </c>
      <c r="BY92" s="49">
        <v>-2.3765885881023114E-5</v>
      </c>
      <c r="BZ92" s="46">
        <v>44.790000001181852</v>
      </c>
      <c r="CA92" s="50">
        <v>7.8347204586402073E-5</v>
      </c>
      <c r="CB92" s="139">
        <f t="shared" si="137"/>
        <v>-663.31999998452875</v>
      </c>
      <c r="CC92" s="140">
        <f t="shared" si="138"/>
        <v>-257.07999999931781</v>
      </c>
      <c r="CD92" s="141">
        <f t="shared" si="139"/>
        <v>-920.39999998384656</v>
      </c>
      <c r="CE92" s="43"/>
      <c r="CF92" s="45">
        <v>0</v>
      </c>
      <c r="CG92" s="49">
        <v>0</v>
      </c>
      <c r="CH92" s="49">
        <v>0</v>
      </c>
      <c r="CI92" s="49">
        <v>0</v>
      </c>
      <c r="CJ92" s="46">
        <v>0</v>
      </c>
      <c r="CK92" s="50">
        <v>0</v>
      </c>
      <c r="CL92" s="48">
        <v>0</v>
      </c>
      <c r="CM92" s="49">
        <v>0</v>
      </c>
      <c r="CN92" s="46">
        <v>0</v>
      </c>
      <c r="CO92" s="49">
        <v>0</v>
      </c>
      <c r="CP92" s="46">
        <v>0</v>
      </c>
      <c r="CQ92" s="50">
        <v>0</v>
      </c>
      <c r="CR92" s="139">
        <f t="shared" si="140"/>
        <v>0</v>
      </c>
      <c r="CS92" s="140">
        <f t="shared" si="141"/>
        <v>0</v>
      </c>
      <c r="CT92" s="141">
        <f t="shared" si="142"/>
        <v>0</v>
      </c>
      <c r="CU92" s="43"/>
      <c r="CV92" s="48">
        <f t="shared" si="143"/>
        <v>4064060.2865345082</v>
      </c>
      <c r="CW92" s="49">
        <f t="shared" si="123"/>
        <v>6.0834490227325242</v>
      </c>
      <c r="CX92" s="49">
        <f t="shared" si="144"/>
        <v>209909.56605320238</v>
      </c>
      <c r="CY92" s="49">
        <f t="shared" si="145"/>
        <v>1.9770149851961609</v>
      </c>
      <c r="CZ92" s="46">
        <f t="shared" si="146"/>
        <v>4273969.8525877111</v>
      </c>
      <c r="DA92" s="50">
        <f t="shared" si="147"/>
        <v>5.5203058697096727</v>
      </c>
      <c r="DB92" s="48">
        <f t="shared" si="148"/>
        <v>157225.09115456243</v>
      </c>
      <c r="DC92" s="49">
        <f t="shared" si="115"/>
        <v>6.1634448254652814E-2</v>
      </c>
      <c r="DD92" s="46">
        <f t="shared" si="149"/>
        <v>305577.30804176925</v>
      </c>
      <c r="DE92" s="49">
        <f t="shared" si="150"/>
        <v>0.22244803315549461</v>
      </c>
      <c r="DF92" s="46">
        <f t="shared" si="151"/>
        <v>462802.39919633168</v>
      </c>
      <c r="DG92" s="50">
        <f t="shared" si="152"/>
        <v>0.11792253052518291</v>
      </c>
      <c r="DH92" s="177"/>
      <c r="DI92" s="190" t="s">
        <v>101</v>
      </c>
      <c r="DJ92" s="48">
        <f t="shared" si="153"/>
        <v>4273969.8525877111</v>
      </c>
      <c r="DK92" s="46">
        <f t="shared" si="154"/>
        <v>462802.39919633168</v>
      </c>
      <c r="DL92" s="47">
        <f t="shared" si="155"/>
        <v>4736772.2517840425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v>-13563914.318688765</v>
      </c>
      <c r="E93" s="49">
        <v>-133.66491243029225</v>
      </c>
      <c r="F93" s="49">
        <v>-1442147.0444439529</v>
      </c>
      <c r="G93" s="49">
        <v>-96.957579967994675</v>
      </c>
      <c r="H93" s="46">
        <v>-15006061.363132719</v>
      </c>
      <c r="I93" s="50">
        <v>-128.97234543005834</v>
      </c>
      <c r="J93" s="48">
        <v>17393245.890767444</v>
      </c>
      <c r="K93" s="49">
        <v>66.130997409880322</v>
      </c>
      <c r="L93" s="46">
        <v>19797156.284248151</v>
      </c>
      <c r="M93" s="49">
        <v>92.135077717552164</v>
      </c>
      <c r="N93" s="46">
        <v>37190402.175015599</v>
      </c>
      <c r="O93" s="50">
        <v>77.823237434718536</v>
      </c>
      <c r="P93" s="139">
        <f t="shared" si="125"/>
        <v>3829331.5720786788</v>
      </c>
      <c r="Q93" s="140">
        <f t="shared" si="126"/>
        <v>18355009.239804197</v>
      </c>
      <c r="R93" s="141">
        <f t="shared" si="127"/>
        <v>22184340.811882876</v>
      </c>
      <c r="S93" s="41"/>
      <c r="T93" s="45">
        <v>175131.24000000209</v>
      </c>
      <c r="U93" s="49">
        <v>0.925161597058617</v>
      </c>
      <c r="V93" s="49">
        <v>887782.21</v>
      </c>
      <c r="W93" s="49">
        <v>28.755011012502429</v>
      </c>
      <c r="X93" s="46">
        <v>1062913.450000002</v>
      </c>
      <c r="Y93" s="50">
        <v>4.8276504278473285</v>
      </c>
      <c r="Z93" s="48">
        <v>-52552.429999999702</v>
      </c>
      <c r="AA93" s="49">
        <v>-6.053749752654769E-2</v>
      </c>
      <c r="AB93" s="46">
        <v>1895291.7100000009</v>
      </c>
      <c r="AC93" s="49">
        <v>6.826214789176265</v>
      </c>
      <c r="AD93" s="46">
        <v>1842739.2800000012</v>
      </c>
      <c r="AE93" s="50">
        <v>1.6083311781731693</v>
      </c>
      <c r="AF93" s="139">
        <f t="shared" si="128"/>
        <v>122578.81000000238</v>
      </c>
      <c r="AG93" s="140">
        <f t="shared" si="129"/>
        <v>2783073.9200000009</v>
      </c>
      <c r="AH93" s="141">
        <f t="shared" si="130"/>
        <v>2905652.7300000032</v>
      </c>
      <c r="AI93" s="43"/>
      <c r="AJ93" s="45">
        <v>702214.9079941716</v>
      </c>
      <c r="AK93" s="49">
        <v>11.146268380859867</v>
      </c>
      <c r="AL93" s="46">
        <v>4395.8436811575666</v>
      </c>
      <c r="AM93" s="49">
        <v>0.38658373767984933</v>
      </c>
      <c r="AN93" s="46">
        <v>706610.75167532917</v>
      </c>
      <c r="AO93" s="50">
        <v>9.5011597487640227</v>
      </c>
      <c r="AP93" s="48">
        <v>245802.82474499079</v>
      </c>
      <c r="AQ93" s="49">
        <v>2.0489886443736052</v>
      </c>
      <c r="AR93" s="46">
        <v>49088.551477169152</v>
      </c>
      <c r="AS93" s="49">
        <v>0.44544965042803225</v>
      </c>
      <c r="AT93" s="46">
        <v>294891.37622215995</v>
      </c>
      <c r="AU93" s="50">
        <v>1.2812284173484008</v>
      </c>
      <c r="AV93" s="139">
        <f t="shared" si="131"/>
        <v>948017.7327391624</v>
      </c>
      <c r="AW93" s="149">
        <f t="shared" si="132"/>
        <v>53484.395158326719</v>
      </c>
      <c r="AX93" s="141">
        <f t="shared" si="133"/>
        <v>1001502.1278974891</v>
      </c>
      <c r="AY93" s="43"/>
      <c r="AZ93" s="45">
        <v>1499584.8605854791</v>
      </c>
      <c r="BA93" s="49">
        <v>13.711242313502721</v>
      </c>
      <c r="BB93" s="49">
        <v>311244.90134503762</v>
      </c>
      <c r="BC93" s="49">
        <v>16.864158070277288</v>
      </c>
      <c r="BD93" s="46">
        <v>1810829.7619305167</v>
      </c>
      <c r="BE93" s="50">
        <v>14.166475743637916</v>
      </c>
      <c r="BF93" s="48">
        <v>950401.57550113252</v>
      </c>
      <c r="BG93" s="49">
        <v>1.7867310912147505</v>
      </c>
      <c r="BH93" s="46">
        <v>790137.13635366224</v>
      </c>
      <c r="BI93" s="49">
        <v>3.7958710797795043</v>
      </c>
      <c r="BJ93" s="46">
        <v>1740538.7118547948</v>
      </c>
      <c r="BK93" s="50">
        <v>2.3518282667861063</v>
      </c>
      <c r="BL93" s="139">
        <f t="shared" si="134"/>
        <v>2449986.4360866118</v>
      </c>
      <c r="BM93" s="140">
        <f t="shared" si="135"/>
        <v>1101382.0376986999</v>
      </c>
      <c r="BN93" s="141">
        <f t="shared" si="136"/>
        <v>3551368.4737853119</v>
      </c>
      <c r="BO93" s="43"/>
      <c r="BP93" s="45">
        <v>108.4799999948591</v>
      </c>
      <c r="BQ93" s="49">
        <v>1.3772265034196949E-3</v>
      </c>
      <c r="BR93" s="49">
        <v>910.66999999969266</v>
      </c>
      <c r="BS93" s="49">
        <v>8.0597397999795789E-2</v>
      </c>
      <c r="BT93" s="46">
        <v>1019.1499999945518</v>
      </c>
      <c r="BU93" s="50">
        <v>1.1315590788916481E-2</v>
      </c>
      <c r="BV93" s="48">
        <v>3114.3599999995231</v>
      </c>
      <c r="BW93" s="49">
        <v>1.3895390600946434E-2</v>
      </c>
      <c r="BX93" s="46">
        <v>2708.0400000009686</v>
      </c>
      <c r="BY93" s="49">
        <v>7.7916428096714164E-3</v>
      </c>
      <c r="BZ93" s="46">
        <v>5822.4000000004917</v>
      </c>
      <c r="CA93" s="50">
        <v>1.0184611832370377E-2</v>
      </c>
      <c r="CB93" s="139">
        <f t="shared" si="137"/>
        <v>3222.8399999943822</v>
      </c>
      <c r="CC93" s="140">
        <f t="shared" si="138"/>
        <v>3618.7100000006612</v>
      </c>
      <c r="CD93" s="141">
        <f t="shared" si="139"/>
        <v>6841.5499999950434</v>
      </c>
      <c r="CE93" s="43"/>
      <c r="CF93" s="45">
        <v>8831792.4431729931</v>
      </c>
      <c r="CG93" s="49">
        <v>70.01524043073222</v>
      </c>
      <c r="CH93" s="49">
        <v>1062442.7158914269</v>
      </c>
      <c r="CI93" s="49">
        <v>55.04599325897243</v>
      </c>
      <c r="CJ93" s="46">
        <v>9894235.1590644196</v>
      </c>
      <c r="CK93" s="50">
        <v>68.028734196892373</v>
      </c>
      <c r="CL93" s="48">
        <v>4796223.0681832293</v>
      </c>
      <c r="CM93" s="49">
        <v>8.8082316556046649</v>
      </c>
      <c r="CN93" s="46">
        <v>3204175.4596294388</v>
      </c>
      <c r="CO93" s="49">
        <v>14.991276432746186</v>
      </c>
      <c r="CP93" s="46">
        <v>8000398.5278126681</v>
      </c>
      <c r="CQ93" s="50">
        <v>10.551107715921182</v>
      </c>
      <c r="CR93" s="139">
        <f t="shared" si="140"/>
        <v>13628015.511356223</v>
      </c>
      <c r="CS93" s="140">
        <f t="shared" si="141"/>
        <v>4266618.1755208652</v>
      </c>
      <c r="CT93" s="141">
        <f t="shared" si="142"/>
        <v>17894633.686877087</v>
      </c>
      <c r="CU93" s="43"/>
      <c r="CV93" s="48">
        <f t="shared" si="143"/>
        <v>-2355082.3869361244</v>
      </c>
      <c r="CW93" s="49">
        <f t="shared" si="123"/>
        <v>-3.525298011137044</v>
      </c>
      <c r="CX93" s="49">
        <f t="shared" si="144"/>
        <v>824629.29647366889</v>
      </c>
      <c r="CY93" s="49">
        <f t="shared" si="145"/>
        <v>7.7666992839526152</v>
      </c>
      <c r="CZ93" s="46">
        <f t="shared" si="146"/>
        <v>-1530453.0904624555</v>
      </c>
      <c r="DA93" s="50">
        <f t="shared" si="147"/>
        <v>-1.9767498297817765</v>
      </c>
      <c r="DB93" s="48">
        <f t="shared" si="148"/>
        <v>23336235.289196797</v>
      </c>
      <c r="DC93" s="49">
        <f t="shared" si="115"/>
        <v>9.1481326283757429</v>
      </c>
      <c r="DD93" s="46">
        <f t="shared" si="149"/>
        <v>25738557.181708418</v>
      </c>
      <c r="DE93" s="49">
        <f t="shared" si="150"/>
        <v>18.736638063938479</v>
      </c>
      <c r="DF93" s="46">
        <f t="shared" si="151"/>
        <v>49074792.470905215</v>
      </c>
      <c r="DG93" s="50">
        <f t="shared" si="152"/>
        <v>12.504307936209173</v>
      </c>
      <c r="DH93" s="177"/>
      <c r="DI93" s="190" t="s">
        <v>90</v>
      </c>
      <c r="DJ93" s="48">
        <f t="shared" si="153"/>
        <v>-1530453.0904624555</v>
      </c>
      <c r="DK93" s="46">
        <f t="shared" si="154"/>
        <v>49074792.470905215</v>
      </c>
      <c r="DL93" s="47">
        <f t="shared" si="155"/>
        <v>47544339.380442761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v>165666.07</v>
      </c>
      <c r="E94" s="49">
        <v>1.6325479665342886</v>
      </c>
      <c r="F94" s="49">
        <v>22260.28</v>
      </c>
      <c r="G94" s="49">
        <v>1.4965900228586795</v>
      </c>
      <c r="H94" s="46">
        <v>187926.35</v>
      </c>
      <c r="I94" s="50">
        <v>1.6151674674046634</v>
      </c>
      <c r="J94" s="48">
        <v>301772.57</v>
      </c>
      <c r="K94" s="49">
        <v>1.1473718689641537</v>
      </c>
      <c r="L94" s="46">
        <v>338562.15</v>
      </c>
      <c r="M94" s="49">
        <v>1.5756530662583599</v>
      </c>
      <c r="N94" s="46">
        <v>640334.72</v>
      </c>
      <c r="O94" s="50">
        <v>1.3399403619714447</v>
      </c>
      <c r="P94" s="139">
        <f t="shared" si="125"/>
        <v>467438.64</v>
      </c>
      <c r="Q94" s="140">
        <f t="shared" si="126"/>
        <v>360822.43000000005</v>
      </c>
      <c r="R94" s="141">
        <f t="shared" si="127"/>
        <v>828261.07000000007</v>
      </c>
      <c r="S94" s="41"/>
      <c r="T94" s="45">
        <v>0</v>
      </c>
      <c r="U94" s="49">
        <v>0</v>
      </c>
      <c r="V94" s="49">
        <v>0</v>
      </c>
      <c r="W94" s="49">
        <v>0</v>
      </c>
      <c r="X94" s="46">
        <v>0</v>
      </c>
      <c r="Y94" s="50">
        <v>0</v>
      </c>
      <c r="Z94" s="48">
        <v>0</v>
      </c>
      <c r="AA94" s="49">
        <v>0</v>
      </c>
      <c r="AB94" s="46">
        <v>0</v>
      </c>
      <c r="AC94" s="49">
        <v>0</v>
      </c>
      <c r="AD94" s="46">
        <v>0</v>
      </c>
      <c r="AE94" s="50">
        <v>0</v>
      </c>
      <c r="AF94" s="139">
        <f t="shared" si="128"/>
        <v>0</v>
      </c>
      <c r="AG94" s="140">
        <f t="shared" si="129"/>
        <v>0</v>
      </c>
      <c r="AH94" s="141">
        <f t="shared" si="130"/>
        <v>0</v>
      </c>
      <c r="AI94" s="43"/>
      <c r="AJ94" s="45">
        <v>3012769.761554094</v>
      </c>
      <c r="AK94" s="49">
        <v>47.821742246890381</v>
      </c>
      <c r="AL94" s="46">
        <v>542338.33715449204</v>
      </c>
      <c r="AM94" s="49">
        <v>47.694867395522998</v>
      </c>
      <c r="AN94" s="46">
        <v>3555108.0987085858</v>
      </c>
      <c r="AO94" s="50">
        <v>47.802343638092616</v>
      </c>
      <c r="AP94" s="48">
        <v>1164271.8248384916</v>
      </c>
      <c r="AQ94" s="49">
        <v>9.7052576614330395</v>
      </c>
      <c r="AR94" s="46">
        <v>1936056.8089355682</v>
      </c>
      <c r="AS94" s="49">
        <v>17.568573583807336</v>
      </c>
      <c r="AT94" s="46">
        <v>3100328.6337740598</v>
      </c>
      <c r="AU94" s="50">
        <v>13.470143479942735</v>
      </c>
      <c r="AV94" s="139">
        <f t="shared" si="131"/>
        <v>4177041.5863925857</v>
      </c>
      <c r="AW94" s="140">
        <f t="shared" si="132"/>
        <v>2478395.1460900605</v>
      </c>
      <c r="AX94" s="141">
        <f t="shared" si="133"/>
        <v>6655436.7324826457</v>
      </c>
      <c r="AY94" s="43"/>
      <c r="AZ94" s="45">
        <v>2766126.9728987385</v>
      </c>
      <c r="BA94" s="49">
        <v>25.291691182133313</v>
      </c>
      <c r="BB94" s="49">
        <v>485460.62969751074</v>
      </c>
      <c r="BC94" s="49">
        <v>26.303675211178518</v>
      </c>
      <c r="BD94" s="46">
        <v>3251587.6025962494</v>
      </c>
      <c r="BE94" s="50">
        <v>25.437806396215525</v>
      </c>
      <c r="BF94" s="48">
        <v>601695.75284782785</v>
      </c>
      <c r="BG94" s="49">
        <v>1.1311729028839339</v>
      </c>
      <c r="BH94" s="46">
        <v>494787.88957116427</v>
      </c>
      <c r="BI94" s="49">
        <v>2.376993757457901</v>
      </c>
      <c r="BJ94" s="46">
        <v>1096483.6424189922</v>
      </c>
      <c r="BK94" s="50">
        <v>1.4815764836172791</v>
      </c>
      <c r="BL94" s="139">
        <f t="shared" si="134"/>
        <v>3367822.7257465664</v>
      </c>
      <c r="BM94" s="140">
        <f t="shared" si="135"/>
        <v>980248.51926867501</v>
      </c>
      <c r="BN94" s="141">
        <f t="shared" si="136"/>
        <v>4348071.2450152412</v>
      </c>
      <c r="BO94" s="43"/>
      <c r="BP94" s="45">
        <v>437841.36999999982</v>
      </c>
      <c r="BQ94" s="49">
        <v>5.5586904414285145</v>
      </c>
      <c r="BR94" s="49">
        <v>1032.79</v>
      </c>
      <c r="BS94" s="49">
        <v>9.1405434109213202E-2</v>
      </c>
      <c r="BT94" s="46">
        <v>438874.1599999998</v>
      </c>
      <c r="BU94" s="50">
        <v>4.8728061643683498</v>
      </c>
      <c r="BV94" s="48">
        <v>28921.960000000032</v>
      </c>
      <c r="BW94" s="49">
        <v>0.12904157873367583</v>
      </c>
      <c r="BX94" s="46">
        <v>16282.119999999999</v>
      </c>
      <c r="BY94" s="49">
        <v>4.6847337271296502E-2</v>
      </c>
      <c r="BZ94" s="46">
        <v>45204.080000000031</v>
      </c>
      <c r="CA94" s="50">
        <v>7.9071518281014455E-2</v>
      </c>
      <c r="CB94" s="139">
        <f t="shared" si="137"/>
        <v>466763.32999999984</v>
      </c>
      <c r="CC94" s="140">
        <f t="shared" si="138"/>
        <v>17314.91</v>
      </c>
      <c r="CD94" s="141">
        <f t="shared" si="139"/>
        <v>484078.23999999982</v>
      </c>
      <c r="CE94" s="43"/>
      <c r="CF94" s="45">
        <v>0</v>
      </c>
      <c r="CG94" s="49">
        <v>0</v>
      </c>
      <c r="CH94" s="49">
        <v>0</v>
      </c>
      <c r="CI94" s="49">
        <v>0</v>
      </c>
      <c r="CJ94" s="46">
        <v>0</v>
      </c>
      <c r="CK94" s="50">
        <v>0</v>
      </c>
      <c r="CL94" s="48">
        <v>0</v>
      </c>
      <c r="CM94" s="49">
        <v>0</v>
      </c>
      <c r="CN94" s="46">
        <v>0</v>
      </c>
      <c r="CO94" s="49">
        <v>0</v>
      </c>
      <c r="CP94" s="46">
        <v>0</v>
      </c>
      <c r="CQ94" s="50">
        <v>0</v>
      </c>
      <c r="CR94" s="139">
        <f t="shared" si="140"/>
        <v>0</v>
      </c>
      <c r="CS94" s="140">
        <f t="shared" si="141"/>
        <v>0</v>
      </c>
      <c r="CT94" s="141">
        <f t="shared" si="142"/>
        <v>0</v>
      </c>
      <c r="CU94" s="43"/>
      <c r="CV94" s="48">
        <f t="shared" si="143"/>
        <v>6382404.1744528329</v>
      </c>
      <c r="CW94" s="49">
        <f t="shared" si="123"/>
        <v>9.5537535617778744</v>
      </c>
      <c r="CX94" s="49">
        <f t="shared" si="144"/>
        <v>1051092.0368520028</v>
      </c>
      <c r="CY94" s="49">
        <f t="shared" si="145"/>
        <v>9.8996189013609879</v>
      </c>
      <c r="CZ94" s="46">
        <f t="shared" si="146"/>
        <v>7433496.211304836</v>
      </c>
      <c r="DA94" s="50">
        <f t="shared" si="147"/>
        <v>9.6011844217585232</v>
      </c>
      <c r="DB94" s="48">
        <f t="shared" si="148"/>
        <v>2096662.1076863194</v>
      </c>
      <c r="DC94" s="49">
        <f t="shared" si="115"/>
        <v>0.82192105111674352</v>
      </c>
      <c r="DD94" s="46">
        <f t="shared" si="149"/>
        <v>2785688.9685067325</v>
      </c>
      <c r="DE94" s="49">
        <f t="shared" si="150"/>
        <v>2.0278699226664387</v>
      </c>
      <c r="DF94" s="46">
        <f t="shared" si="151"/>
        <v>4882351.0761930514</v>
      </c>
      <c r="DG94" s="50">
        <f t="shared" si="152"/>
        <v>1.2440281096572117</v>
      </c>
      <c r="DH94" s="177"/>
      <c r="DI94" s="190" t="s">
        <v>91</v>
      </c>
      <c r="DJ94" s="48">
        <f t="shared" si="153"/>
        <v>7433496.211304836</v>
      </c>
      <c r="DK94" s="46">
        <f t="shared" si="154"/>
        <v>4882351.0761930514</v>
      </c>
      <c r="DL94" s="47">
        <f t="shared" si="155"/>
        <v>12315847.287497887</v>
      </c>
      <c r="DM94"/>
    </row>
    <row r="95" spans="1:119" s="62" customFormat="1" ht="15.6" x14ac:dyDescent="0.3">
      <c r="A95" s="35">
        <v>80</v>
      </c>
      <c r="B95" s="35" t="s">
        <v>195</v>
      </c>
      <c r="C95" s="52"/>
      <c r="D95" s="53">
        <v>-2331153.6194143114</v>
      </c>
      <c r="E95" s="57">
        <v>-22.972236264516209</v>
      </c>
      <c r="F95" s="54">
        <v>-571061.20789540838</v>
      </c>
      <c r="G95" s="57">
        <v>-38.393250497203738</v>
      </c>
      <c r="H95" s="54">
        <v>-2902214.8273097198</v>
      </c>
      <c r="I95" s="58">
        <v>-24.943617393144191</v>
      </c>
      <c r="J95" s="56">
        <v>19113676.48203643</v>
      </c>
      <c r="K95" s="57">
        <v>72.672260132756037</v>
      </c>
      <c r="L95" s="54">
        <v>22125388.059365161</v>
      </c>
      <c r="M95" s="57">
        <v>102.97056400987179</v>
      </c>
      <c r="N95" s="54">
        <v>41239064.541401595</v>
      </c>
      <c r="O95" s="58">
        <v>86.295316094947083</v>
      </c>
      <c r="P95" s="145">
        <f t="shared" si="125"/>
        <v>16782522.862622119</v>
      </c>
      <c r="Q95" s="151">
        <f t="shared" si="126"/>
        <v>21554326.851469751</v>
      </c>
      <c r="R95" s="152">
        <f t="shared" si="127"/>
        <v>38336849.714091867</v>
      </c>
      <c r="S95" s="41"/>
      <c r="T95" s="53">
        <v>11129409.042405486</v>
      </c>
      <c r="U95" s="57">
        <v>58.793061957366092</v>
      </c>
      <c r="V95" s="54">
        <v>2770020.6530385031</v>
      </c>
      <c r="W95" s="57">
        <v>89.720174031175205</v>
      </c>
      <c r="X95" s="54">
        <v>13899429.69544399</v>
      </c>
      <c r="Y95" s="58">
        <v>63.129869808349788</v>
      </c>
      <c r="Z95" s="56">
        <v>17769205.770742524</v>
      </c>
      <c r="AA95" s="57">
        <v>20.469143870132143</v>
      </c>
      <c r="AB95" s="54">
        <v>8936964.2669065408</v>
      </c>
      <c r="AC95" s="57">
        <v>32.187993714749702</v>
      </c>
      <c r="AD95" s="54">
        <v>26706170.037649065</v>
      </c>
      <c r="AE95" s="58">
        <v>23.308976146177926</v>
      </c>
      <c r="AF95" s="145">
        <f t="shared" si="128"/>
        <v>28898614.813148011</v>
      </c>
      <c r="AG95" s="151">
        <f t="shared" si="129"/>
        <v>11706984.919945044</v>
      </c>
      <c r="AH95" s="152">
        <f t="shared" si="130"/>
        <v>40605599.733093053</v>
      </c>
      <c r="AI95" s="43"/>
      <c r="AJ95" s="53">
        <v>9820472.8966890797</v>
      </c>
      <c r="AK95" s="57">
        <v>155.88052216966793</v>
      </c>
      <c r="AL95" s="54">
        <v>1642061.1690406939</v>
      </c>
      <c r="AM95" s="57">
        <v>144.40780661689331</v>
      </c>
      <c r="AN95" s="54">
        <v>11462534.065729775</v>
      </c>
      <c r="AO95" s="58">
        <v>154.12639423605671</v>
      </c>
      <c r="AP95" s="56">
        <v>3026343.9529042225</v>
      </c>
      <c r="AQ95" s="57">
        <v>25.227311361871767</v>
      </c>
      <c r="AR95" s="54">
        <v>4714032.5413756985</v>
      </c>
      <c r="AS95" s="57">
        <v>42.77706480377222</v>
      </c>
      <c r="AT95" s="54">
        <v>7740376.4942799211</v>
      </c>
      <c r="AU95" s="58">
        <v>33.629977425910859</v>
      </c>
      <c r="AV95" s="145">
        <f t="shared" si="131"/>
        <v>12846816.849593302</v>
      </c>
      <c r="AW95" s="151">
        <f t="shared" si="132"/>
        <v>6356093.7104163924</v>
      </c>
      <c r="AX95" s="152">
        <f t="shared" si="133"/>
        <v>19202910.560009696</v>
      </c>
      <c r="AY95" s="43"/>
      <c r="AZ95" s="53">
        <v>10843022.451866807</v>
      </c>
      <c r="BA95" s="57">
        <v>99.141643901533413</v>
      </c>
      <c r="BB95" s="54">
        <v>1848464.231293207</v>
      </c>
      <c r="BC95" s="57">
        <v>100.15519241944121</v>
      </c>
      <c r="BD95" s="46">
        <v>12691486.683160016</v>
      </c>
      <c r="BE95" s="58">
        <v>99.287985004185543</v>
      </c>
      <c r="BF95" s="56">
        <v>8423514.2796067782</v>
      </c>
      <c r="BG95" s="57">
        <v>15.835995276763846</v>
      </c>
      <c r="BH95" s="54">
        <v>6231844.193335006</v>
      </c>
      <c r="BI95" s="57">
        <v>29.938191813559026</v>
      </c>
      <c r="BJ95" s="54">
        <v>14655358.472941784</v>
      </c>
      <c r="BK95" s="58">
        <v>19.802424434339827</v>
      </c>
      <c r="BL95" s="145">
        <f t="shared" si="134"/>
        <v>19266536.731473587</v>
      </c>
      <c r="BM95" s="151">
        <f t="shared" si="135"/>
        <v>8080308.424628213</v>
      </c>
      <c r="BN95" s="152">
        <f t="shared" si="136"/>
        <v>27346845.156101801</v>
      </c>
      <c r="BO95" s="43"/>
      <c r="BP95" s="53">
        <v>9395053.6200000085</v>
      </c>
      <c r="BQ95" s="57">
        <v>119.27651960846558</v>
      </c>
      <c r="BR95" s="54">
        <v>1062655.1599999992</v>
      </c>
      <c r="BS95" s="57">
        <v>94.048602531197375</v>
      </c>
      <c r="BT95" s="46">
        <v>10457708.780000009</v>
      </c>
      <c r="BU95" s="58">
        <v>116.11161570403935</v>
      </c>
      <c r="BV95" s="56">
        <v>5722437.4900000002</v>
      </c>
      <c r="BW95" s="57">
        <v>25.531892303093308</v>
      </c>
      <c r="BX95" s="54">
        <v>6255882.5700000022</v>
      </c>
      <c r="BY95" s="57">
        <v>17.999587319490047</v>
      </c>
      <c r="BZ95" s="54">
        <v>11978320.060000001</v>
      </c>
      <c r="CA95" s="58">
        <v>20.952620949262357</v>
      </c>
      <c r="CB95" s="145">
        <f t="shared" si="137"/>
        <v>15117491.110000009</v>
      </c>
      <c r="CC95" s="151">
        <f t="shared" si="138"/>
        <v>7318537.7300000014</v>
      </c>
      <c r="CD95" s="152">
        <f t="shared" si="139"/>
        <v>22436028.840000011</v>
      </c>
      <c r="CE95" s="43"/>
      <c r="CF95" s="53">
        <v>20735447.524826556</v>
      </c>
      <c r="CG95" s="57">
        <v>164.38309134085316</v>
      </c>
      <c r="CH95" s="54">
        <v>2494422.8847373258</v>
      </c>
      <c r="CI95" s="57">
        <v>129.23801278365502</v>
      </c>
      <c r="CJ95" s="54">
        <v>23229870.40956388</v>
      </c>
      <c r="CK95" s="58">
        <v>159.71913484113173</v>
      </c>
      <c r="CL95" s="56">
        <v>10665080.28728839</v>
      </c>
      <c r="CM95" s="57">
        <v>19.586348770813697</v>
      </c>
      <c r="CN95" s="54">
        <v>6253610.9686365342</v>
      </c>
      <c r="CO95" s="57">
        <v>29.25857585356016</v>
      </c>
      <c r="CP95" s="54">
        <v>16918691.255924925</v>
      </c>
      <c r="CQ95" s="58">
        <v>22.312755200019158</v>
      </c>
      <c r="CR95" s="145">
        <f t="shared" si="140"/>
        <v>31400527.812114947</v>
      </c>
      <c r="CS95" s="151">
        <f t="shared" si="141"/>
        <v>8748033.8533738591</v>
      </c>
      <c r="CT95" s="152">
        <f t="shared" si="142"/>
        <v>40148561.665488809</v>
      </c>
      <c r="CU95" s="43"/>
      <c r="CV95" s="56">
        <f>SUM(CV75:CV94)</f>
        <v>59592251.916373633</v>
      </c>
      <c r="CW95" s="57">
        <f t="shared" si="123"/>
        <v>89.203014011444665</v>
      </c>
      <c r="CX95" s="57">
        <f>SUM(CX75:CX94)</f>
        <v>9246562.8902143203</v>
      </c>
      <c r="CY95" s="57">
        <f t="shared" si="145"/>
        <v>87.087948106562948</v>
      </c>
      <c r="CZ95" s="54">
        <f t="shared" si="146"/>
        <v>68838814.806587949</v>
      </c>
      <c r="DA95" s="58">
        <f t="shared" si="147"/>
        <v>88.912960677666817</v>
      </c>
      <c r="DB95" s="56">
        <f>SUM(DB75:DB94)</f>
        <v>64720258.262578353</v>
      </c>
      <c r="DC95" s="57">
        <f t="shared" si="115"/>
        <v>25.371252003226441</v>
      </c>
      <c r="DD95" s="54">
        <f>SUM(DD75:DD94)</f>
        <v>54517722.599618942</v>
      </c>
      <c r="DE95" s="57">
        <f t="shared" si="150"/>
        <v>39.686717060628098</v>
      </c>
      <c r="DF95" s="54">
        <f>SUM(DF75:DF94)</f>
        <v>119237980.86219729</v>
      </c>
      <c r="DG95" s="58">
        <f t="shared" si="152"/>
        <v>30.381960988967766</v>
      </c>
      <c r="DH95" s="178"/>
      <c r="DI95" s="190" t="s">
        <v>195</v>
      </c>
      <c r="DJ95" s="56">
        <f t="shared" ref="DJ95:DK95" si="156">SUM(DJ75:DJ94)</f>
        <v>68838814.806587934</v>
      </c>
      <c r="DK95" s="54">
        <f t="shared" si="156"/>
        <v>119237980.86219729</v>
      </c>
      <c r="DL95" s="55">
        <f>SUM(DL75:DL94)</f>
        <v>188076795.66878521</v>
      </c>
      <c r="DM95"/>
      <c r="DO95" s="59"/>
    </row>
    <row r="96" spans="1:119" s="62" customFormat="1" ht="15.6" x14ac:dyDescent="0.3">
      <c r="A96" s="35">
        <v>81</v>
      </c>
      <c r="B96" s="34" t="s">
        <v>196</v>
      </c>
      <c r="C96" s="52"/>
      <c r="D96" s="53">
        <v>3702357.1819380368</v>
      </c>
      <c r="E96" s="57">
        <v>36.484692905170995</v>
      </c>
      <c r="F96" s="54">
        <v>53233.238115352695</v>
      </c>
      <c r="G96" s="57">
        <v>3.5789456847756282</v>
      </c>
      <c r="H96" s="54">
        <v>3755590.4200533894</v>
      </c>
      <c r="I96" s="58">
        <v>32.278110373382177</v>
      </c>
      <c r="J96" s="56">
        <v>19469865.666936886</v>
      </c>
      <c r="K96" s="57">
        <v>74.026529842504843</v>
      </c>
      <c r="L96" s="54">
        <v>22555098.290740393</v>
      </c>
      <c r="M96" s="57">
        <v>104.9704161601165</v>
      </c>
      <c r="N96" s="54">
        <v>42024963.957677275</v>
      </c>
      <c r="O96" s="58">
        <v>87.939859667904642</v>
      </c>
      <c r="P96" s="145">
        <f t="shared" si="125"/>
        <v>23172222.848874923</v>
      </c>
      <c r="Q96" s="151">
        <f t="shared" si="126"/>
        <v>22608331.528855745</v>
      </c>
      <c r="R96" s="152">
        <f t="shared" si="127"/>
        <v>45780554.377730668</v>
      </c>
      <c r="S96" s="41"/>
      <c r="T96" s="53">
        <v>20706877.150598895</v>
      </c>
      <c r="U96" s="57">
        <v>109.38772280002374</v>
      </c>
      <c r="V96" s="54">
        <v>4612022.3826222196</v>
      </c>
      <c r="W96" s="57">
        <v>149.38208144789206</v>
      </c>
      <c r="X96" s="54">
        <v>25318899.533221114</v>
      </c>
      <c r="Y96" s="58">
        <v>114.99600100476498</v>
      </c>
      <c r="Z96" s="56">
        <v>23173106.777017869</v>
      </c>
      <c r="AA96" s="57">
        <v>26.694139437437101</v>
      </c>
      <c r="AB96" s="54">
        <v>10801428.194681752</v>
      </c>
      <c r="AC96" s="57">
        <v>38.903177013717865</v>
      </c>
      <c r="AD96" s="54">
        <v>33974534.971699625</v>
      </c>
      <c r="AE96" s="58">
        <v>29.652759048430969</v>
      </c>
      <c r="AF96" s="145">
        <f t="shared" si="128"/>
        <v>43879983.92761676</v>
      </c>
      <c r="AG96" s="151">
        <f t="shared" si="129"/>
        <v>15413450.577303972</v>
      </c>
      <c r="AH96" s="152">
        <f t="shared" si="130"/>
        <v>59293434.504920736</v>
      </c>
      <c r="AI96" s="43"/>
      <c r="AJ96" s="53">
        <v>13114035.524909507</v>
      </c>
      <c r="AK96" s="57">
        <v>208.15929404618265</v>
      </c>
      <c r="AL96" s="54">
        <v>2237762.3965341495</v>
      </c>
      <c r="AM96" s="57">
        <v>196.79556736735111</v>
      </c>
      <c r="AN96" s="54">
        <v>15351797.921443656</v>
      </c>
      <c r="AO96" s="58">
        <v>206.42183003379887</v>
      </c>
      <c r="AP96" s="56">
        <v>3439707.7110198508</v>
      </c>
      <c r="AQ96" s="57">
        <v>28.673071788967022</v>
      </c>
      <c r="AR96" s="54">
        <v>5416687.1096700244</v>
      </c>
      <c r="AS96" s="57">
        <v>49.153240559619093</v>
      </c>
      <c r="AT96" s="54">
        <v>8856394.8206898756</v>
      </c>
      <c r="AU96" s="58">
        <v>38.478794683289131</v>
      </c>
      <c r="AV96" s="145">
        <f t="shared" si="131"/>
        <v>16553743.235929359</v>
      </c>
      <c r="AW96" s="151">
        <f t="shared" si="132"/>
        <v>7654449.5062041739</v>
      </c>
      <c r="AX96" s="152">
        <f t="shared" si="133"/>
        <v>24208192.742133532</v>
      </c>
      <c r="AY96" s="43"/>
      <c r="AZ96" s="53">
        <v>16755790.532788329</v>
      </c>
      <c r="BA96" s="57">
        <v>153.20420350179967</v>
      </c>
      <c r="BB96" s="54">
        <v>2794475.9103716821</v>
      </c>
      <c r="BC96" s="57">
        <v>151.41286900583452</v>
      </c>
      <c r="BD96" s="46">
        <v>19550266.443160012</v>
      </c>
      <c r="BE96" s="58">
        <v>152.94556184752602</v>
      </c>
      <c r="BF96" s="56">
        <v>10787317.488261031</v>
      </c>
      <c r="BG96" s="57">
        <v>20.279885938654598</v>
      </c>
      <c r="BH96" s="54">
        <v>7945573.9846807513</v>
      </c>
      <c r="BI96" s="57">
        <v>38.171063114287541</v>
      </c>
      <c r="BJ96" s="54">
        <v>18732891.472941782</v>
      </c>
      <c r="BK96" s="58">
        <v>25.312015977945304</v>
      </c>
      <c r="BL96" s="145">
        <f t="shared" si="134"/>
        <v>27543108.021049358</v>
      </c>
      <c r="BM96" s="151">
        <f t="shared" si="135"/>
        <v>10740049.895052433</v>
      </c>
      <c r="BN96" s="152">
        <f t="shared" si="136"/>
        <v>38283157.916101791</v>
      </c>
      <c r="BO96" s="43"/>
      <c r="BP96" s="53">
        <v>10793960.920000009</v>
      </c>
      <c r="BQ96" s="57">
        <v>137.03658791118119</v>
      </c>
      <c r="BR96" s="54">
        <v>1250147.1899999992</v>
      </c>
      <c r="BS96" s="57">
        <v>110.64228604301259</v>
      </c>
      <c r="BT96" s="46">
        <v>12044108.110000009</v>
      </c>
      <c r="BU96" s="58">
        <v>133.72535818177789</v>
      </c>
      <c r="BV96" s="56">
        <v>6618150.5899999999</v>
      </c>
      <c r="BW96" s="57">
        <v>29.528309991121183</v>
      </c>
      <c r="BX96" s="54">
        <v>7263783.2700000023</v>
      </c>
      <c r="BY96" s="57">
        <v>20.899545311991996</v>
      </c>
      <c r="BZ96" s="54">
        <v>13881933.859999999</v>
      </c>
      <c r="CA96" s="58">
        <v>24.282445013521407</v>
      </c>
      <c r="CB96" s="145">
        <f t="shared" si="137"/>
        <v>17412111.510000009</v>
      </c>
      <c r="CC96" s="151">
        <f t="shared" si="138"/>
        <v>8513930.4600000009</v>
      </c>
      <c r="CD96" s="152">
        <f t="shared" si="139"/>
        <v>25926041.97000001</v>
      </c>
      <c r="CE96" s="43"/>
      <c r="CF96" s="53">
        <v>27996159.777743384</v>
      </c>
      <c r="CG96" s="57">
        <v>221.9433790579065</v>
      </c>
      <c r="CH96" s="54">
        <v>3278176.2222566134</v>
      </c>
      <c r="CI96" s="57">
        <v>169.84489001899453</v>
      </c>
      <c r="CJ96" s="54">
        <v>31274335.999999996</v>
      </c>
      <c r="CK96" s="58">
        <v>215.02960630354366</v>
      </c>
      <c r="CL96" s="56">
        <v>15398939.191280261</v>
      </c>
      <c r="CM96" s="57">
        <v>28.280049055087932</v>
      </c>
      <c r="CN96" s="54">
        <v>9249100.8087197393</v>
      </c>
      <c r="CO96" s="57">
        <v>43.273481344835403</v>
      </c>
      <c r="CP96" s="54">
        <v>24648040</v>
      </c>
      <c r="CQ96" s="58">
        <v>32.506396290415324</v>
      </c>
      <c r="CR96" s="145">
        <f t="shared" si="140"/>
        <v>43395098.969023645</v>
      </c>
      <c r="CS96" s="151">
        <f t="shared" si="141"/>
        <v>12527277.030976353</v>
      </c>
      <c r="CT96" s="152">
        <f t="shared" si="142"/>
        <v>55922376</v>
      </c>
      <c r="CU96" s="43"/>
      <c r="CV96" s="56">
        <f>+CV73+CV95</f>
        <v>93069181.087978169</v>
      </c>
      <c r="CW96" s="57">
        <f t="shared" si="123"/>
        <v>139.31427656526463</v>
      </c>
      <c r="CX96" s="57">
        <f>+CX73+CX95</f>
        <v>14225817.339900017</v>
      </c>
      <c r="CY96" s="57">
        <f t="shared" si="145"/>
        <v>133.98462293289396</v>
      </c>
      <c r="CZ96" s="54">
        <f t="shared" si="146"/>
        <v>107294998.42787819</v>
      </c>
      <c r="DA96" s="58">
        <f t="shared" si="147"/>
        <v>138.58338501224858</v>
      </c>
      <c r="DB96" s="56">
        <f>+DB73+DB95</f>
        <v>78887087.424515903</v>
      </c>
      <c r="DC96" s="57">
        <f t="shared" si="115"/>
        <v>30.924848394883604</v>
      </c>
      <c r="DD96" s="54">
        <f>+DD73+DD95</f>
        <v>63231671.658492662</v>
      </c>
      <c r="DE96" s="57">
        <f t="shared" si="150"/>
        <v>46.030122732945472</v>
      </c>
      <c r="DF96" s="54">
        <f>+DF73+DF95</f>
        <v>142118759.08300856</v>
      </c>
      <c r="DG96" s="58">
        <f t="shared" si="152"/>
        <v>36.212006971592274</v>
      </c>
      <c r="DH96" s="178"/>
      <c r="DI96" s="189" t="s">
        <v>196</v>
      </c>
      <c r="DJ96" s="56">
        <f>+DJ73+DJ95</f>
        <v>107294998.42787817</v>
      </c>
      <c r="DK96" s="54">
        <f t="shared" ref="DK96:DL96" si="157">+DK73+DK95</f>
        <v>142118759.08300856</v>
      </c>
      <c r="DL96" s="55">
        <f t="shared" si="157"/>
        <v>249413757.51088673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48"/>
      <c r="K97" s="49"/>
      <c r="L97" s="46"/>
      <c r="M97" s="49"/>
      <c r="N97" s="46"/>
      <c r="O97" s="50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49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>
        <v>0</v>
      </c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v>0</v>
      </c>
      <c r="E98" s="49">
        <v>0</v>
      </c>
      <c r="F98" s="49">
        <v>0</v>
      </c>
      <c r="G98" s="49">
        <v>0</v>
      </c>
      <c r="H98" s="46">
        <v>0</v>
      </c>
      <c r="I98" s="50">
        <v>0</v>
      </c>
      <c r="J98" s="48">
        <v>0</v>
      </c>
      <c r="K98" s="49">
        <v>0</v>
      </c>
      <c r="L98" s="46">
        <v>0</v>
      </c>
      <c r="M98" s="49">
        <v>0</v>
      </c>
      <c r="N98" s="46">
        <v>0</v>
      </c>
      <c r="O98" s="50">
        <v>0</v>
      </c>
      <c r="P98" s="139">
        <f t="shared" ref="P98:P102" si="158">+D98+J98</f>
        <v>0</v>
      </c>
      <c r="Q98" s="140">
        <f t="shared" ref="Q98:Q102" si="159">+F98+L98</f>
        <v>0</v>
      </c>
      <c r="R98" s="141">
        <f t="shared" ref="R98:R102" si="160">+P98+Q98</f>
        <v>0</v>
      </c>
      <c r="S98" s="41"/>
      <c r="T98" s="45">
        <v>0</v>
      </c>
      <c r="U98" s="49">
        <v>0</v>
      </c>
      <c r="V98" s="49">
        <v>0</v>
      </c>
      <c r="W98" s="49">
        <v>0</v>
      </c>
      <c r="X98" s="46">
        <v>0</v>
      </c>
      <c r="Y98" s="50">
        <v>0</v>
      </c>
      <c r="Z98" s="48">
        <v>0</v>
      </c>
      <c r="AA98" s="49">
        <v>0</v>
      </c>
      <c r="AB98" s="46">
        <v>0</v>
      </c>
      <c r="AC98" s="49">
        <v>0</v>
      </c>
      <c r="AD98" s="46">
        <v>0</v>
      </c>
      <c r="AE98" s="50">
        <v>0</v>
      </c>
      <c r="AF98" s="139">
        <f t="shared" ref="AF98:AF102" si="161">+T98+Z98</f>
        <v>0</v>
      </c>
      <c r="AG98" s="140">
        <f t="shared" ref="AG98:AG102" si="162">+V98+AB98</f>
        <v>0</v>
      </c>
      <c r="AH98" s="141">
        <f t="shared" ref="AH98:AH102" si="163">+AF98+AG98</f>
        <v>0</v>
      </c>
      <c r="AI98" s="43"/>
      <c r="AJ98" s="45">
        <v>0</v>
      </c>
      <c r="AK98" s="49">
        <v>0</v>
      </c>
      <c r="AL98" s="49">
        <v>0</v>
      </c>
      <c r="AM98" s="49">
        <v>0</v>
      </c>
      <c r="AN98" s="46">
        <v>0</v>
      </c>
      <c r="AO98" s="50">
        <v>0</v>
      </c>
      <c r="AP98" s="48">
        <v>0</v>
      </c>
      <c r="AQ98" s="49">
        <v>0</v>
      </c>
      <c r="AR98" s="46">
        <v>0</v>
      </c>
      <c r="AS98" s="49">
        <v>0</v>
      </c>
      <c r="AT98" s="46">
        <v>0</v>
      </c>
      <c r="AU98" s="50">
        <v>0</v>
      </c>
      <c r="AV98" s="139">
        <f t="shared" ref="AV98:AV102" si="164">+AJ98+AP98</f>
        <v>0</v>
      </c>
      <c r="AW98" s="140">
        <f t="shared" ref="AW98:AW102" si="165">+AL98+AR98</f>
        <v>0</v>
      </c>
      <c r="AX98" s="141">
        <f t="shared" ref="AX98:AX101" si="166">+AV98+AW98</f>
        <v>0</v>
      </c>
      <c r="AY98" s="43"/>
      <c r="AZ98" s="45">
        <v>0</v>
      </c>
      <c r="BA98" s="49">
        <v>0</v>
      </c>
      <c r="BB98" s="49">
        <v>0</v>
      </c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f t="shared" ref="BL98:BL102" si="167">+AZ98+BF98</f>
        <v>0</v>
      </c>
      <c r="BM98" s="140">
        <f t="shared" ref="BM98:BM102" si="168">+BB98+BH98</f>
        <v>0</v>
      </c>
      <c r="BN98" s="141">
        <f t="shared" ref="BN98:BN101" si="169">+BL98+BM98</f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9">
        <v>0</v>
      </c>
      <c r="BX98" s="46">
        <v>0</v>
      </c>
      <c r="BY98" s="49">
        <v>0</v>
      </c>
      <c r="BZ98" s="46">
        <v>0</v>
      </c>
      <c r="CA98" s="50">
        <v>0</v>
      </c>
      <c r="CB98" s="139">
        <f t="shared" ref="CB98:CB101" si="170">+BP98+BV98</f>
        <v>0</v>
      </c>
      <c r="CC98" s="140">
        <f t="shared" ref="CC98:CC102" si="171">+BR98+BX98</f>
        <v>0</v>
      </c>
      <c r="CD98" s="141">
        <f t="shared" ref="CD98:CD101" si="172">+CB98+CC98</f>
        <v>0</v>
      </c>
      <c r="CE98" s="43"/>
      <c r="CF98" s="45">
        <v>0</v>
      </c>
      <c r="CG98" s="49">
        <v>0</v>
      </c>
      <c r="CH98" s="49">
        <v>0</v>
      </c>
      <c r="CI98" s="49">
        <v>0</v>
      </c>
      <c r="CJ98" s="46">
        <v>0</v>
      </c>
      <c r="CK98" s="50">
        <v>0</v>
      </c>
      <c r="CL98" s="48">
        <v>0</v>
      </c>
      <c r="CM98" s="49">
        <v>0</v>
      </c>
      <c r="CN98" s="46">
        <v>0</v>
      </c>
      <c r="CO98" s="49"/>
      <c r="CP98" s="46">
        <v>0</v>
      </c>
      <c r="CQ98" s="50">
        <v>0</v>
      </c>
      <c r="CR98" s="139">
        <f t="shared" ref="CR98:CR102" si="173">+CF98+CL98</f>
        <v>0</v>
      </c>
      <c r="CS98" s="140">
        <f t="shared" ref="CS98:CS102" si="174">+CH98+CN98</f>
        <v>0</v>
      </c>
      <c r="CT98" s="141">
        <f t="shared" ref="CT98:CT101" si="175">+CR98+CS98</f>
        <v>0</v>
      </c>
      <c r="CU98" s="43"/>
      <c r="CV98" s="48">
        <f>+D98+T98+AJ98+AZ98+BP98+CF98</f>
        <v>0</v>
      </c>
      <c r="CW98" s="49">
        <f t="shared" si="123"/>
        <v>0</v>
      </c>
      <c r="CX98" s="49">
        <f>+F98+V98+AL98+BB98+BR98+CH98</f>
        <v>0</v>
      </c>
      <c r="CY98" s="49">
        <f t="shared" ref="CY98:CY102" si="176">+CX98/$CX$111</f>
        <v>0</v>
      </c>
      <c r="CZ98" s="46">
        <f t="shared" ref="CZ98:CZ100" si="177">+CV98+CX98</f>
        <v>0</v>
      </c>
      <c r="DA98" s="50">
        <f t="shared" ref="DA98:DA102" si="178">+CZ98/$CZ$111</f>
        <v>0</v>
      </c>
      <c r="DB98" s="48">
        <f t="shared" ref="DB98:DB100" si="179">+J98+Z98+AP98+BF98+BV98+CL98</f>
        <v>0</v>
      </c>
      <c r="DC98" s="49">
        <f t="shared" si="115"/>
        <v>0</v>
      </c>
      <c r="DD98" s="46">
        <f t="shared" ref="DD98:DD100" si="180">+L98+AB98+AR98+BH98+BX98+CN98</f>
        <v>0</v>
      </c>
      <c r="DE98" s="247">
        <f t="shared" ref="DE98:DE102" si="181">+DD98/$DD$111</f>
        <v>0</v>
      </c>
      <c r="DF98" s="46">
        <f t="shared" ref="DF98:DF100" si="182">+DB98+DD98</f>
        <v>0</v>
      </c>
      <c r="DG98" s="50">
        <f t="shared" ref="DG98:DG102" si="183">+DF98/$DF$111</f>
        <v>0</v>
      </c>
      <c r="DH98" s="177"/>
      <c r="DI98" s="193" t="s">
        <v>54</v>
      </c>
      <c r="DJ98" s="48">
        <f t="shared" ref="DJ98:DJ100" si="184">+CZ98</f>
        <v>0</v>
      </c>
      <c r="DK98" s="46">
        <f t="shared" ref="DK98:DK100" si="185">+DF98</f>
        <v>0</v>
      </c>
      <c r="DL98" s="47">
        <f t="shared" ref="DL98:DL100" si="186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v>0</v>
      </c>
      <c r="E99" s="49">
        <v>0</v>
      </c>
      <c r="F99" s="49">
        <v>0</v>
      </c>
      <c r="G99" s="49">
        <v>0</v>
      </c>
      <c r="H99" s="46">
        <v>0</v>
      </c>
      <c r="I99" s="50">
        <v>0</v>
      </c>
      <c r="J99" s="48">
        <v>0</v>
      </c>
      <c r="K99" s="49">
        <v>0</v>
      </c>
      <c r="L99" s="46">
        <v>0</v>
      </c>
      <c r="M99" s="49">
        <v>0</v>
      </c>
      <c r="N99" s="46">
        <v>0</v>
      </c>
      <c r="O99" s="50">
        <v>0</v>
      </c>
      <c r="P99" s="139">
        <f t="shared" si="158"/>
        <v>0</v>
      </c>
      <c r="Q99" s="140">
        <f t="shared" si="159"/>
        <v>0</v>
      </c>
      <c r="R99" s="141">
        <f t="shared" si="160"/>
        <v>0</v>
      </c>
      <c r="S99" s="41"/>
      <c r="T99" s="45">
        <v>0</v>
      </c>
      <c r="U99" s="49">
        <v>0</v>
      </c>
      <c r="V99" s="49">
        <v>0</v>
      </c>
      <c r="W99" s="49">
        <v>0</v>
      </c>
      <c r="X99" s="46">
        <v>0</v>
      </c>
      <c r="Y99" s="50">
        <v>0</v>
      </c>
      <c r="Z99" s="48">
        <v>0</v>
      </c>
      <c r="AA99" s="49">
        <v>0</v>
      </c>
      <c r="AB99" s="46">
        <v>0</v>
      </c>
      <c r="AC99" s="49">
        <v>0</v>
      </c>
      <c r="AD99" s="46">
        <v>0</v>
      </c>
      <c r="AE99" s="50">
        <v>0</v>
      </c>
      <c r="AF99" s="139">
        <f t="shared" si="161"/>
        <v>0</v>
      </c>
      <c r="AG99" s="140">
        <f t="shared" si="162"/>
        <v>0</v>
      </c>
      <c r="AH99" s="141">
        <f t="shared" si="163"/>
        <v>0</v>
      </c>
      <c r="AI99" s="43"/>
      <c r="AJ99" s="45">
        <v>0</v>
      </c>
      <c r="AK99" s="49">
        <v>0</v>
      </c>
      <c r="AL99" s="49">
        <v>0</v>
      </c>
      <c r="AM99" s="49">
        <v>0</v>
      </c>
      <c r="AN99" s="46">
        <v>0</v>
      </c>
      <c r="AO99" s="50">
        <v>0</v>
      </c>
      <c r="AP99" s="48">
        <v>0</v>
      </c>
      <c r="AQ99" s="49">
        <v>0</v>
      </c>
      <c r="AR99" s="46">
        <v>0</v>
      </c>
      <c r="AS99" s="49">
        <v>0</v>
      </c>
      <c r="AT99" s="46">
        <v>0</v>
      </c>
      <c r="AU99" s="50">
        <v>0</v>
      </c>
      <c r="AV99" s="139">
        <f t="shared" si="164"/>
        <v>0</v>
      </c>
      <c r="AW99" s="140">
        <f t="shared" si="165"/>
        <v>0</v>
      </c>
      <c r="AX99" s="141">
        <f t="shared" si="166"/>
        <v>0</v>
      </c>
      <c r="AY99" s="43"/>
      <c r="AZ99" s="45">
        <v>0</v>
      </c>
      <c r="BA99" s="49">
        <v>0</v>
      </c>
      <c r="BB99" s="49">
        <v>0</v>
      </c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f t="shared" si="167"/>
        <v>0</v>
      </c>
      <c r="BM99" s="140">
        <f t="shared" si="168"/>
        <v>0</v>
      </c>
      <c r="BN99" s="141">
        <f t="shared" si="169"/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9">
        <v>0</v>
      </c>
      <c r="BX99" s="46">
        <v>0</v>
      </c>
      <c r="BY99" s="49">
        <v>0</v>
      </c>
      <c r="BZ99" s="46">
        <v>0</v>
      </c>
      <c r="CA99" s="50">
        <v>0</v>
      </c>
      <c r="CB99" s="139">
        <f t="shared" si="170"/>
        <v>0</v>
      </c>
      <c r="CC99" s="140">
        <f t="shared" si="171"/>
        <v>0</v>
      </c>
      <c r="CD99" s="141">
        <f t="shared" si="172"/>
        <v>0</v>
      </c>
      <c r="CE99" s="43"/>
      <c r="CF99" s="45">
        <v>0</v>
      </c>
      <c r="CG99" s="49">
        <v>0</v>
      </c>
      <c r="CH99" s="49">
        <v>0</v>
      </c>
      <c r="CI99" s="49">
        <v>0</v>
      </c>
      <c r="CJ99" s="46">
        <v>0</v>
      </c>
      <c r="CK99" s="50">
        <v>0</v>
      </c>
      <c r="CL99" s="48">
        <v>0</v>
      </c>
      <c r="CM99" s="49">
        <v>0</v>
      </c>
      <c r="CN99" s="46">
        <v>0</v>
      </c>
      <c r="CO99" s="49">
        <v>0</v>
      </c>
      <c r="CP99" s="46">
        <v>0</v>
      </c>
      <c r="CQ99" s="50">
        <v>0</v>
      </c>
      <c r="CR99" s="139">
        <f t="shared" si="173"/>
        <v>0</v>
      </c>
      <c r="CS99" s="140">
        <f t="shared" si="174"/>
        <v>0</v>
      </c>
      <c r="CT99" s="141">
        <f t="shared" si="175"/>
        <v>0</v>
      </c>
      <c r="CU99" s="43"/>
      <c r="CV99" s="48">
        <f>+D99+T99+AJ99+AZ99+BP99+CF99</f>
        <v>0</v>
      </c>
      <c r="CW99" s="49">
        <f t="shared" si="123"/>
        <v>0</v>
      </c>
      <c r="CX99" s="49">
        <f>+F99+V99+AL99+BB99+BR99+CH99</f>
        <v>0</v>
      </c>
      <c r="CY99" s="49">
        <f t="shared" si="176"/>
        <v>0</v>
      </c>
      <c r="CZ99" s="46">
        <f t="shared" si="177"/>
        <v>0</v>
      </c>
      <c r="DA99" s="50">
        <f t="shared" si="178"/>
        <v>0</v>
      </c>
      <c r="DB99" s="48">
        <f t="shared" si="179"/>
        <v>0</v>
      </c>
      <c r="DC99" s="49">
        <f t="shared" si="115"/>
        <v>0</v>
      </c>
      <c r="DD99" s="46">
        <f t="shared" si="180"/>
        <v>0</v>
      </c>
      <c r="DE99" s="247">
        <f t="shared" si="181"/>
        <v>0</v>
      </c>
      <c r="DF99" s="46">
        <f t="shared" si="182"/>
        <v>0</v>
      </c>
      <c r="DG99" s="50">
        <f t="shared" si="183"/>
        <v>0</v>
      </c>
      <c r="DH99" s="179"/>
      <c r="DI99" s="194" t="s">
        <v>13</v>
      </c>
      <c r="DJ99" s="48">
        <f t="shared" si="184"/>
        <v>0</v>
      </c>
      <c r="DK99" s="46">
        <f t="shared" si="185"/>
        <v>0</v>
      </c>
      <c r="DL99" s="47">
        <f t="shared" si="186"/>
        <v>0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v>0</v>
      </c>
      <c r="E100" s="49">
        <v>0</v>
      </c>
      <c r="F100" s="49">
        <v>0</v>
      </c>
      <c r="G100" s="49">
        <v>0</v>
      </c>
      <c r="H100" s="46">
        <v>0</v>
      </c>
      <c r="I100" s="50">
        <v>0</v>
      </c>
      <c r="J100" s="48">
        <v>0</v>
      </c>
      <c r="K100" s="49">
        <v>0</v>
      </c>
      <c r="L100" s="46">
        <v>0</v>
      </c>
      <c r="M100" s="49">
        <v>0</v>
      </c>
      <c r="N100" s="46">
        <v>0</v>
      </c>
      <c r="O100" s="50">
        <v>0</v>
      </c>
      <c r="P100" s="139">
        <f t="shared" si="158"/>
        <v>0</v>
      </c>
      <c r="Q100" s="140">
        <f t="shared" si="159"/>
        <v>0</v>
      </c>
      <c r="R100" s="141">
        <f t="shared" si="160"/>
        <v>0</v>
      </c>
      <c r="S100" s="41"/>
      <c r="T100" s="45">
        <v>0</v>
      </c>
      <c r="U100" s="49">
        <v>0</v>
      </c>
      <c r="V100" s="49">
        <v>0</v>
      </c>
      <c r="W100" s="49">
        <v>0</v>
      </c>
      <c r="X100" s="46">
        <v>0</v>
      </c>
      <c r="Y100" s="50">
        <v>0</v>
      </c>
      <c r="Z100" s="48">
        <v>0</v>
      </c>
      <c r="AA100" s="49">
        <v>0</v>
      </c>
      <c r="AB100" s="46">
        <v>0</v>
      </c>
      <c r="AC100" s="49">
        <v>0</v>
      </c>
      <c r="AD100" s="46">
        <v>0</v>
      </c>
      <c r="AE100" s="50">
        <v>0</v>
      </c>
      <c r="AF100" s="139">
        <f t="shared" si="161"/>
        <v>0</v>
      </c>
      <c r="AG100" s="140">
        <f t="shared" si="162"/>
        <v>0</v>
      </c>
      <c r="AH100" s="141">
        <f t="shared" si="163"/>
        <v>0</v>
      </c>
      <c r="AI100" s="43"/>
      <c r="AJ100" s="45">
        <v>0</v>
      </c>
      <c r="AK100" s="49">
        <v>0</v>
      </c>
      <c r="AL100" s="49">
        <v>0</v>
      </c>
      <c r="AM100" s="49">
        <v>0</v>
      </c>
      <c r="AN100" s="46">
        <v>0</v>
      </c>
      <c r="AO100" s="50">
        <v>0</v>
      </c>
      <c r="AP100" s="48">
        <v>0</v>
      </c>
      <c r="AQ100" s="49">
        <v>0</v>
      </c>
      <c r="AR100" s="46">
        <v>0</v>
      </c>
      <c r="AS100" s="49">
        <v>0</v>
      </c>
      <c r="AT100" s="46">
        <v>0</v>
      </c>
      <c r="AU100" s="50">
        <v>0</v>
      </c>
      <c r="AV100" s="139">
        <f t="shared" si="164"/>
        <v>0</v>
      </c>
      <c r="AW100" s="140">
        <f t="shared" si="165"/>
        <v>0</v>
      </c>
      <c r="AX100" s="141">
        <f t="shared" si="166"/>
        <v>0</v>
      </c>
      <c r="AY100" s="43"/>
      <c r="AZ100" s="45">
        <v>0</v>
      </c>
      <c r="BA100" s="49">
        <v>0</v>
      </c>
      <c r="BB100" s="49">
        <v>0</v>
      </c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f t="shared" si="167"/>
        <v>0</v>
      </c>
      <c r="BM100" s="140">
        <f t="shared" si="168"/>
        <v>0</v>
      </c>
      <c r="BN100" s="141">
        <f t="shared" si="169"/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9">
        <v>0</v>
      </c>
      <c r="BX100" s="46">
        <v>0</v>
      </c>
      <c r="BY100" s="49">
        <v>0</v>
      </c>
      <c r="BZ100" s="46">
        <v>0</v>
      </c>
      <c r="CA100" s="50">
        <v>0</v>
      </c>
      <c r="CB100" s="139">
        <f t="shared" si="170"/>
        <v>0</v>
      </c>
      <c r="CC100" s="140">
        <f t="shared" si="171"/>
        <v>0</v>
      </c>
      <c r="CD100" s="141">
        <f t="shared" si="172"/>
        <v>0</v>
      </c>
      <c r="CE100" s="43"/>
      <c r="CF100" s="45">
        <v>0</v>
      </c>
      <c r="CG100" s="49">
        <v>0</v>
      </c>
      <c r="CH100" s="49">
        <v>0</v>
      </c>
      <c r="CI100" s="49">
        <v>0</v>
      </c>
      <c r="CJ100" s="46">
        <v>0</v>
      </c>
      <c r="CK100" s="50">
        <v>0</v>
      </c>
      <c r="CL100" s="48">
        <v>0</v>
      </c>
      <c r="CM100" s="49">
        <v>0</v>
      </c>
      <c r="CN100" s="46">
        <v>0</v>
      </c>
      <c r="CO100" s="49">
        <v>0</v>
      </c>
      <c r="CP100" s="46">
        <v>0</v>
      </c>
      <c r="CQ100" s="50">
        <v>0</v>
      </c>
      <c r="CR100" s="139">
        <f t="shared" si="173"/>
        <v>0</v>
      </c>
      <c r="CS100" s="140">
        <f t="shared" si="174"/>
        <v>0</v>
      </c>
      <c r="CT100" s="141">
        <f t="shared" si="175"/>
        <v>0</v>
      </c>
      <c r="CU100" s="43"/>
      <c r="CV100" s="48">
        <f>+D100+T100+AJ100+AZ100+BP100+CF100</f>
        <v>0</v>
      </c>
      <c r="CW100" s="49">
        <f t="shared" si="123"/>
        <v>0</v>
      </c>
      <c r="CX100" s="49">
        <f>+F100+V100+AL100+BB100+BR100+CH100</f>
        <v>0</v>
      </c>
      <c r="CY100" s="49">
        <f t="shared" si="176"/>
        <v>0</v>
      </c>
      <c r="CZ100" s="46">
        <f t="shared" si="177"/>
        <v>0</v>
      </c>
      <c r="DA100" s="50">
        <f t="shared" si="178"/>
        <v>0</v>
      </c>
      <c r="DB100" s="48">
        <f t="shared" si="179"/>
        <v>0</v>
      </c>
      <c r="DC100" s="49">
        <f t="shared" si="115"/>
        <v>0</v>
      </c>
      <c r="DD100" s="46">
        <f t="shared" si="180"/>
        <v>0</v>
      </c>
      <c r="DE100" s="247">
        <f t="shared" si="181"/>
        <v>0</v>
      </c>
      <c r="DF100" s="46">
        <f t="shared" si="182"/>
        <v>0</v>
      </c>
      <c r="DG100" s="50">
        <f t="shared" si="183"/>
        <v>0</v>
      </c>
      <c r="DH100" s="179"/>
      <c r="DI100" s="190" t="s">
        <v>9</v>
      </c>
      <c r="DJ100" s="48">
        <f t="shared" si="184"/>
        <v>0</v>
      </c>
      <c r="DK100" s="46">
        <f t="shared" si="185"/>
        <v>0</v>
      </c>
      <c r="DL100" s="47">
        <f t="shared" si="186"/>
        <v>0</v>
      </c>
      <c r="DM100"/>
      <c r="DN100" s="62" t="s">
        <v>177</v>
      </c>
    </row>
    <row r="101" spans="1:119" s="27" customFormat="1" ht="16.2" thickBot="1" x14ac:dyDescent="0.35">
      <c r="A101" s="35">
        <v>85</v>
      </c>
      <c r="B101" s="51" t="s">
        <v>197</v>
      </c>
      <c r="C101" s="52"/>
      <c r="D101" s="53">
        <v>166260557.69193801</v>
      </c>
      <c r="E101" s="57">
        <v>1638.4063156374154</v>
      </c>
      <c r="F101" s="54">
        <v>21410267.418115377</v>
      </c>
      <c r="G101" s="57">
        <v>1439.4424780230856</v>
      </c>
      <c r="H101" s="46">
        <v>187670825.11005339</v>
      </c>
      <c r="I101" s="58">
        <v>1612.9713118929221</v>
      </c>
      <c r="J101" s="56">
        <v>112597894.36405888</v>
      </c>
      <c r="K101" s="57">
        <v>428.10934240285189</v>
      </c>
      <c r="L101" s="56">
        <v>117824519.8036184</v>
      </c>
      <c r="M101" s="57">
        <v>548.35003236182831</v>
      </c>
      <c r="N101" s="56">
        <v>230422414.16767728</v>
      </c>
      <c r="O101" s="58">
        <v>482.17328125854505</v>
      </c>
      <c r="P101" s="145">
        <f t="shared" si="158"/>
        <v>278858452.05599689</v>
      </c>
      <c r="Q101" s="151">
        <f t="shared" si="159"/>
        <v>139234787.22173378</v>
      </c>
      <c r="R101" s="152">
        <f t="shared" si="160"/>
        <v>418093239.2777307</v>
      </c>
      <c r="S101" s="41"/>
      <c r="T101" s="53">
        <v>326202443.09659874</v>
      </c>
      <c r="U101" s="57">
        <v>1723.2218147925428</v>
      </c>
      <c r="V101" s="54">
        <v>55772892.927622214</v>
      </c>
      <c r="W101" s="57">
        <v>1806.4679966192334</v>
      </c>
      <c r="X101" s="54">
        <v>381975336.02422094</v>
      </c>
      <c r="Y101" s="58">
        <v>1734.8951548072459</v>
      </c>
      <c r="Z101" s="56">
        <v>203401584.11301783</v>
      </c>
      <c r="AA101" s="57">
        <v>234.30739349517745</v>
      </c>
      <c r="AB101" s="56">
        <v>117187688.93668179</v>
      </c>
      <c r="AC101" s="57">
        <v>422.07135245105076</v>
      </c>
      <c r="AD101" s="56">
        <v>320589273.0496996</v>
      </c>
      <c r="AE101" s="58">
        <v>279.80828803611485</v>
      </c>
      <c r="AF101" s="145">
        <f t="shared" si="161"/>
        <v>529604027.20961654</v>
      </c>
      <c r="AG101" s="151">
        <f t="shared" si="162"/>
        <v>172960581.86430401</v>
      </c>
      <c r="AH101" s="152">
        <f t="shared" si="163"/>
        <v>702564609.07392049</v>
      </c>
      <c r="AI101" s="43"/>
      <c r="AJ101" s="53">
        <v>124448270.38647772</v>
      </c>
      <c r="AK101" s="57">
        <v>1975.369371213932</v>
      </c>
      <c r="AL101" s="54">
        <v>25990226.127541102</v>
      </c>
      <c r="AM101" s="57">
        <v>2285.6587923261895</v>
      </c>
      <c r="AN101" s="54">
        <v>150438496.51401883</v>
      </c>
      <c r="AO101" s="58">
        <v>2022.8112639875601</v>
      </c>
      <c r="AP101" s="56">
        <v>36118209.54448422</v>
      </c>
      <c r="AQ101" s="57">
        <v>301.07791189353566</v>
      </c>
      <c r="AR101" s="54">
        <v>64676849.217687726</v>
      </c>
      <c r="AS101" s="57">
        <v>586.90425787375432</v>
      </c>
      <c r="AT101" s="54">
        <v>100795058.76217195</v>
      </c>
      <c r="AU101" s="58">
        <v>437.92902752471923</v>
      </c>
      <c r="AV101" s="145">
        <f t="shared" si="164"/>
        <v>160566479.93096194</v>
      </c>
      <c r="AW101" s="151">
        <f t="shared" si="165"/>
        <v>90667075.345228821</v>
      </c>
      <c r="AX101" s="152">
        <f t="shared" si="166"/>
        <v>251233555.27619076</v>
      </c>
      <c r="AY101" s="43"/>
      <c r="AZ101" s="53">
        <v>217875683.19443664</v>
      </c>
      <c r="BA101" s="57">
        <v>1992.1155281152487</v>
      </c>
      <c r="BB101" s="54">
        <v>34061949.49037534</v>
      </c>
      <c r="BC101" s="57">
        <v>1845.5759368430504</v>
      </c>
      <c r="BD101" s="46">
        <v>251937632.68481198</v>
      </c>
      <c r="BE101" s="58">
        <v>1970.9574237028123</v>
      </c>
      <c r="BF101" s="56">
        <v>146863356.44951668</v>
      </c>
      <c r="BG101" s="57">
        <v>276.09942143682099</v>
      </c>
      <c r="BH101" s="54">
        <v>111811145.1742252</v>
      </c>
      <c r="BI101" s="57">
        <v>537.14813902114849</v>
      </c>
      <c r="BJ101" s="54">
        <v>258674501.62374187</v>
      </c>
      <c r="BK101" s="58">
        <v>349.52282340634156</v>
      </c>
      <c r="BL101" s="145">
        <f t="shared" si="167"/>
        <v>364739039.64395332</v>
      </c>
      <c r="BM101" s="151">
        <f t="shared" si="168"/>
        <v>145873094.66460055</v>
      </c>
      <c r="BN101" s="152">
        <f t="shared" si="169"/>
        <v>510612134.30855387</v>
      </c>
      <c r="BO101" s="43"/>
      <c r="BP101" s="53">
        <v>128216945.32000029</v>
      </c>
      <c r="BQ101" s="57">
        <v>1627.8002884456725</v>
      </c>
      <c r="BR101" s="54">
        <v>21421019.110000025</v>
      </c>
      <c r="BS101" s="57">
        <v>1895.8331808124635</v>
      </c>
      <c r="BT101" s="54">
        <v>149637964.43000033</v>
      </c>
      <c r="BU101" s="58">
        <v>1661.425670397268</v>
      </c>
      <c r="BV101" s="56">
        <v>59139039.04000017</v>
      </c>
      <c r="BW101" s="57">
        <v>263.86161112573637</v>
      </c>
      <c r="BX101" s="56">
        <v>85795388.929999948</v>
      </c>
      <c r="BY101" s="57">
        <v>246.85271460508622</v>
      </c>
      <c r="BZ101" s="56">
        <v>144934427.97000009</v>
      </c>
      <c r="CA101" s="58">
        <v>253.52103772000729</v>
      </c>
      <c r="CB101" s="145">
        <f t="shared" si="170"/>
        <v>187355984.36000046</v>
      </c>
      <c r="CC101" s="151">
        <f t="shared" si="171"/>
        <v>107216408.03999998</v>
      </c>
      <c r="CD101" s="152">
        <f t="shared" si="172"/>
        <v>294572392.40000045</v>
      </c>
      <c r="CE101" s="43"/>
      <c r="CF101" s="53">
        <v>240901695.54011482</v>
      </c>
      <c r="CG101" s="57">
        <v>1909.7810825989552</v>
      </c>
      <c r="CH101" s="54">
        <v>29542782.757702671</v>
      </c>
      <c r="CI101" s="57">
        <v>1530.6348250195674</v>
      </c>
      <c r="CJ101" s="54">
        <v>270444478.29781741</v>
      </c>
      <c r="CK101" s="58">
        <v>1859.4661672544203</v>
      </c>
      <c r="CL101" s="56">
        <v>127988966.18085064</v>
      </c>
      <c r="CM101" s="57">
        <v>235.05088221622623</v>
      </c>
      <c r="CN101" s="54">
        <v>91366884.167971566</v>
      </c>
      <c r="CO101" s="57">
        <v>427.47540970155501</v>
      </c>
      <c r="CP101" s="54">
        <v>219355850.34882221</v>
      </c>
      <c r="CQ101" s="58">
        <v>289.2914893054317</v>
      </c>
      <c r="CR101" s="145">
        <f t="shared" si="173"/>
        <v>368890661.72096545</v>
      </c>
      <c r="CS101" s="151">
        <f t="shared" si="174"/>
        <v>120909666.92567423</v>
      </c>
      <c r="CT101" s="152">
        <f t="shared" si="175"/>
        <v>489800328.6466397</v>
      </c>
      <c r="CU101" s="43"/>
      <c r="CV101" s="72">
        <f>+CV63+CV96+CV98+CV99+CV100</f>
        <v>1203905595.2295661</v>
      </c>
      <c r="CW101" s="73">
        <f t="shared" si="123"/>
        <v>1802.1136007819243</v>
      </c>
      <c r="CX101" s="74">
        <f>+CX63+CX96+CX98+CX99+CX100</f>
        <v>188199137.83135682</v>
      </c>
      <c r="CY101" s="73">
        <f t="shared" si="176"/>
        <v>1772.5372058521953</v>
      </c>
      <c r="CZ101" s="74">
        <f>+CZ63+CZ96+CZ98+CZ99+CZ100</f>
        <v>1392104733.0609229</v>
      </c>
      <c r="DA101" s="58">
        <f t="shared" si="178"/>
        <v>1798.0575891320282</v>
      </c>
      <c r="DB101" s="56">
        <f>+DB63+DB96+DB98+DB99+DB100</f>
        <v>686109049.69192839</v>
      </c>
      <c r="DC101" s="57">
        <f t="shared" si="115"/>
        <v>268.96440262651453</v>
      </c>
      <c r="DD101" s="54">
        <f>+DD63+DD96+DD98+DD99+DD100</f>
        <v>588662476.23018456</v>
      </c>
      <c r="DE101" s="246">
        <f t="shared" si="181"/>
        <v>428.52268995035644</v>
      </c>
      <c r="DF101" s="74">
        <f>+DF63+DF96+DF98+DF99+DF100</f>
        <v>1274771525.9221134</v>
      </c>
      <c r="DG101" s="58">
        <f t="shared" si="183"/>
        <v>324.8131047704731</v>
      </c>
      <c r="DH101" s="207"/>
      <c r="DI101" s="191" t="s">
        <v>197</v>
      </c>
      <c r="DJ101" s="56">
        <f>+DJ63+DJ96+DJ98+DJ99+DJ100</f>
        <v>1392104733.0609236</v>
      </c>
      <c r="DK101" s="54">
        <f t="shared" ref="DK101:DL101" si="187">+DK63+DK96+DK98+DK99+DK100</f>
        <v>1274771525.9221134</v>
      </c>
      <c r="DL101" s="55">
        <f t="shared" si="187"/>
        <v>2666876258.983037</v>
      </c>
      <c r="DM101"/>
      <c r="DN101" s="59">
        <f>+R102+AH102+AX102+BN102+CD102+CT102</f>
        <v>102247907.88388056</v>
      </c>
      <c r="DO101" s="59"/>
    </row>
    <row r="102" spans="1:119" s="27" customFormat="1" ht="16.2" thickBot="1" x14ac:dyDescent="0.35">
      <c r="A102" s="35">
        <v>86</v>
      </c>
      <c r="B102" s="51" t="s">
        <v>198</v>
      </c>
      <c r="C102" s="44"/>
      <c r="D102" s="75">
        <v>34810101.588062048</v>
      </c>
      <c r="E102" s="76">
        <v>343.03439782474896</v>
      </c>
      <c r="F102" s="77">
        <v>-3938617.2981153801</v>
      </c>
      <c r="G102" s="76">
        <v>-264.79879643104613</v>
      </c>
      <c r="H102" s="77">
        <v>30871484.289946668</v>
      </c>
      <c r="I102" s="78">
        <v>265.33063136497896</v>
      </c>
      <c r="J102" s="77">
        <v>-28630689.714058898</v>
      </c>
      <c r="K102" s="76">
        <v>-108.85697121826722</v>
      </c>
      <c r="L102" s="77">
        <v>2608598.7463816255</v>
      </c>
      <c r="M102" s="76">
        <v>12.140301605994413</v>
      </c>
      <c r="N102" s="77">
        <v>-26022090.967677273</v>
      </c>
      <c r="O102" s="78">
        <v>-54.452849269962044</v>
      </c>
      <c r="P102" s="119">
        <f t="shared" si="158"/>
        <v>6179411.8740031496</v>
      </c>
      <c r="Q102" s="120">
        <f t="shared" si="159"/>
        <v>-1330018.5517337546</v>
      </c>
      <c r="R102" s="121">
        <f t="shared" si="160"/>
        <v>4849393.322269395</v>
      </c>
      <c r="S102" s="41"/>
      <c r="T102" s="75">
        <v>49262648.543401122</v>
      </c>
      <c r="U102" s="76">
        <v>260.23861077983457</v>
      </c>
      <c r="V102" s="77">
        <v>-956533.12762220949</v>
      </c>
      <c r="W102" s="76">
        <v>-30.981833504638516</v>
      </c>
      <c r="X102" s="77">
        <v>48306115.415778913</v>
      </c>
      <c r="Y102" s="78">
        <v>219.40171963637025</v>
      </c>
      <c r="Z102" s="77">
        <v>21631663.18389887</v>
      </c>
      <c r="AA102" s="76">
        <v>24.918481533401938</v>
      </c>
      <c r="AB102" s="77">
        <v>96571.82331828773</v>
      </c>
      <c r="AC102" s="76">
        <v>0.34781981321124056</v>
      </c>
      <c r="AD102" s="77">
        <v>21728235.007217158</v>
      </c>
      <c r="AE102" s="78">
        <v>18.964265964299113</v>
      </c>
      <c r="AF102" s="119">
        <f t="shared" si="161"/>
        <v>70894311.727299988</v>
      </c>
      <c r="AG102" s="120">
        <f t="shared" si="162"/>
        <v>-859961.30430392176</v>
      </c>
      <c r="AH102" s="121">
        <f t="shared" si="163"/>
        <v>70034350.422996074</v>
      </c>
      <c r="AI102" s="43"/>
      <c r="AJ102" s="75">
        <v>9821567.8726288527</v>
      </c>
      <c r="AK102" s="76">
        <v>155.89790274014052</v>
      </c>
      <c r="AL102" s="79">
        <v>328080.43335239589</v>
      </c>
      <c r="AM102" s="76">
        <v>28.852381791609876</v>
      </c>
      <c r="AN102" s="79">
        <v>10149648.305981249</v>
      </c>
      <c r="AO102" s="78">
        <v>136.47319931130747</v>
      </c>
      <c r="AP102" s="77">
        <v>3532485.9647777895</v>
      </c>
      <c r="AQ102" s="76">
        <v>29.446462365711007</v>
      </c>
      <c r="AR102" s="79">
        <v>1255109.2730503008</v>
      </c>
      <c r="AS102" s="76">
        <v>11.389376343469154</v>
      </c>
      <c r="AT102" s="79">
        <v>4787595.2378280908</v>
      </c>
      <c r="AU102" s="78">
        <v>20.800889968535738</v>
      </c>
      <c r="AV102" s="119">
        <f t="shared" si="164"/>
        <v>13354053.837406643</v>
      </c>
      <c r="AW102" s="120">
        <f t="shared" si="165"/>
        <v>1583189.7064026967</v>
      </c>
      <c r="AX102" s="121">
        <f>+AV102+AW102</f>
        <v>14937243.543809339</v>
      </c>
      <c r="AY102" s="43"/>
      <c r="AZ102" s="75">
        <v>2532235.069399029</v>
      </c>
      <c r="BA102" s="76">
        <v>23.153133606406101</v>
      </c>
      <c r="BB102" s="77">
        <v>197531.54578902572</v>
      </c>
      <c r="BC102" s="76">
        <v>10.702836247779894</v>
      </c>
      <c r="BD102" s="77">
        <v>2729766.6151880622</v>
      </c>
      <c r="BE102" s="78">
        <v>21.355498651969977</v>
      </c>
      <c r="BF102" s="77">
        <v>12271508.453482531</v>
      </c>
      <c r="BG102" s="76">
        <v>23.070127675641412</v>
      </c>
      <c r="BH102" s="79">
        <v>-428380.31722447276</v>
      </c>
      <c r="BI102" s="76">
        <v>-2.0579673862732109</v>
      </c>
      <c r="BJ102" s="79">
        <v>11843128.136258058</v>
      </c>
      <c r="BK102" s="78">
        <v>16.002518834148866</v>
      </c>
      <c r="BL102" s="119">
        <f t="shared" si="167"/>
        <v>14803743.52288156</v>
      </c>
      <c r="BM102" s="120">
        <f t="shared" si="168"/>
        <v>-230848.77143544704</v>
      </c>
      <c r="BN102" s="121">
        <f>+BL102+BM102</f>
        <v>14572894.751446113</v>
      </c>
      <c r="BO102" s="43"/>
      <c r="BP102" s="75">
        <v>12090014.199999601</v>
      </c>
      <c r="BQ102" s="76">
        <v>153.49085530742062</v>
      </c>
      <c r="BR102" s="79">
        <v>-5192087.5000000112</v>
      </c>
      <c r="BS102" s="76">
        <v>-459.5174351712551</v>
      </c>
      <c r="BT102" s="79">
        <v>6897926.6999996006</v>
      </c>
      <c r="BU102" s="78">
        <v>76.587465858366087</v>
      </c>
      <c r="BV102" s="77">
        <v>-6084194.4000001624</v>
      </c>
      <c r="BW102" s="76">
        <v>-27.145948984737192</v>
      </c>
      <c r="BX102" s="77">
        <v>-16409094.610000029</v>
      </c>
      <c r="BY102" s="76">
        <v>-47.21267190705418</v>
      </c>
      <c r="BZ102" s="77">
        <v>-22493289.010000154</v>
      </c>
      <c r="CA102" s="78">
        <v>-39.345530605962281</v>
      </c>
      <c r="CB102" s="119">
        <f>+BP102+BV102</f>
        <v>6005819.7999994382</v>
      </c>
      <c r="CC102" s="120">
        <f t="shared" si="171"/>
        <v>-21601182.11000004</v>
      </c>
      <c r="CD102" s="121">
        <f>+CB102+CC102</f>
        <v>-15595362.310000602</v>
      </c>
      <c r="CE102" s="43"/>
      <c r="CF102" s="75">
        <v>-8804466.6900245249</v>
      </c>
      <c r="CG102" s="76">
        <v>-69.798611791761004</v>
      </c>
      <c r="CH102" s="79">
        <v>7571800.1322073489</v>
      </c>
      <c r="CI102" s="76">
        <v>392.30092390069677</v>
      </c>
      <c r="CJ102" s="79">
        <v>-1232666.5578171015</v>
      </c>
      <c r="CK102" s="78">
        <v>-8.4753135807889155</v>
      </c>
      <c r="CL102" s="77">
        <v>14134247.294383332</v>
      </c>
      <c r="CM102" s="76">
        <v>25.957450826758684</v>
      </c>
      <c r="CN102" s="79">
        <v>547807.41679407656</v>
      </c>
      <c r="CO102" s="76">
        <v>2.5630095856293584</v>
      </c>
      <c r="CP102" s="79">
        <v>14682054.711177409</v>
      </c>
      <c r="CQ102" s="78">
        <v>19.363028005435407</v>
      </c>
      <c r="CR102" s="119">
        <f t="shared" si="173"/>
        <v>5329780.6043588072</v>
      </c>
      <c r="CS102" s="120">
        <f t="shared" si="174"/>
        <v>8119607.5490014255</v>
      </c>
      <c r="CT102" s="121">
        <f>+CR102+CS102</f>
        <v>13449388.153360233</v>
      </c>
      <c r="CU102" s="43"/>
      <c r="CV102" s="80">
        <f>+CV16-CV101</f>
        <v>99712100.583466291</v>
      </c>
      <c r="CW102" s="76">
        <f t="shared" si="123"/>
        <v>149.25799276623121</v>
      </c>
      <c r="CX102" s="80">
        <f>+CX16-CX101</f>
        <v>-1989825.8143889308</v>
      </c>
      <c r="CY102" s="81">
        <f t="shared" si="176"/>
        <v>-18.741001312822519</v>
      </c>
      <c r="CZ102" s="80">
        <f>+CZ16-CZ101</f>
        <v>97722274.769077539</v>
      </c>
      <c r="DA102" s="82">
        <f t="shared" si="178"/>
        <v>126.21915119090079</v>
      </c>
      <c r="DB102" s="80">
        <f>+DB16-DB101</f>
        <v>16855020.782483459</v>
      </c>
      <c r="DC102" s="76">
        <f t="shared" si="115"/>
        <v>6.6074053360084735</v>
      </c>
      <c r="DD102" s="80">
        <f>+DD16-DD101</f>
        <v>-12329387.667680144</v>
      </c>
      <c r="DE102" s="82">
        <f t="shared" si="181"/>
        <v>-8.9753000779500542</v>
      </c>
      <c r="DF102" s="80">
        <f>+DF16-DF101</f>
        <v>4525633.1148028374</v>
      </c>
      <c r="DG102" s="82">
        <f t="shared" si="183"/>
        <v>1.1531360037304368</v>
      </c>
      <c r="DH102" s="207"/>
      <c r="DI102" s="191" t="s">
        <v>198</v>
      </c>
      <c r="DJ102" s="80">
        <f>+DJ16-DJ101</f>
        <v>97722274.769076586</v>
      </c>
      <c r="DK102" s="80">
        <f t="shared" ref="DK102" si="188">+DK16-DK101</f>
        <v>4525633.1148028374</v>
      </c>
      <c r="DL102" s="80">
        <f>+DL16-DL101</f>
        <v>102247907.88387966</v>
      </c>
      <c r="DM102"/>
      <c r="DN102" s="59">
        <f>+D102+F102+J102+L102+T102+V102+Z102+AB102++AJ102+AL102+AP102+AR102+AZ102+BB102+BF102+BH102+BP102+BR102+BV102+BX102+CF102+CH102+CL102+CN102</f>
        <v>102247907.88388056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48"/>
      <c r="K103" s="46"/>
      <c r="L103" s="46"/>
      <c r="M103" s="46"/>
      <c r="N103" s="46"/>
      <c r="O103" s="47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>
        <v>0</v>
      </c>
      <c r="AQ103" s="46"/>
      <c r="AR103" s="46"/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0"/>
      <c r="K104" s="38"/>
      <c r="L104" s="38"/>
      <c r="M104" s="38"/>
      <c r="N104" s="38"/>
      <c r="O104" s="39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>
        <v>0</v>
      </c>
      <c r="AQ104" s="38"/>
      <c r="AR104" s="38"/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v>1852638</v>
      </c>
      <c r="E105" s="46"/>
      <c r="F105" s="46">
        <v>0</v>
      </c>
      <c r="G105" s="46"/>
      <c r="H105" s="46">
        <v>1852638</v>
      </c>
      <c r="I105" s="47"/>
      <c r="J105" s="48">
        <v>0</v>
      </c>
      <c r="K105" s="46">
        <v>0</v>
      </c>
      <c r="L105" s="46">
        <v>0</v>
      </c>
      <c r="M105" s="46">
        <v>0</v>
      </c>
      <c r="N105" s="46">
        <v>0</v>
      </c>
      <c r="O105" s="47">
        <v>0</v>
      </c>
      <c r="P105" s="139">
        <f t="shared" ref="P105:P107" si="189">+D105+J105</f>
        <v>1852638</v>
      </c>
      <c r="Q105" s="140">
        <f t="shared" ref="Q105:Q107" si="190">+F105+L105</f>
        <v>0</v>
      </c>
      <c r="R105" s="141">
        <f t="shared" ref="R105:R107" si="191">+P105+Q105</f>
        <v>1852638</v>
      </c>
      <c r="S105" s="41"/>
      <c r="T105" s="45">
        <v>4156257.4316742243</v>
      </c>
      <c r="U105" s="46"/>
      <c r="V105" s="46">
        <v>617346.97</v>
      </c>
      <c r="W105" s="46"/>
      <c r="X105" s="46">
        <v>4773604.4016742241</v>
      </c>
      <c r="Y105" s="47"/>
      <c r="Z105" s="48">
        <v>9756095.7782940902</v>
      </c>
      <c r="AA105" s="46">
        <v>11.238483625728518</v>
      </c>
      <c r="AB105" s="46">
        <v>1750629.8200000003</v>
      </c>
      <c r="AC105" s="46">
        <v>6.3051904382871911</v>
      </c>
      <c r="AD105" s="46">
        <v>11506725.59829409</v>
      </c>
      <c r="AE105" s="47">
        <v>10.042997259178026</v>
      </c>
      <c r="AF105" s="139">
        <f t="shared" ref="AF105:AF107" si="192">+T105+Z105</f>
        <v>13912353.209968314</v>
      </c>
      <c r="AG105" s="140">
        <f t="shared" ref="AG105:AG107" si="193">+V105+AB105</f>
        <v>2367976.79</v>
      </c>
      <c r="AH105" s="141">
        <f t="shared" ref="AH105:AH107" si="194">+AF105+AG105</f>
        <v>16280329.999968313</v>
      </c>
      <c r="AI105" s="43"/>
      <c r="AJ105" s="45">
        <v>6464497.8800000027</v>
      </c>
      <c r="AK105" s="46"/>
      <c r="AL105" s="46">
        <v>3374896.9400000004</v>
      </c>
      <c r="AM105" s="46"/>
      <c r="AN105" s="46">
        <v>9839394.820000004</v>
      </c>
      <c r="AO105" s="47"/>
      <c r="AP105" s="48">
        <v>5837827.8000000007</v>
      </c>
      <c r="AQ105" s="46"/>
      <c r="AR105" s="46">
        <v>9560351.6300000064</v>
      </c>
      <c r="AS105" s="46"/>
      <c r="AT105" s="46">
        <v>15398179.430000007</v>
      </c>
      <c r="AU105" s="47">
        <v>66.901193632338845</v>
      </c>
      <c r="AV105" s="139">
        <f t="shared" ref="AV105:AV107" si="195">+AJ105+AP105</f>
        <v>12302325.680000003</v>
      </c>
      <c r="AW105" s="140">
        <f t="shared" ref="AW105:AW107" si="196">+AL105+AR105</f>
        <v>12935248.570000008</v>
      </c>
      <c r="AX105" s="141">
        <f t="shared" ref="AX105:AX107" si="197">+AV105+AW105</f>
        <v>25237574.250000011</v>
      </c>
      <c r="AY105" s="43"/>
      <c r="AZ105" s="45">
        <v>2950794.0300000003</v>
      </c>
      <c r="BA105" s="46"/>
      <c r="BB105" s="46">
        <v>0</v>
      </c>
      <c r="BC105" s="46"/>
      <c r="BD105" s="46">
        <v>2950794.0300000003</v>
      </c>
      <c r="BE105" s="47"/>
      <c r="BF105" s="48">
        <v>5053169</v>
      </c>
      <c r="BG105" s="46">
        <v>9.4998308022604814</v>
      </c>
      <c r="BH105" s="46">
        <v>0</v>
      </c>
      <c r="BI105" s="46">
        <v>0</v>
      </c>
      <c r="BJ105" s="46">
        <v>5053169</v>
      </c>
      <c r="BK105" s="47"/>
      <c r="BL105" s="139">
        <f t="shared" ref="BL105:BL107" si="198">+AZ105+BF105</f>
        <v>8003963.0300000003</v>
      </c>
      <c r="BM105" s="140">
        <f t="shared" ref="BM105:BM107" si="199">+BB105+BH105</f>
        <v>0</v>
      </c>
      <c r="BN105" s="141">
        <f t="shared" ref="BN105:BN107" si="200">+BL105+BM105</f>
        <v>8003963.0300000003</v>
      </c>
      <c r="BO105" s="43"/>
      <c r="BP105" s="45">
        <v>998489.25999999978</v>
      </c>
      <c r="BQ105" s="46"/>
      <c r="BR105" s="46">
        <v>0</v>
      </c>
      <c r="BS105" s="46"/>
      <c r="BT105" s="46">
        <v>998489.25999999978</v>
      </c>
      <c r="BU105" s="47"/>
      <c r="BV105" s="48">
        <v>1940581.1400000006</v>
      </c>
      <c r="BW105" s="46"/>
      <c r="BX105" s="46">
        <v>0</v>
      </c>
      <c r="BY105" s="46"/>
      <c r="BZ105" s="46">
        <v>1940581.1400000006</v>
      </c>
      <c r="CA105" s="47"/>
      <c r="CB105" s="139">
        <f t="shared" ref="CB105:CB107" si="201">+BP105+BV105</f>
        <v>2939070.4000000004</v>
      </c>
      <c r="CC105" s="140">
        <f t="shared" ref="CC105:CC107" si="202">+BR105+BX105</f>
        <v>0</v>
      </c>
      <c r="CD105" s="141">
        <f t="shared" ref="CD105:CD107" si="203">+CB105+CC105</f>
        <v>2939070.4000000004</v>
      </c>
      <c r="CE105" s="43"/>
      <c r="CF105" s="45">
        <v>0</v>
      </c>
      <c r="CG105" s="46"/>
      <c r="CH105" s="46">
        <v>0</v>
      </c>
      <c r="CI105" s="46"/>
      <c r="CJ105" s="46">
        <v>0</v>
      </c>
      <c r="CK105" s="47"/>
      <c r="CL105" s="48">
        <v>0</v>
      </c>
      <c r="CM105" s="46"/>
      <c r="CN105" s="46">
        <v>0</v>
      </c>
      <c r="CO105" s="46"/>
      <c r="CP105" s="46">
        <v>0</v>
      </c>
      <c r="CQ105" s="47"/>
      <c r="CR105" s="139">
        <f t="shared" ref="CR105:CR107" si="204">+CF105+CL105</f>
        <v>0</v>
      </c>
      <c r="CS105" s="140">
        <f t="shared" ref="CS105:CS107" si="205">+CH105+CN105</f>
        <v>0</v>
      </c>
      <c r="CT105" s="141">
        <f t="shared" ref="CT105:CT107" si="206">+CR105+CS105</f>
        <v>0</v>
      </c>
      <c r="CU105" s="43"/>
      <c r="CV105" s="48">
        <f>+D105+T105+AJ105+AZ105+BP105+CF105</f>
        <v>16422676.601674227</v>
      </c>
      <c r="CW105" s="49"/>
      <c r="CX105" s="49">
        <f>+F105+V105+AL105+BB105+BR105+CH105</f>
        <v>3992243.91</v>
      </c>
      <c r="CY105" s="49"/>
      <c r="CZ105" s="46">
        <f>+CV105+CX105</f>
        <v>20414920.511674225</v>
      </c>
      <c r="DA105" s="50"/>
      <c r="DB105" s="48">
        <f t="shared" ref="DB105:DB107" si="207">+J105+Z105+AP105+BF105+BV105+CL105</f>
        <v>22587673.718294092</v>
      </c>
      <c r="DC105" s="49"/>
      <c r="DD105" s="46">
        <f t="shared" ref="DD105:DD107" si="208">+L105+AB105+AR105+BH105+BX105+CN105</f>
        <v>11310981.450000007</v>
      </c>
      <c r="DE105" s="49"/>
      <c r="DF105" s="46">
        <f t="shared" ref="DF105:DF107" si="209">+DB105+DD105</f>
        <v>33898655.168294102</v>
      </c>
      <c r="DG105" s="50"/>
      <c r="DH105" s="179"/>
      <c r="DI105" s="193" t="s">
        <v>49</v>
      </c>
      <c r="DJ105" s="48">
        <f t="shared" ref="DJ105:DJ107" si="210">+CZ105</f>
        <v>20414920.511674225</v>
      </c>
      <c r="DK105" s="46">
        <f t="shared" ref="DK105:DK107" si="211">+DF105</f>
        <v>33898655.168294102</v>
      </c>
      <c r="DL105" s="47">
        <f t="shared" ref="DL105:DL107" si="212">+DJ105+DK105</f>
        <v>54313575.679968327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v>12325373.35</v>
      </c>
      <c r="E106" s="46"/>
      <c r="F106" s="46">
        <v>0</v>
      </c>
      <c r="G106" s="46"/>
      <c r="H106" s="46">
        <v>12325373.35</v>
      </c>
      <c r="I106" s="47"/>
      <c r="J106" s="48">
        <v>28048062.170000002</v>
      </c>
      <c r="K106" s="46">
        <v>106.64175843687741</v>
      </c>
      <c r="L106" s="46">
        <v>0</v>
      </c>
      <c r="M106" s="46">
        <v>0</v>
      </c>
      <c r="N106" s="46">
        <v>28048062.170000002</v>
      </c>
      <c r="O106" s="47">
        <v>58.692320442451397</v>
      </c>
      <c r="P106" s="139">
        <f t="shared" si="189"/>
        <v>40373435.520000003</v>
      </c>
      <c r="Q106" s="140">
        <f t="shared" si="190"/>
        <v>0</v>
      </c>
      <c r="R106" s="141">
        <f t="shared" si="191"/>
        <v>40373435.520000003</v>
      </c>
      <c r="S106" s="41"/>
      <c r="T106" s="45">
        <v>0</v>
      </c>
      <c r="U106" s="46"/>
      <c r="V106" s="46">
        <v>0</v>
      </c>
      <c r="W106" s="46"/>
      <c r="X106" s="46">
        <v>0</v>
      </c>
      <c r="Y106" s="47"/>
      <c r="Z106" s="48">
        <v>0</v>
      </c>
      <c r="AA106" s="46">
        <v>0</v>
      </c>
      <c r="AB106" s="46">
        <v>0</v>
      </c>
      <c r="AC106" s="46">
        <v>0</v>
      </c>
      <c r="AD106" s="46">
        <v>0</v>
      </c>
      <c r="AE106" s="47">
        <v>0</v>
      </c>
      <c r="AF106" s="139">
        <f t="shared" si="192"/>
        <v>0</v>
      </c>
      <c r="AG106" s="140">
        <f t="shared" si="193"/>
        <v>0</v>
      </c>
      <c r="AH106" s="141">
        <f t="shared" si="194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/>
      <c r="AR106" s="46">
        <v>0</v>
      </c>
      <c r="AS106" s="46"/>
      <c r="AT106" s="46">
        <v>0</v>
      </c>
      <c r="AU106" s="47">
        <v>0</v>
      </c>
      <c r="AV106" s="139">
        <f t="shared" si="195"/>
        <v>0</v>
      </c>
      <c r="AW106" s="140">
        <f t="shared" si="196"/>
        <v>0</v>
      </c>
      <c r="AX106" s="141">
        <f t="shared" si="197"/>
        <v>0</v>
      </c>
      <c r="AY106" s="43"/>
      <c r="AZ106" s="45">
        <v>24064800.969999999</v>
      </c>
      <c r="BA106" s="46"/>
      <c r="BB106" s="46">
        <v>0</v>
      </c>
      <c r="BC106" s="46"/>
      <c r="BD106" s="46">
        <v>24064800.969999999</v>
      </c>
      <c r="BE106" s="47"/>
      <c r="BF106" s="48">
        <v>34256643.210000008</v>
      </c>
      <c r="BG106" s="46">
        <v>64.401628829038856</v>
      </c>
      <c r="BH106" s="46">
        <v>0</v>
      </c>
      <c r="BI106" s="46">
        <v>0</v>
      </c>
      <c r="BJ106" s="46">
        <v>34256643.210000008</v>
      </c>
      <c r="BK106" s="47">
        <v>46.287819557101351</v>
      </c>
      <c r="BL106" s="139">
        <f t="shared" si="198"/>
        <v>58321444.180000007</v>
      </c>
      <c r="BM106" s="140">
        <f t="shared" si="199"/>
        <v>0</v>
      </c>
      <c r="BN106" s="141">
        <f t="shared" si="200"/>
        <v>58321444.180000007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/>
      <c r="BX106" s="46">
        <v>0</v>
      </c>
      <c r="BY106" s="46"/>
      <c r="BZ106" s="46">
        <v>0</v>
      </c>
      <c r="CA106" s="47"/>
      <c r="CB106" s="139">
        <f t="shared" si="201"/>
        <v>0</v>
      </c>
      <c r="CC106" s="140">
        <f t="shared" si="202"/>
        <v>0</v>
      </c>
      <c r="CD106" s="141">
        <f t="shared" si="203"/>
        <v>0</v>
      </c>
      <c r="CE106" s="43"/>
      <c r="CF106" s="45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204"/>
        <v>0</v>
      </c>
      <c r="CS106" s="140">
        <f t="shared" si="205"/>
        <v>0</v>
      </c>
      <c r="CT106" s="141">
        <f t="shared" si="206"/>
        <v>0</v>
      </c>
      <c r="CU106" s="43"/>
      <c r="CV106" s="48">
        <f>+D106+T106+AJ106+AZ106+BP106+CF106</f>
        <v>36390174.32</v>
      </c>
      <c r="CW106" s="49"/>
      <c r="CX106" s="49">
        <f>+F106+V106+AL106+BB106+BR106+CH106</f>
        <v>0</v>
      </c>
      <c r="CY106" s="49"/>
      <c r="CZ106" s="46">
        <f t="shared" ref="CZ106:CZ107" si="213">+CV106+CX106</f>
        <v>36390174.32</v>
      </c>
      <c r="DA106" s="50"/>
      <c r="DB106" s="48">
        <f t="shared" si="207"/>
        <v>62304705.38000001</v>
      </c>
      <c r="DC106" s="49"/>
      <c r="DD106" s="46">
        <f t="shared" si="208"/>
        <v>0</v>
      </c>
      <c r="DE106" s="49"/>
      <c r="DF106" s="46">
        <f t="shared" si="209"/>
        <v>62304705.38000001</v>
      </c>
      <c r="DG106" s="50"/>
      <c r="DH106" s="177"/>
      <c r="DI106" s="193" t="s">
        <v>50</v>
      </c>
      <c r="DJ106" s="48">
        <f t="shared" si="210"/>
        <v>36390174.32</v>
      </c>
      <c r="DK106" s="46">
        <f t="shared" si="211"/>
        <v>62304705.38000001</v>
      </c>
      <c r="DL106" s="47">
        <f t="shared" si="212"/>
        <v>98694879.700000018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v>0</v>
      </c>
      <c r="E107" s="46"/>
      <c r="F107" s="46">
        <v>0</v>
      </c>
      <c r="G107" s="46"/>
      <c r="H107" s="46">
        <v>0</v>
      </c>
      <c r="I107" s="47"/>
      <c r="J107" s="48">
        <v>0</v>
      </c>
      <c r="K107" s="46">
        <v>0</v>
      </c>
      <c r="L107" s="46">
        <v>0</v>
      </c>
      <c r="M107" s="46">
        <v>0</v>
      </c>
      <c r="N107" s="46">
        <v>0</v>
      </c>
      <c r="O107" s="47">
        <v>0</v>
      </c>
      <c r="P107" s="139">
        <f t="shared" si="189"/>
        <v>0</v>
      </c>
      <c r="Q107" s="140">
        <f t="shared" si="190"/>
        <v>0</v>
      </c>
      <c r="R107" s="141">
        <f t="shared" si="191"/>
        <v>0</v>
      </c>
      <c r="S107" s="41"/>
      <c r="T107" s="45">
        <v>218787.33634650163</v>
      </c>
      <c r="U107" s="46"/>
      <c r="V107" s="46">
        <v>-251408.03468076047</v>
      </c>
      <c r="W107" s="46"/>
      <c r="X107" s="46">
        <v>-32620.698334258836</v>
      </c>
      <c r="Y107" s="47"/>
      <c r="Z107" s="48">
        <v>-22710.774305210485</v>
      </c>
      <c r="AA107" s="46">
        <v>-2.6161557958931117E-2</v>
      </c>
      <c r="AB107" s="46">
        <v>446718.37427630031</v>
      </c>
      <c r="AC107" s="46">
        <v>1.6089320482922693</v>
      </c>
      <c r="AD107" s="46">
        <v>424007.5999710898</v>
      </c>
      <c r="AE107" s="47">
        <v>0.37007114908620187</v>
      </c>
      <c r="AF107" s="139">
        <f t="shared" si="192"/>
        <v>196076.56204129115</v>
      </c>
      <c r="AG107" s="140">
        <f t="shared" si="193"/>
        <v>195310.33959553984</v>
      </c>
      <c r="AH107" s="141">
        <f t="shared" si="194"/>
        <v>391386.901636831</v>
      </c>
      <c r="AI107" s="43"/>
      <c r="AJ107" s="45">
        <v>96820.992981495656</v>
      </c>
      <c r="AK107" s="46"/>
      <c r="AL107" s="46">
        <v>39267.975608705026</v>
      </c>
      <c r="AM107" s="46"/>
      <c r="AN107" s="46">
        <v>136088.96859020067</v>
      </c>
      <c r="AO107" s="47"/>
      <c r="AP107" s="48">
        <v>149141.81328070618</v>
      </c>
      <c r="AQ107" s="46"/>
      <c r="AR107" s="46">
        <v>271703.75676640356</v>
      </c>
      <c r="AS107" s="46"/>
      <c r="AT107" s="46">
        <v>420845.57004710974</v>
      </c>
      <c r="AU107" s="47">
        <v>1.8284675210486034</v>
      </c>
      <c r="AV107" s="139">
        <f t="shared" si="195"/>
        <v>245962.80626220183</v>
      </c>
      <c r="AW107" s="140">
        <f t="shared" si="196"/>
        <v>310971.73237510858</v>
      </c>
      <c r="AX107" s="141">
        <f t="shared" si="197"/>
        <v>556934.53863731038</v>
      </c>
      <c r="AY107" s="43"/>
      <c r="AZ107" s="45">
        <v>62907.597197565679</v>
      </c>
      <c r="BA107" s="46"/>
      <c r="BB107" s="46">
        <v>9827.0028024343428</v>
      </c>
      <c r="BC107" s="46"/>
      <c r="BD107" s="46">
        <v>72734.60000000002</v>
      </c>
      <c r="BE107" s="47"/>
      <c r="BF107" s="48">
        <v>182933.1659235321</v>
      </c>
      <c r="BG107" s="46">
        <v>0.34390975730188278</v>
      </c>
      <c r="BH107" s="46">
        <v>140298.22407646797</v>
      </c>
      <c r="BI107" s="46">
        <v>0.67400195081821879</v>
      </c>
      <c r="BJ107" s="46">
        <v>323231.39000000007</v>
      </c>
      <c r="BK107" s="47">
        <v>0.43675254938999764</v>
      </c>
      <c r="BL107" s="139">
        <f t="shared" si="198"/>
        <v>245840.76312109779</v>
      </c>
      <c r="BM107" s="140">
        <f t="shared" si="199"/>
        <v>150125.22687890232</v>
      </c>
      <c r="BN107" s="141">
        <f t="shared" si="200"/>
        <v>395965.99000000011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/>
      <c r="BX107" s="46">
        <v>0</v>
      </c>
      <c r="BY107" s="46"/>
      <c r="BZ107" s="46">
        <v>0</v>
      </c>
      <c r="CA107" s="47"/>
      <c r="CB107" s="139">
        <f t="shared" si="201"/>
        <v>0</v>
      </c>
      <c r="CC107" s="140">
        <f t="shared" si="202"/>
        <v>0</v>
      </c>
      <c r="CD107" s="141">
        <f t="shared" si="203"/>
        <v>0</v>
      </c>
      <c r="CE107" s="43"/>
      <c r="CF107" s="45">
        <v>0</v>
      </c>
      <c r="CG107" s="46"/>
      <c r="CH107" s="46">
        <v>0</v>
      </c>
      <c r="CI107" s="46"/>
      <c r="CJ107" s="46">
        <v>0</v>
      </c>
      <c r="CK107" s="47"/>
      <c r="CL107" s="48">
        <v>0</v>
      </c>
      <c r="CM107" s="46"/>
      <c r="CN107" s="46">
        <v>0</v>
      </c>
      <c r="CO107" s="46"/>
      <c r="CP107" s="46">
        <v>0</v>
      </c>
      <c r="CQ107" s="47"/>
      <c r="CR107" s="139">
        <f t="shared" si="204"/>
        <v>0</v>
      </c>
      <c r="CS107" s="140">
        <f t="shared" si="205"/>
        <v>0</v>
      </c>
      <c r="CT107" s="141">
        <f t="shared" si="206"/>
        <v>0</v>
      </c>
      <c r="CU107" s="43"/>
      <c r="CV107" s="48">
        <f>+D107+T107+AJ107+AZ107+BP107+CF107</f>
        <v>378515.92652556294</v>
      </c>
      <c r="CW107" s="46"/>
      <c r="CX107" s="49">
        <f>+F107+V107+AL107+BB107+BR107+CH107</f>
        <v>-202313.0562696211</v>
      </c>
      <c r="CY107" s="49"/>
      <c r="CZ107" s="46">
        <f t="shared" si="213"/>
        <v>176202.87025594185</v>
      </c>
      <c r="DA107" s="50"/>
      <c r="DB107" s="48">
        <f t="shared" si="207"/>
        <v>309364.20489902783</v>
      </c>
      <c r="DC107" s="49"/>
      <c r="DD107" s="46">
        <f t="shared" si="208"/>
        <v>858720.35511917179</v>
      </c>
      <c r="DE107" s="49"/>
      <c r="DF107" s="46">
        <f t="shared" si="209"/>
        <v>1168084.5600181995</v>
      </c>
      <c r="DG107" s="50"/>
      <c r="DH107" s="177"/>
      <c r="DI107" s="193" t="s">
        <v>48</v>
      </c>
      <c r="DJ107" s="48">
        <f t="shared" si="210"/>
        <v>176202.87025594185</v>
      </c>
      <c r="DK107" s="46">
        <f t="shared" si="211"/>
        <v>1168084.5600181995</v>
      </c>
      <c r="DL107" s="47">
        <f t="shared" si="212"/>
        <v>1344287.4302741413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92"/>
      <c r="K108" s="90"/>
      <c r="L108" s="90"/>
      <c r="M108" s="90"/>
      <c r="N108" s="90"/>
      <c r="O108" s="91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92"/>
      <c r="K109" s="90"/>
      <c r="L109" s="90"/>
      <c r="M109" s="90"/>
      <c r="N109" s="90"/>
      <c r="O109" s="91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>
        <v>33992</v>
      </c>
      <c r="E110" s="46"/>
      <c r="F110" s="94">
        <v>5004</v>
      </c>
      <c r="G110" s="46"/>
      <c r="H110" s="94">
        <v>38996</v>
      </c>
      <c r="I110" s="47"/>
      <c r="J110" s="94">
        <v>88975</v>
      </c>
      <c r="K110" s="94"/>
      <c r="L110" s="94">
        <v>73290</v>
      </c>
      <c r="M110" s="94"/>
      <c r="N110" s="94">
        <v>162265</v>
      </c>
      <c r="O110" s="47"/>
      <c r="P110" s="156">
        <f t="shared" ref="P110:P111" si="214">+D110+J110</f>
        <v>122967</v>
      </c>
      <c r="Q110" s="157">
        <f t="shared" ref="Q110:Q111" si="215">+F110+L110</f>
        <v>78294</v>
      </c>
      <c r="R110" s="158">
        <f t="shared" ref="R110:R111" si="216">+P110+Q110</f>
        <v>201261</v>
      </c>
      <c r="S110" s="41"/>
      <c r="T110" s="93">
        <v>60818</v>
      </c>
      <c r="U110" s="46"/>
      <c r="V110" s="94">
        <v>7010</v>
      </c>
      <c r="W110" s="46"/>
      <c r="X110" s="94">
        <v>67828</v>
      </c>
      <c r="Y110" s="47"/>
      <c r="Z110" s="94">
        <v>291625.88257744128</v>
      </c>
      <c r="AA110" s="94"/>
      <c r="AB110" s="94">
        <v>95960</v>
      </c>
      <c r="AC110" s="94"/>
      <c r="AD110" s="94">
        <f>+Z110+AB110</f>
        <v>387585.88257744128</v>
      </c>
      <c r="AE110" s="47"/>
      <c r="AF110" s="156">
        <f t="shared" ref="AF110:AF111" si="217">+T110+Z110</f>
        <v>352443.88257744128</v>
      </c>
      <c r="AG110" s="157">
        <f t="shared" ref="AG110:AG111" si="218">+V110+AB110</f>
        <v>102970</v>
      </c>
      <c r="AH110" s="158">
        <f t="shared" ref="AH110:AH111" si="219">+AF110+AG110</f>
        <v>455413.88257744128</v>
      </c>
      <c r="AI110" s="43"/>
      <c r="AJ110" s="93">
        <v>21000</v>
      </c>
      <c r="AK110" s="46"/>
      <c r="AL110" s="94">
        <v>3790.3333333333335</v>
      </c>
      <c r="AM110" s="46"/>
      <c r="AN110" s="94">
        <v>24790.333333333332</v>
      </c>
      <c r="AO110" s="47"/>
      <c r="AP110" s="94">
        <v>39987.666666666664</v>
      </c>
      <c r="AQ110" s="94"/>
      <c r="AR110" s="94">
        <v>36733.333333333336</v>
      </c>
      <c r="AS110" s="94"/>
      <c r="AT110" s="94">
        <v>76721</v>
      </c>
      <c r="AU110" s="47"/>
      <c r="AV110" s="156">
        <f t="shared" ref="AV110:AV111" si="220">+AJ110+AP110</f>
        <v>60987.666666666664</v>
      </c>
      <c r="AW110" s="157">
        <f t="shared" ref="AW110:AW111" si="221">+AL110+AR110</f>
        <v>40523.666666666672</v>
      </c>
      <c r="AX110" s="158">
        <f t="shared" ref="AX110:AX111" si="222">+AV110+AW110</f>
        <v>101511.33333333334</v>
      </c>
      <c r="AY110" s="43"/>
      <c r="AZ110" s="93">
        <v>36501</v>
      </c>
      <c r="BA110" s="46"/>
      <c r="BB110" s="94">
        <v>6159</v>
      </c>
      <c r="BC110" s="46"/>
      <c r="BD110" s="94">
        <v>42660</v>
      </c>
      <c r="BE110" s="47"/>
      <c r="BF110" s="94">
        <v>178875</v>
      </c>
      <c r="BG110" s="94"/>
      <c r="BH110" s="94">
        <v>70000</v>
      </c>
      <c r="BI110" s="94"/>
      <c r="BJ110" s="94">
        <v>248875</v>
      </c>
      <c r="BK110" s="47"/>
      <c r="BL110" s="156">
        <f t="shared" ref="BL110:BL111" si="223">+AZ110+BF110</f>
        <v>215376</v>
      </c>
      <c r="BM110" s="157">
        <f t="shared" ref="BM110:BM111" si="224">+BB110+BH110</f>
        <v>76159</v>
      </c>
      <c r="BN110" s="158">
        <f t="shared" ref="BN110:BN111" si="225">+BL110+BM110</f>
        <v>291535</v>
      </c>
      <c r="BO110" s="43"/>
      <c r="BP110" s="93">
        <v>26618</v>
      </c>
      <c r="BQ110" s="46"/>
      <c r="BR110" s="94">
        <v>4150</v>
      </c>
      <c r="BS110" s="46"/>
      <c r="BT110" s="94">
        <v>30768</v>
      </c>
      <c r="BU110" s="47"/>
      <c r="BV110" s="94">
        <v>79026</v>
      </c>
      <c r="BW110" s="94"/>
      <c r="BX110" s="94">
        <v>43881</v>
      </c>
      <c r="BY110" s="94"/>
      <c r="BZ110" s="94">
        <v>122907</v>
      </c>
      <c r="CA110" s="47"/>
      <c r="CB110" s="156">
        <f t="shared" ref="CB110:CB111" si="226">+BP110+BV110</f>
        <v>105644</v>
      </c>
      <c r="CC110" s="157">
        <f t="shared" ref="CC110:CC111" si="227">+BR110+BX110</f>
        <v>48031</v>
      </c>
      <c r="CD110" s="158">
        <f t="shared" ref="CD110:CD111" si="228">+CB110+CC110</f>
        <v>153675</v>
      </c>
      <c r="CE110" s="43"/>
      <c r="CF110" s="93">
        <v>42225</v>
      </c>
      <c r="CG110" s="46"/>
      <c r="CH110" s="94">
        <v>6461</v>
      </c>
      <c r="CI110" s="46"/>
      <c r="CJ110" s="94">
        <v>48686</v>
      </c>
      <c r="CK110" s="47"/>
      <c r="CL110" s="94">
        <v>182619</v>
      </c>
      <c r="CM110" s="94"/>
      <c r="CN110" s="94">
        <v>73124</v>
      </c>
      <c r="CO110" s="94"/>
      <c r="CP110" s="94">
        <v>255743</v>
      </c>
      <c r="CQ110" s="47"/>
      <c r="CR110" s="156">
        <f t="shared" ref="CR110:CR111" si="229">+CF110+CL110</f>
        <v>224844</v>
      </c>
      <c r="CS110" s="157">
        <f t="shared" ref="CS110:CS111" si="230">+CH110+CN110</f>
        <v>79585</v>
      </c>
      <c r="CT110" s="158">
        <f t="shared" ref="CT110:CT111" si="231">+CR110+CS110</f>
        <v>304429</v>
      </c>
      <c r="CU110" s="43"/>
      <c r="CV110" s="95">
        <f>+D110+T110+AJ110+AZ110+BP110+CF110</f>
        <v>221154</v>
      </c>
      <c r="CW110" s="94"/>
      <c r="CX110" s="94">
        <f>+F110+V110+AL110+BB110+BR110+CH110</f>
        <v>32574.333333333336</v>
      </c>
      <c r="CY110" s="94"/>
      <c r="CZ110" s="94">
        <f t="shared" ref="CZ110:CZ111" si="232">+CV110+CX110</f>
        <v>253728.33333333334</v>
      </c>
      <c r="DA110" s="96"/>
      <c r="DB110" s="95">
        <f t="shared" ref="DB110:DB111" si="233">+J110+Z110+AP110+BF110+BV110+CL110</f>
        <v>861108.54924410791</v>
      </c>
      <c r="DC110" s="94"/>
      <c r="DD110" s="94">
        <f t="shared" ref="DD110:DD111" si="234">+L110+AB110+AR110+BH110+BX110+CN110</f>
        <v>392988.33333333337</v>
      </c>
      <c r="DE110" s="94"/>
      <c r="DF110" s="94">
        <f t="shared" ref="DF110:DF111" si="235">+DB110+DD110</f>
        <v>1254096.8825774412</v>
      </c>
      <c r="DG110" s="96"/>
      <c r="DH110" s="182"/>
      <c r="DI110" s="191" t="s">
        <v>10</v>
      </c>
      <c r="DJ110" s="95">
        <f t="shared" ref="DJ110:DJ111" si="236">+CZ110</f>
        <v>253728.33333333334</v>
      </c>
      <c r="DK110" s="94">
        <f t="shared" ref="DK110:DK111" si="237">+DF110</f>
        <v>1254096.8825774412</v>
      </c>
      <c r="DL110" s="97">
        <f t="shared" ref="DL110:DL111" si="238">+DJ110+DK110</f>
        <v>1507825.2159107744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>
        <v>101477</v>
      </c>
      <c r="E111" s="46"/>
      <c r="F111" s="94">
        <v>14874</v>
      </c>
      <c r="G111" s="46"/>
      <c r="H111" s="94">
        <v>116351</v>
      </c>
      <c r="I111" s="47"/>
      <c r="J111" s="94">
        <v>263012</v>
      </c>
      <c r="K111" s="94"/>
      <c r="L111" s="94">
        <v>214871</v>
      </c>
      <c r="M111" s="94"/>
      <c r="N111" s="94">
        <v>477883</v>
      </c>
      <c r="O111" s="47"/>
      <c r="P111" s="156">
        <f t="shared" si="214"/>
        <v>364489</v>
      </c>
      <c r="Q111" s="157">
        <f t="shared" si="215"/>
        <v>229745</v>
      </c>
      <c r="R111" s="158">
        <f t="shared" si="216"/>
        <v>594234</v>
      </c>
      <c r="S111" s="41"/>
      <c r="T111" s="93">
        <v>189298</v>
      </c>
      <c r="U111" s="46"/>
      <c r="V111" s="94">
        <v>30874</v>
      </c>
      <c r="W111" s="46"/>
      <c r="X111" s="94">
        <v>220172</v>
      </c>
      <c r="Y111" s="47"/>
      <c r="Z111" s="94">
        <v>867386.83293059131</v>
      </c>
      <c r="AA111" s="94"/>
      <c r="AB111" s="94">
        <v>279181</v>
      </c>
      <c r="AC111" s="94"/>
      <c r="AD111" s="94">
        <f>+Z111+AB111</f>
        <v>1146567.8329305914</v>
      </c>
      <c r="AE111" s="47"/>
      <c r="AF111" s="156">
        <f t="shared" si="217"/>
        <v>1056684.8329305914</v>
      </c>
      <c r="AG111" s="157">
        <f t="shared" si="218"/>
        <v>310055</v>
      </c>
      <c r="AH111" s="158">
        <f t="shared" si="219"/>
        <v>1366739.8329305914</v>
      </c>
      <c r="AI111" s="43"/>
      <c r="AJ111" s="93">
        <v>63000</v>
      </c>
      <c r="AK111" s="46"/>
      <c r="AL111" s="94">
        <v>11371</v>
      </c>
      <c r="AM111" s="46"/>
      <c r="AN111" s="94">
        <v>74371</v>
      </c>
      <c r="AO111" s="47"/>
      <c r="AP111" s="94">
        <v>119963</v>
      </c>
      <c r="AQ111" s="94"/>
      <c r="AR111" s="94">
        <v>110200</v>
      </c>
      <c r="AS111" s="94"/>
      <c r="AT111" s="94">
        <v>230163</v>
      </c>
      <c r="AU111" s="47"/>
      <c r="AV111" s="156">
        <f t="shared" si="220"/>
        <v>182963</v>
      </c>
      <c r="AW111" s="157">
        <f t="shared" si="221"/>
        <v>121571</v>
      </c>
      <c r="AX111" s="158">
        <f t="shared" si="222"/>
        <v>304534</v>
      </c>
      <c r="AY111" s="43"/>
      <c r="AZ111" s="93">
        <v>109369</v>
      </c>
      <c r="BA111" s="46"/>
      <c r="BB111" s="94">
        <v>18456</v>
      </c>
      <c r="BC111" s="46"/>
      <c r="BD111" s="94">
        <v>127825</v>
      </c>
      <c r="BE111" s="47"/>
      <c r="BF111" s="94">
        <v>531922</v>
      </c>
      <c r="BG111" s="94"/>
      <c r="BH111" s="94">
        <v>208157</v>
      </c>
      <c r="BI111" s="94"/>
      <c r="BJ111" s="94">
        <v>740079</v>
      </c>
      <c r="BK111" s="47"/>
      <c r="BL111" s="156">
        <f t="shared" si="223"/>
        <v>641291</v>
      </c>
      <c r="BM111" s="157">
        <f t="shared" si="224"/>
        <v>226613</v>
      </c>
      <c r="BN111" s="158">
        <f t="shared" si="225"/>
        <v>867904</v>
      </c>
      <c r="BO111" s="43"/>
      <c r="BP111" s="93">
        <v>78767</v>
      </c>
      <c r="BQ111" s="46"/>
      <c r="BR111" s="94">
        <v>11299</v>
      </c>
      <c r="BS111" s="46"/>
      <c r="BT111" s="94">
        <v>90066</v>
      </c>
      <c r="BU111" s="47"/>
      <c r="BV111" s="94">
        <v>224129</v>
      </c>
      <c r="BW111" s="94"/>
      <c r="BX111" s="94">
        <v>347557</v>
      </c>
      <c r="BY111" s="94"/>
      <c r="BZ111" s="94">
        <v>571686</v>
      </c>
      <c r="CA111" s="47"/>
      <c r="CB111" s="156">
        <f t="shared" si="226"/>
        <v>302896</v>
      </c>
      <c r="CC111" s="157">
        <f t="shared" si="227"/>
        <v>358856</v>
      </c>
      <c r="CD111" s="158">
        <f t="shared" si="228"/>
        <v>661752</v>
      </c>
      <c r="CE111" s="43"/>
      <c r="CF111" s="93">
        <v>126141</v>
      </c>
      <c r="CG111" s="46"/>
      <c r="CH111" s="94">
        <v>19301</v>
      </c>
      <c r="CI111" s="46"/>
      <c r="CJ111" s="94">
        <v>145442</v>
      </c>
      <c r="CK111" s="47"/>
      <c r="CL111" s="94">
        <v>544516</v>
      </c>
      <c r="CM111" s="94"/>
      <c r="CN111" s="94">
        <v>213736</v>
      </c>
      <c r="CO111" s="94"/>
      <c r="CP111" s="94">
        <v>758252</v>
      </c>
      <c r="CQ111" s="47"/>
      <c r="CR111" s="156">
        <f t="shared" si="229"/>
        <v>670657</v>
      </c>
      <c r="CS111" s="157">
        <f t="shared" si="230"/>
        <v>233037</v>
      </c>
      <c r="CT111" s="158">
        <f t="shared" si="231"/>
        <v>903694</v>
      </c>
      <c r="CU111" s="43"/>
      <c r="CV111" s="95">
        <f>+D111+T111+AJ111+AZ111+BP111+CF111</f>
        <v>668052</v>
      </c>
      <c r="CW111" s="94"/>
      <c r="CX111" s="94">
        <f>+F111+V111+AL111+BB111+BR111+CH111</f>
        <v>106175</v>
      </c>
      <c r="CY111" s="94"/>
      <c r="CZ111" s="94">
        <f t="shared" si="232"/>
        <v>774227</v>
      </c>
      <c r="DA111" s="96"/>
      <c r="DB111" s="95">
        <f t="shared" si="233"/>
        <v>2550928.8329305914</v>
      </c>
      <c r="DC111" s="94"/>
      <c r="DD111" s="94">
        <f t="shared" si="234"/>
        <v>1373702</v>
      </c>
      <c r="DE111" s="94"/>
      <c r="DF111" s="94">
        <f t="shared" si="235"/>
        <v>3924630.8329305914</v>
      </c>
      <c r="DG111" s="96"/>
      <c r="DH111" s="182"/>
      <c r="DI111" s="191" t="s">
        <v>11</v>
      </c>
      <c r="DJ111" s="95">
        <f t="shared" si="236"/>
        <v>774227</v>
      </c>
      <c r="DK111" s="94">
        <f t="shared" si="237"/>
        <v>3924630.8329305914</v>
      </c>
      <c r="DL111" s="97">
        <f t="shared" si="238"/>
        <v>4698857.832930591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v>2045.8231251416585</v>
      </c>
      <c r="E112" s="99"/>
      <c r="F112" s="100">
        <v>2060.7599838644614</v>
      </c>
      <c r="G112" s="100"/>
      <c r="H112" s="100">
        <v>2047.7326131275199</v>
      </c>
      <c r="I112" s="101"/>
      <c r="J112" s="102">
        <v>341.57</v>
      </c>
      <c r="K112" s="100"/>
      <c r="L112" s="100">
        <v>583.99</v>
      </c>
      <c r="M112" s="100"/>
      <c r="N112" s="100">
        <v>450.56733208756123</v>
      </c>
      <c r="O112" s="103"/>
      <c r="P112" s="159">
        <f>+P10/P111</f>
        <v>816.04872860360695</v>
      </c>
      <c r="Q112" s="159">
        <f t="shared" ref="Q112:R112" si="239">+Q10/Q111</f>
        <v>679.59442246838898</v>
      </c>
      <c r="R112" s="244">
        <f t="shared" si="239"/>
        <v>763.29224788551335</v>
      </c>
      <c r="S112" s="41"/>
      <c r="T112" s="98">
        <v>2065.9042297330129</v>
      </c>
      <c r="U112" s="99"/>
      <c r="V112" s="100">
        <v>2112.4792537410121</v>
      </c>
      <c r="W112" s="100"/>
      <c r="X112" s="100">
        <v>2072.4352931344579</v>
      </c>
      <c r="Y112" s="101"/>
      <c r="Z112" s="102">
        <f>+Z10/Z111</f>
        <v>287.17912209401669</v>
      </c>
      <c r="AA112" s="100"/>
      <c r="AB112" s="102">
        <f>+AB10/AB111</f>
        <v>526.22277680071375</v>
      </c>
      <c r="AC112" s="100"/>
      <c r="AD112" s="102">
        <f>+AD10/AD111</f>
        <v>345.38452839265159</v>
      </c>
      <c r="AE112" s="103"/>
      <c r="AF112" s="159">
        <f>+AF10/AF111</f>
        <v>605.82579415045529</v>
      </c>
      <c r="AG112" s="159">
        <f t="shared" ref="AG112:AH112" si="240">+AG10/AG111</f>
        <v>684.17566409185497</v>
      </c>
      <c r="AH112" s="244">
        <f t="shared" si="240"/>
        <v>623.60003935745385</v>
      </c>
      <c r="AI112" s="43"/>
      <c r="AJ112" s="98">
        <v>1987.7080941269851</v>
      </c>
      <c r="AK112" s="99"/>
      <c r="AL112" s="100">
        <v>2311.1313332160767</v>
      </c>
      <c r="AM112" s="100"/>
      <c r="AN112" s="100">
        <v>2037.158090115772</v>
      </c>
      <c r="AO112" s="101"/>
      <c r="AP112" s="102">
        <v>529.43999999999994</v>
      </c>
      <c r="AQ112" s="100"/>
      <c r="AR112" s="100">
        <v>624.38</v>
      </c>
      <c r="AS112" s="100"/>
      <c r="AT112" s="100">
        <v>469.88444502374421</v>
      </c>
      <c r="AU112" s="103"/>
      <c r="AV112" s="159">
        <f>+AV10/AV111</f>
        <v>899.4673870126752</v>
      </c>
      <c r="AW112" s="160">
        <f t="shared" ref="AW112:AX112" si="241">+AW10/AW111</f>
        <v>782.14579389821608</v>
      </c>
      <c r="AX112" s="161">
        <f t="shared" si="241"/>
        <v>852.63221131302294</v>
      </c>
      <c r="AY112" s="43"/>
      <c r="AZ112" s="98">
        <v>2015.2686617216548</v>
      </c>
      <c r="BA112" s="99"/>
      <c r="BB112" s="100">
        <v>1856.2787730908303</v>
      </c>
      <c r="BC112" s="100"/>
      <c r="BD112" s="100">
        <v>1992.3129223547824</v>
      </c>
      <c r="BE112" s="101"/>
      <c r="BF112" s="102">
        <v>503.88</v>
      </c>
      <c r="BG112" s="100"/>
      <c r="BH112" s="100">
        <v>535.09</v>
      </c>
      <c r="BI112" s="100"/>
      <c r="BJ112" s="100">
        <v>365.52534224049043</v>
      </c>
      <c r="BK112" s="103"/>
      <c r="BL112" s="159">
        <f>+BL10/BL111</f>
        <v>591.8417429323581</v>
      </c>
      <c r="BM112" s="160">
        <f t="shared" ref="BM112:BN112" si="242">+BM10/BM111</f>
        <v>642.69148677774479</v>
      </c>
      <c r="BN112" s="161">
        <f t="shared" si="242"/>
        <v>605.11880237906485</v>
      </c>
      <c r="BO112" s="43"/>
      <c r="BP112" s="98">
        <v>1944.4351371767352</v>
      </c>
      <c r="BQ112" s="99"/>
      <c r="BR112" s="100">
        <v>1931.182517036907</v>
      </c>
      <c r="BS112" s="100"/>
      <c r="BT112" s="100">
        <v>1942.7725635644963</v>
      </c>
      <c r="BU112" s="101"/>
      <c r="BV112" s="102">
        <v>236.7156621409992</v>
      </c>
      <c r="BW112" s="100"/>
      <c r="BX112" s="100">
        <v>538.98</v>
      </c>
      <c r="BY112" s="100"/>
      <c r="BZ112" s="100">
        <v>359.45807928123185</v>
      </c>
      <c r="CA112" s="103"/>
      <c r="CB112" s="159">
        <f>+CB10/CB111</f>
        <v>696.87649955760367</v>
      </c>
      <c r="CC112" s="160">
        <f t="shared" ref="CC112:CD112" si="243">+CC10/CC111</f>
        <v>244.57981978843867</v>
      </c>
      <c r="CD112" s="161">
        <f t="shared" si="243"/>
        <v>451.60428683252923</v>
      </c>
      <c r="CE112" s="43"/>
      <c r="CF112" s="98">
        <v>1839.9824708071942</v>
      </c>
      <c r="CG112" s="99"/>
      <c r="CH112" s="100">
        <v>1922.9357489202641</v>
      </c>
      <c r="CI112" s="100"/>
      <c r="CJ112" s="100">
        <v>1850.9908536736314</v>
      </c>
      <c r="CK112" s="101"/>
      <c r="CL112" s="102">
        <v>261.00833304298493</v>
      </c>
      <c r="CM112" s="100"/>
      <c r="CN112" s="100">
        <v>430.03841928718441</v>
      </c>
      <c r="CO112" s="100"/>
      <c r="CP112" s="100">
        <v>308.65451731086711</v>
      </c>
      <c r="CQ112" s="103"/>
      <c r="CR112" s="159">
        <f>+CR10/CR111</f>
        <v>557.9908094977377</v>
      </c>
      <c r="CS112" s="160">
        <f t="shared" ref="CS112:CT112" si="244">+CS10/CS111</f>
        <v>553.68578583948329</v>
      </c>
      <c r="CT112" s="161">
        <f t="shared" si="244"/>
        <v>556.88066624321948</v>
      </c>
      <c r="CU112" s="43"/>
      <c r="CV112" s="102">
        <f>+CV10/CV111</f>
        <v>1990.2097615813229</v>
      </c>
      <c r="CW112" s="100"/>
      <c r="CX112" s="100">
        <f>+CX10/CX111</f>
        <v>2028.225081761944</v>
      </c>
      <c r="CY112" s="99"/>
      <c r="CZ112" s="100">
        <f>+CZ10/CZ111</f>
        <v>1995.4230602911036</v>
      </c>
      <c r="DA112" s="103"/>
      <c r="DB112" s="102">
        <f>+DB10/DB111</f>
        <v>289.0937893621807</v>
      </c>
      <c r="DC112" s="99"/>
      <c r="DD112" s="100">
        <f>+DD10/DD111</f>
        <v>444.37979310779662</v>
      </c>
      <c r="DE112" s="100"/>
      <c r="DF112" s="100">
        <f>+DF10/DF111</f>
        <v>343.44710385165405</v>
      </c>
      <c r="DG112" s="103"/>
      <c r="DH112" s="183"/>
      <c r="DI112" s="191" t="s">
        <v>12</v>
      </c>
      <c r="DJ112" s="102">
        <f>+DJ10/DJ111</f>
        <v>1995.4230602911036</v>
      </c>
      <c r="DK112" s="100">
        <f t="shared" ref="DK112:DL112" si="245">+DK10/DK111</f>
        <v>343.44710385165405</v>
      </c>
      <c r="DL112" s="101">
        <f t="shared" si="245"/>
        <v>615.64184442514238</v>
      </c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48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>
        <f>+D102</f>
        <v>34810101.588062048</v>
      </c>
      <c r="E114" s="46"/>
      <c r="F114" s="94">
        <f>+F102</f>
        <v>-3938617.2981153801</v>
      </c>
      <c r="G114" s="46"/>
      <c r="H114" s="94">
        <f>+H102</f>
        <v>30871484.289946668</v>
      </c>
      <c r="I114" s="47"/>
      <c r="J114" s="94">
        <f>+J102</f>
        <v>-28630689.714058898</v>
      </c>
      <c r="K114" s="46"/>
      <c r="L114" s="94">
        <f>+L102</f>
        <v>2608598.7463816255</v>
      </c>
      <c r="M114" s="46"/>
      <c r="N114" s="94">
        <f>+N102</f>
        <v>-26022090.967677273</v>
      </c>
      <c r="O114" s="47"/>
      <c r="P114" s="139">
        <f>+P16-P101</f>
        <v>6179411.8740031719</v>
      </c>
      <c r="Q114" s="163">
        <f>+Q16-Q101</f>
        <v>-1330018.551733762</v>
      </c>
      <c r="R114" s="164">
        <f>+R16-R101</f>
        <v>4849393.3222693801</v>
      </c>
      <c r="S114" s="41"/>
      <c r="T114" s="93">
        <f>+T16-T101</f>
        <v>49262648.543401122</v>
      </c>
      <c r="U114" s="46"/>
      <c r="V114" s="94">
        <f>+V16-V101</f>
        <v>-956533.12762220949</v>
      </c>
      <c r="W114" s="46"/>
      <c r="X114" s="94">
        <f>+X16-X101</f>
        <v>48306115.415778935</v>
      </c>
      <c r="Y114" s="47"/>
      <c r="Z114" s="94">
        <f>+Z16-Z101</f>
        <v>21631663.183898896</v>
      </c>
      <c r="AA114" s="46"/>
      <c r="AB114" s="94">
        <f>+AB16-AB101</f>
        <v>96571.82331828773</v>
      </c>
      <c r="AC114" s="46"/>
      <c r="AD114" s="94">
        <f>+AD16-AD101</f>
        <v>21728235.007217228</v>
      </c>
      <c r="AE114" s="47"/>
      <c r="AF114" s="139">
        <f>+AF16-AF101</f>
        <v>70894311.727300048</v>
      </c>
      <c r="AG114" s="163">
        <f>+AG16-AG101</f>
        <v>-859961.30430391431</v>
      </c>
      <c r="AH114" s="164">
        <f>+AH16-AH101</f>
        <v>70034350.422996163</v>
      </c>
      <c r="AI114" s="43"/>
      <c r="AJ114" s="93">
        <f>+AJ16-AJ101</f>
        <v>9821567.8726288527</v>
      </c>
      <c r="AK114" s="46"/>
      <c r="AL114" s="94">
        <f>+AL16-AL101</f>
        <v>328080.43335239589</v>
      </c>
      <c r="AM114" s="46"/>
      <c r="AN114" s="94">
        <f>+AN16-AN101</f>
        <v>10149648.305981249</v>
      </c>
      <c r="AO114" s="47"/>
      <c r="AP114" s="94">
        <f>+AP16-AP101</f>
        <v>3532485.96477779</v>
      </c>
      <c r="AQ114" s="46"/>
      <c r="AR114" s="94">
        <f>+AR16-AR101</f>
        <v>1255109.2730503008</v>
      </c>
      <c r="AS114" s="46"/>
      <c r="AT114" s="94">
        <f>+AT16-AT101</f>
        <v>4787595.2378280759</v>
      </c>
      <c r="AU114" s="47"/>
      <c r="AV114" s="139">
        <f>+AV16-AV101</f>
        <v>13354053.837406665</v>
      </c>
      <c r="AW114" s="163">
        <f>+AW16-AW101</f>
        <v>1583189.7064027041</v>
      </c>
      <c r="AX114" s="141">
        <f>+AX16-AX101</f>
        <v>14937243.543809354</v>
      </c>
      <c r="AY114" s="43"/>
      <c r="AZ114" s="93">
        <f>+AZ16-AZ101</f>
        <v>2532235.069399029</v>
      </c>
      <c r="BA114" s="46"/>
      <c r="BB114" s="94">
        <f>+BB16-BB101</f>
        <v>197531.54578902572</v>
      </c>
      <c r="BC114" s="46"/>
      <c r="BD114" s="94">
        <f>+BD16-BD101</f>
        <v>2729766.6151880622</v>
      </c>
      <c r="BE114" s="47"/>
      <c r="BF114" s="94">
        <f>+BF16-BF101</f>
        <v>12271508.453482538</v>
      </c>
      <c r="BG114" s="46"/>
      <c r="BH114" s="94">
        <f>+BH16-BH101</f>
        <v>-428380.31722447276</v>
      </c>
      <c r="BI114" s="46"/>
      <c r="BJ114" s="94">
        <f>+BJ16-BJ101</f>
        <v>11843128.136258066</v>
      </c>
      <c r="BK114" s="47"/>
      <c r="BL114" s="139">
        <f>+BL16-BL101</f>
        <v>14803743.522881567</v>
      </c>
      <c r="BM114" s="163">
        <f>+BM16-BM101</f>
        <v>-230848.77143546939</v>
      </c>
      <c r="BN114" s="164">
        <f>+BN16-BN101</f>
        <v>14572894.751446068</v>
      </c>
      <c r="BO114" s="43"/>
      <c r="BP114" s="45">
        <f>+BP16-BP101</f>
        <v>12090014.199999601</v>
      </c>
      <c r="BQ114" s="46"/>
      <c r="BR114" s="94">
        <f>+BR16-BR101</f>
        <v>-5192087.5000000112</v>
      </c>
      <c r="BS114" s="46"/>
      <c r="BT114" s="94">
        <f>+BT16-BT101</f>
        <v>6897926.6999996006</v>
      </c>
      <c r="BU114" s="47"/>
      <c r="BV114" s="94">
        <v>-6084194.4000001624</v>
      </c>
      <c r="BW114" s="46"/>
      <c r="BX114" s="94">
        <v>-16409094.610000029</v>
      </c>
      <c r="BY114" s="46"/>
      <c r="BZ114" s="94">
        <v>-22493289.010000154</v>
      </c>
      <c r="CA114" s="47"/>
      <c r="CB114" s="139">
        <f>+CB16-CB101</f>
        <v>6005819.7999994457</v>
      </c>
      <c r="CC114" s="163">
        <f>+CC16-CC101</f>
        <v>-21601182.110000044</v>
      </c>
      <c r="CD114" s="164">
        <f>+CD16-CD101</f>
        <v>-15595362.310000598</v>
      </c>
      <c r="CE114" s="43"/>
      <c r="CF114" s="45">
        <f>+CF16-CF101</f>
        <v>-8804466.6900245249</v>
      </c>
      <c r="CG114" s="46"/>
      <c r="CH114" s="94">
        <f>+CH16-CH101</f>
        <v>7571800.1322073489</v>
      </c>
      <c r="CI114" s="46"/>
      <c r="CJ114" s="94">
        <f>+CJ16-CJ101</f>
        <v>-1232666.5578171015</v>
      </c>
      <c r="CK114" s="47"/>
      <c r="CL114" s="94">
        <f>+CL16-CL101</f>
        <v>14134247.294383332</v>
      </c>
      <c r="CM114" s="46"/>
      <c r="CN114" s="94">
        <f>+CN16-CN101</f>
        <v>547807.41679407656</v>
      </c>
      <c r="CO114" s="46"/>
      <c r="CP114" s="94">
        <f>+CP16-CP101</f>
        <v>14682054.711177409</v>
      </c>
      <c r="CQ114" s="47"/>
      <c r="CR114" s="139">
        <f>+CR16-CR101</f>
        <v>5329780.6043588519</v>
      </c>
      <c r="CS114" s="163">
        <f>+CS16-CS101</f>
        <v>8119607.5490014255</v>
      </c>
      <c r="CT114" s="164">
        <f>+CT16-CT101</f>
        <v>13449388.153360248</v>
      </c>
      <c r="CU114" s="43"/>
      <c r="CV114" s="95">
        <f>+CV102</f>
        <v>99712100.583466291</v>
      </c>
      <c r="CW114" s="94"/>
      <c r="CX114" s="94">
        <f>+CX102</f>
        <v>-1989825.8143889308</v>
      </c>
      <c r="CY114" s="94"/>
      <c r="CZ114" s="94">
        <f>+CZ102</f>
        <v>97722274.769077539</v>
      </c>
      <c r="DA114" s="96"/>
      <c r="DB114" s="95">
        <f>+DB102</f>
        <v>16855020.782483459</v>
      </c>
      <c r="DC114" s="94"/>
      <c r="DD114" s="94">
        <f>+DD102</f>
        <v>-12329387.667680144</v>
      </c>
      <c r="DE114" s="94"/>
      <c r="DF114" s="94">
        <f>+DF102</f>
        <v>4525633.1148028374</v>
      </c>
      <c r="DG114" s="96"/>
      <c r="DH114" s="182"/>
      <c r="DI114" s="195" t="s">
        <v>95</v>
      </c>
      <c r="DJ114" s="95">
        <f>+DJ102</f>
        <v>97722274.769076586</v>
      </c>
      <c r="DK114" s="94">
        <f>+DK102</f>
        <v>4525633.1148028374</v>
      </c>
      <c r="DL114" s="96">
        <f>+DL102</f>
        <v>102247907.88387966</v>
      </c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94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45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45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>
        <f>+D114/D16</f>
        <v>0.17312372532477449</v>
      </c>
      <c r="E116" s="106"/>
      <c r="F116" s="107">
        <f>+F114/F16</f>
        <v>-0.22542903910414278</v>
      </c>
      <c r="G116" s="106"/>
      <c r="H116" s="107">
        <f>+H114/H16</f>
        <v>0.14126090446606518</v>
      </c>
      <c r="I116" s="108"/>
      <c r="J116" s="107">
        <f>+J114/J16</f>
        <v>-0.34097466782894625</v>
      </c>
      <c r="K116" s="106"/>
      <c r="L116" s="107">
        <f>+L114/L16</f>
        <v>2.1660144466811408E-2</v>
      </c>
      <c r="M116" s="106"/>
      <c r="N116" s="107">
        <f>+N114/N16</f>
        <v>-0.12730944139562531</v>
      </c>
      <c r="O116" s="108"/>
      <c r="P116" s="165">
        <f>+P102/P16</f>
        <v>2.1679266707951114E-2</v>
      </c>
      <c r="Q116" s="166">
        <f>+Q102/Q16</f>
        <v>-9.644471069136339E-3</v>
      </c>
      <c r="R116" s="167">
        <f>+R102/R16</f>
        <v>1.1465841815137446E-2</v>
      </c>
      <c r="S116" s="41"/>
      <c r="T116" s="105">
        <f>+T102/T16</f>
        <v>0.13120433734125861</v>
      </c>
      <c r="U116" s="106"/>
      <c r="V116" s="107">
        <f>+V102/V16</f>
        <v>-1.7449774686100362E-2</v>
      </c>
      <c r="W116" s="106"/>
      <c r="X116" s="107">
        <f>+X102/X16</f>
        <v>0.11226632069338667</v>
      </c>
      <c r="Y116" s="108"/>
      <c r="Z116" s="107">
        <f>+Z102/Z16</f>
        <v>9.612652105294156E-2</v>
      </c>
      <c r="AA116" s="106"/>
      <c r="AB116" s="107">
        <f>+AB102/AB16</f>
        <v>8.2339968459965479E-4</v>
      </c>
      <c r="AC116" s="106"/>
      <c r="AD116" s="107">
        <f>+AD102/AD16</f>
        <v>6.3473922588862808E-2</v>
      </c>
      <c r="AE116" s="108"/>
      <c r="AF116" s="165">
        <f>+AF102/AF16</f>
        <v>0.11805913044290296</v>
      </c>
      <c r="AG116" s="166">
        <f>+AG102/AG16</f>
        <v>-4.9968518504214816E-3</v>
      </c>
      <c r="AH116" s="167">
        <f>+AH102/AH16</f>
        <v>9.0647741059086392E-2</v>
      </c>
      <c r="AI116" s="43"/>
      <c r="AJ116" s="105">
        <f>+AJ102/AJ16</f>
        <v>7.3147983195419722E-2</v>
      </c>
      <c r="AK116" s="106"/>
      <c r="AL116" s="107">
        <f>+AL102/AL16</f>
        <v>1.2465864116040514E-2</v>
      </c>
      <c r="AM116" s="106"/>
      <c r="AN116" s="107">
        <f>+AN102/AN16</f>
        <v>6.3202973777160068E-2</v>
      </c>
      <c r="AO116" s="108"/>
      <c r="AP116" s="107">
        <f>+AP102/AP16</f>
        <v>8.9090138758162157E-2</v>
      </c>
      <c r="AQ116" s="106"/>
      <c r="AR116" s="107">
        <f>+AR102/AR16</f>
        <v>1.9036432434001119E-2</v>
      </c>
      <c r="AS116" s="106"/>
      <c r="AT116" s="107">
        <f>+AT102/AT16</f>
        <v>4.5344524469219057E-2</v>
      </c>
      <c r="AU116" s="108"/>
      <c r="AV116" s="165">
        <f>+AV102/AV16</f>
        <v>7.6782502606574807E-2</v>
      </c>
      <c r="AW116" s="166">
        <f>+AW102/AW16</f>
        <v>1.7161898727516951E-2</v>
      </c>
      <c r="AX116" s="167">
        <f>+AX102/AX16</f>
        <v>5.611901684944319E-2</v>
      </c>
      <c r="AY116" s="43"/>
      <c r="AZ116" s="105">
        <f>+AZ102/AZ16</f>
        <v>1.148885706713975E-2</v>
      </c>
      <c r="BA116" s="106"/>
      <c r="BB116" s="107">
        <f>+BB102/BB16</f>
        <v>5.7657483363659561E-3</v>
      </c>
      <c r="BC116" s="106"/>
      <c r="BD116" s="107">
        <f>+BD102/BD16</f>
        <v>1.0718948018832899E-2</v>
      </c>
      <c r="BE116" s="108"/>
      <c r="BF116" s="107">
        <f>+BF102/BF16</f>
        <v>7.7113889913204364E-2</v>
      </c>
      <c r="BG116" s="106"/>
      <c r="BH116" s="107">
        <f>+BH102/BH16</f>
        <v>-3.8460197838907197E-3</v>
      </c>
      <c r="BI116" s="106"/>
      <c r="BJ116" s="107">
        <f>+BJ102/BJ16</f>
        <v>4.3779505782174502E-2</v>
      </c>
      <c r="BK116" s="108"/>
      <c r="BL116" s="165">
        <f>+BL102/BL16</f>
        <v>3.9004149675464402E-2</v>
      </c>
      <c r="BM116" s="166">
        <f>+BM102/BM16</f>
        <v>-1.5850399039079954E-3</v>
      </c>
      <c r="BN116" s="167">
        <f>+BN102/BN16</f>
        <v>2.7748115321431274E-2</v>
      </c>
      <c r="BO116" s="43"/>
      <c r="BP116" s="263">
        <f>+BP102/BP16</f>
        <v>8.6168314396950801E-2</v>
      </c>
      <c r="BQ116" s="106"/>
      <c r="BR116" s="107">
        <f>+BR102/BR16</f>
        <v>-0.31992786862203104</v>
      </c>
      <c r="BS116" s="106"/>
      <c r="BT116" s="107">
        <f>+BT102/BT16</f>
        <v>4.4066102988936963E-2</v>
      </c>
      <c r="BU116" s="108"/>
      <c r="BV116" s="107">
        <v>-0.11467745200808793</v>
      </c>
      <c r="BW116" s="106"/>
      <c r="BX116" s="107">
        <v>-0.23648898922780875</v>
      </c>
      <c r="BY116" s="106"/>
      <c r="BZ116" s="107">
        <v>-0.1837069566736752</v>
      </c>
      <c r="CA116" s="108"/>
      <c r="CB116" s="165">
        <f>+CB102/CB16</f>
        <v>3.1060011185196842E-2</v>
      </c>
      <c r="CC116" s="166">
        <f>+CC102/CC16</f>
        <v>-0.25230537997600372</v>
      </c>
      <c r="CD116" s="167">
        <f>+CD102/CD16</f>
        <v>-5.5901958325993484E-2</v>
      </c>
      <c r="CE116" s="43"/>
      <c r="CF116" s="45">
        <f>+CF102/CF16</f>
        <v>-3.7934389538581081E-2</v>
      </c>
      <c r="CG116" s="106"/>
      <c r="CH116" s="107">
        <f>+CH102/CH16</f>
        <v>0.20401145702396728</v>
      </c>
      <c r="CI116" s="106"/>
      <c r="CJ116" s="107">
        <f>+CJ102/CJ16</f>
        <v>-4.5787981955546127E-3</v>
      </c>
      <c r="CK116" s="108"/>
      <c r="CL116" s="107">
        <f>+CL102/CL16</f>
        <v>9.9450659387506246E-2</v>
      </c>
      <c r="CM116" s="106"/>
      <c r="CN116" s="107">
        <f>+CN102/CN16</f>
        <v>5.9599549032798215E-3</v>
      </c>
      <c r="CO116" s="106"/>
      <c r="CP116" s="107">
        <f>+CP102/CP16</f>
        <v>6.273366148707156E-2</v>
      </c>
      <c r="CQ116" s="108"/>
      <c r="CR116" s="165">
        <f>+CR102/CR16</f>
        <v>1.4242355578548065E-2</v>
      </c>
      <c r="CS116" s="166">
        <f>+CS102/CS16</f>
        <v>6.292841358722083E-2</v>
      </c>
      <c r="CT116" s="167">
        <f>+CT102/CT16</f>
        <v>2.6725078433983997E-2</v>
      </c>
      <c r="CU116" s="43"/>
      <c r="CV116" s="109">
        <f>+CV102/CV16</f>
        <v>7.648875962923965E-2</v>
      </c>
      <c r="CW116" s="107"/>
      <c r="CX116" s="107">
        <f>+CX102/CX16</f>
        <v>-1.0685962978090014E-2</v>
      </c>
      <c r="CY116" s="107"/>
      <c r="CZ116" s="200">
        <f>+CZ102/CZ16</f>
        <v>6.5593034798996155E-2</v>
      </c>
      <c r="DA116" s="108"/>
      <c r="DB116" s="110">
        <f>+DB102/DB16</f>
        <v>2.3977072926513087E-2</v>
      </c>
      <c r="DC116" s="106"/>
      <c r="DD116" s="106">
        <f>+DD102/DD16</f>
        <v>-2.1392815912118151E-2</v>
      </c>
      <c r="DE116" s="106"/>
      <c r="DF116" s="204">
        <f>+DF102/DF16</f>
        <v>3.5375933439966644E-3</v>
      </c>
      <c r="DG116" s="108"/>
      <c r="DH116" s="184"/>
      <c r="DI116" s="192" t="s">
        <v>97</v>
      </c>
      <c r="DJ116" s="216">
        <f>+DJ102/DJ16</f>
        <v>6.5593034798995531E-2</v>
      </c>
      <c r="DK116" s="204">
        <f>+DK102/DK16</f>
        <v>3.5375933439966644E-3</v>
      </c>
      <c r="DL116" s="217">
        <f>+DL102/DL16</f>
        <v>3.6924277035784388E-2</v>
      </c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106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263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45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>
        <f>+D63/D16</f>
        <v>0.80846306016050951</v>
      </c>
      <c r="E118" s="106"/>
      <c r="F118" s="107">
        <f>+F63/F16</f>
        <v>1.222382203931178</v>
      </c>
      <c r="G118" s="106"/>
      <c r="H118" s="107">
        <f>+H63/H16</f>
        <v>0.84155436626863056</v>
      </c>
      <c r="I118" s="108"/>
      <c r="J118" s="107">
        <f>+J63/J16</f>
        <v>1.1091000240547129</v>
      </c>
      <c r="K118" s="106"/>
      <c r="L118" s="107">
        <f>+L63/L16</f>
        <v>0.7910566682978083</v>
      </c>
      <c r="M118" s="106"/>
      <c r="N118" s="107">
        <f>+N63/N16</f>
        <v>0.92170818157492995</v>
      </c>
      <c r="O118" s="108"/>
      <c r="P118" s="165">
        <f>+P63/P16</f>
        <v>0.89702548876072719</v>
      </c>
      <c r="Q118" s="166">
        <f>+Q63/Q16</f>
        <v>0.84570284855021904</v>
      </c>
      <c r="R118" s="167">
        <f>+R63/R16</f>
        <v>0.88029121730113313</v>
      </c>
      <c r="S118" s="41"/>
      <c r="T118" s="105">
        <f>+T63/T16</f>
        <v>0.81364572299283799</v>
      </c>
      <c r="U118" s="106"/>
      <c r="V118" s="107">
        <f>+V63/V16</f>
        <v>0.93331389993174974</v>
      </c>
      <c r="W118" s="106"/>
      <c r="X118" s="107">
        <f>+X63/X16</f>
        <v>0.82889103236357708</v>
      </c>
      <c r="Y118" s="108"/>
      <c r="Z118" s="107">
        <f>+Z63/Z16</f>
        <v>0.80089710965331362</v>
      </c>
      <c r="AA118" s="106"/>
      <c r="AB118" s="107">
        <f>+AB63/AB16</f>
        <v>0.90708045608693633</v>
      </c>
      <c r="AC118" s="106"/>
      <c r="AD118" s="107">
        <f>+AD63/AD16</f>
        <v>0.83727747290782695</v>
      </c>
      <c r="AE118" s="108"/>
      <c r="AF118" s="165">
        <f>+AF63/AF16</f>
        <v>0.80886825455986144</v>
      </c>
      <c r="AG118" s="166">
        <f>+AG63/AG16</f>
        <v>0.91543616039474873</v>
      </c>
      <c r="AH118" s="167">
        <f>+AH63/AH16</f>
        <v>0.83260683523036394</v>
      </c>
      <c r="AI118" s="43"/>
      <c r="AJ118" s="105">
        <f>+AJ63/AJ16</f>
        <v>0.82918275842949563</v>
      </c>
      <c r="AK118" s="106"/>
      <c r="AL118" s="107">
        <f>+AL63/AL16</f>
        <v>0.90250729757441372</v>
      </c>
      <c r="AM118" s="106"/>
      <c r="AN118" s="107">
        <f>+AN63/AN16</f>
        <v>0.84119969593017618</v>
      </c>
      <c r="AO118" s="108"/>
      <c r="AP118" s="107">
        <f>+AP63/AP16</f>
        <v>0.82415961217706746</v>
      </c>
      <c r="AQ118" s="106"/>
      <c r="AR118" s="107">
        <f>+AR63/AR16</f>
        <v>0.89880785380192263</v>
      </c>
      <c r="AS118" s="106"/>
      <c r="AT118" s="107">
        <f>+AT63/AT16</f>
        <v>0.87077432190217574</v>
      </c>
      <c r="AU118" s="108"/>
      <c r="AV118" s="165">
        <f>+AV63/AV16</f>
        <v>0.82803757310699211</v>
      </c>
      <c r="AW118" s="166">
        <f>+AW63/AW16</f>
        <v>0.89986327727690896</v>
      </c>
      <c r="AX118" s="167">
        <f>+AX63/AX16</f>
        <v>0.85293113872940196</v>
      </c>
      <c r="AY118" s="43"/>
      <c r="AZ118" s="105">
        <f>+AZ63/AZ16</f>
        <v>0.91248941619647739</v>
      </c>
      <c r="BA118" s="106"/>
      <c r="BB118" s="107">
        <f>+BB63/BB16</f>
        <v>0.91266629366036389</v>
      </c>
      <c r="BC118" s="106"/>
      <c r="BD118" s="107">
        <f>+BD63/BD16</f>
        <v>0.9125132108798033</v>
      </c>
      <c r="BE118" s="108"/>
      <c r="BF118" s="107">
        <f>+BF63/BF16</f>
        <v>0.85509884363932998</v>
      </c>
      <c r="BG118" s="106"/>
      <c r="BH118" s="107">
        <f>+BH63/BH16</f>
        <v>0.93251026155521222</v>
      </c>
      <c r="BI118" s="106"/>
      <c r="BJ118" s="107">
        <f>+BJ63/BJ16</f>
        <v>0.88697217391588656</v>
      </c>
      <c r="BK118" s="108"/>
      <c r="BL118" s="165">
        <f>+BL63/BL16</f>
        <v>0.88842667171643563</v>
      </c>
      <c r="BM118" s="166">
        <f>+BM63/BM16</f>
        <v>0.92784235742062127</v>
      </c>
      <c r="BN118" s="167">
        <f>+BN63/BN16</f>
        <v>0.8993572745930094</v>
      </c>
      <c r="BO118" s="43"/>
      <c r="BP118" s="263">
        <f>+BP63/BP16</f>
        <v>0.83690064129186958</v>
      </c>
      <c r="BQ118" s="106"/>
      <c r="BR118" s="107">
        <f>+BR63/BR16</f>
        <v>1.2428958605981832</v>
      </c>
      <c r="BS118" s="106"/>
      <c r="BT118" s="107">
        <f>+BT63/BT16</f>
        <v>0.8789923852398257</v>
      </c>
      <c r="BU118" s="108"/>
      <c r="BV118" s="107">
        <v>0.98993576941704453</v>
      </c>
      <c r="BW118" s="106"/>
      <c r="BX118" s="107">
        <v>1.1318028499666395</v>
      </c>
      <c r="BY118" s="106"/>
      <c r="BZ118" s="107">
        <v>1.0703305704532311</v>
      </c>
      <c r="CA118" s="108"/>
      <c r="CB118" s="165">
        <f>+CB63/CB16</f>
        <v>0.87889060400666319</v>
      </c>
      <c r="CC118" s="166">
        <f>+CC63/CC16</f>
        <v>1.1528612639613933</v>
      </c>
      <c r="CD118" s="167">
        <f>+CD63/CD16</f>
        <v>0.96296942563096799</v>
      </c>
      <c r="CE118" s="43"/>
      <c r="CF118" s="45">
        <f>+CF63/CF16</f>
        <v>0.91731183873757216</v>
      </c>
      <c r="CG118" s="106"/>
      <c r="CH118" s="107">
        <f>+CH63/CH16</f>
        <v>0.70766271611761433</v>
      </c>
      <c r="CI118" s="106"/>
      <c r="CJ118" s="107">
        <f>+CJ63/CJ16</f>
        <v>0.88840879882641799</v>
      </c>
      <c r="CK118" s="108"/>
      <c r="CL118" s="107">
        <f>+CL63/CL16</f>
        <v>0.79220012154587283</v>
      </c>
      <c r="CM118" s="106"/>
      <c r="CN118" s="107">
        <f>+CN63/CN16</f>
        <v>0.89341303270893424</v>
      </c>
      <c r="CO118" s="106"/>
      <c r="CP118" s="107">
        <f>+CP63/CP16</f>
        <v>0.83194989418019927</v>
      </c>
      <c r="CQ118" s="108"/>
      <c r="CR118" s="165">
        <f>+CR63/CR16</f>
        <v>0.86979631772487709</v>
      </c>
      <c r="CS118" s="166">
        <f>+CS63/CS16</f>
        <v>0.83998294445939792</v>
      </c>
      <c r="CT118" s="167">
        <f>+CT63/CT16</f>
        <v>0.86215240299692053</v>
      </c>
      <c r="CU118" s="43"/>
      <c r="CV118" s="109">
        <f>+CV63/CV16</f>
        <v>0.85211823812255649</v>
      </c>
      <c r="CW118" s="107"/>
      <c r="CX118" s="107">
        <f>+CX63/CX16</f>
        <v>0.93428904605803975</v>
      </c>
      <c r="CY118" s="107"/>
      <c r="CZ118" s="107">
        <f>+CZ63/CZ16</f>
        <v>0.86238853764936607</v>
      </c>
      <c r="DA118" s="108"/>
      <c r="DB118" s="110">
        <f>+DB63/DB16</f>
        <v>0.86380227350398509</v>
      </c>
      <c r="DC118" s="106"/>
      <c r="DD118" s="106">
        <f>+DD63/DD16</f>
        <v>0.91167905330965204</v>
      </c>
      <c r="DE118" s="106"/>
      <c r="DF118" s="106">
        <f>+DF63/DF16</f>
        <v>0.88537112651120986</v>
      </c>
      <c r="DG118" s="108"/>
      <c r="DH118" s="184"/>
      <c r="DI118" s="192" t="s">
        <v>93</v>
      </c>
      <c r="DJ118" s="216">
        <f>+DJ63/DJ16</f>
        <v>0.86238853764936674</v>
      </c>
      <c r="DK118" s="204">
        <f>+DK63/DK16</f>
        <v>0.88537112651120986</v>
      </c>
      <c r="DL118" s="217">
        <f>+DL63/DL16</f>
        <v>0.87300617660902924</v>
      </c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106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263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45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>
        <f>+D95/D16</f>
        <v>-1.1593703565511633E-2</v>
      </c>
      <c r="E120" s="106"/>
      <c r="F120" s="107">
        <f>+F95/F16</f>
        <v>-3.2685018528485071E-2</v>
      </c>
      <c r="G120" s="106"/>
      <c r="H120" s="107">
        <f>+H95/H16</f>
        <v>-1.3279876264132308E-2</v>
      </c>
      <c r="I120" s="108"/>
      <c r="J120" s="107">
        <f>+J95/J16</f>
        <v>0.22763264016835927</v>
      </c>
      <c r="K120" s="106"/>
      <c r="L120" s="107">
        <f>+L95/L16</f>
        <v>0.18371514684458992</v>
      </c>
      <c r="M120" s="106"/>
      <c r="N120" s="107">
        <f>+N95/N16</f>
        <v>0.20175635681872342</v>
      </c>
      <c r="O120" s="108"/>
      <c r="P120" s="165">
        <f>+P95/P16</f>
        <v>5.8878222813035085E-2</v>
      </c>
      <c r="Q120" s="166">
        <f>+Q95/Q16</f>
        <v>0.15629863317524789</v>
      </c>
      <c r="R120" s="167">
        <f>+R95/R16</f>
        <v>9.0643143441037591E-2</v>
      </c>
      <c r="S120" s="41"/>
      <c r="T120" s="105">
        <f>+T95/T16</f>
        <v>2.9641661209549908E-2</v>
      </c>
      <c r="U120" s="106"/>
      <c r="V120" s="107">
        <f>+V95/V16</f>
        <v>5.0532736269702151E-2</v>
      </c>
      <c r="W120" s="106"/>
      <c r="X120" s="107">
        <f>+X95/X16</f>
        <v>3.2303111484186721E-2</v>
      </c>
      <c r="Y120" s="108"/>
      <c r="Z120" s="107">
        <f>+Z95/Z16</f>
        <v>7.896257990401398E-2</v>
      </c>
      <c r="AA120" s="106"/>
      <c r="AB120" s="107">
        <f>+AB95/AB16</f>
        <v>7.6199178039705925E-2</v>
      </c>
      <c r="AC120" s="106"/>
      <c r="AD120" s="107">
        <f>+AD95/AD16</f>
        <v>7.8015787709019707E-2</v>
      </c>
      <c r="AE120" s="108"/>
      <c r="AF120" s="165">
        <f>+AF95/AF16</f>
        <v>4.812438759499027E-2</v>
      </c>
      <c r="AG120" s="166">
        <f>+AG95/AG16</f>
        <v>6.8024071510326675E-2</v>
      </c>
      <c r="AH120" s="167">
        <f>+AH95/AH16</f>
        <v>5.2557150425796173E-2</v>
      </c>
      <c r="AI120" s="43"/>
      <c r="AJ120" s="105">
        <f>+AJ95/AJ16</f>
        <v>7.3139828155136893E-2</v>
      </c>
      <c r="AK120" s="106"/>
      <c r="AL120" s="107">
        <f>+AL95/AL16</f>
        <v>6.2392356637438091E-2</v>
      </c>
      <c r="AM120" s="106"/>
      <c r="AN120" s="107">
        <f>+AN95/AN16</f>
        <v>7.1378457473170828E-2</v>
      </c>
      <c r="AO120" s="108"/>
      <c r="AP120" s="107">
        <f>+AP95/AP16</f>
        <v>7.6325116471091872E-2</v>
      </c>
      <c r="AQ120" s="106"/>
      <c r="AR120" s="107">
        <f>+AR95/AR16</f>
        <v>7.1498445507847536E-2</v>
      </c>
      <c r="AS120" s="106"/>
      <c r="AT120" s="107">
        <f>+AT95/AT16</f>
        <v>7.3311062007211131E-2</v>
      </c>
      <c r="AU120" s="108"/>
      <c r="AV120" s="165">
        <f>+AV95/AV16</f>
        <v>7.3866015537320001E-2</v>
      </c>
      <c r="AW120" s="166">
        <f>+AW95/AW16</f>
        <v>6.8900546864108764E-2</v>
      </c>
      <c r="AX120" s="167">
        <f>+AX95/AX16</f>
        <v>7.2145068674478452E-2</v>
      </c>
      <c r="AY120" s="43"/>
      <c r="AZ120" s="105">
        <f>+AZ95/AZ16</f>
        <v>4.9195249142035567E-2</v>
      </c>
      <c r="BA120" s="106"/>
      <c r="BB120" s="107">
        <f>+BB95/BB16</f>
        <v>5.3954822880765911E-2</v>
      </c>
      <c r="BC120" s="106"/>
      <c r="BD120" s="107">
        <f>+BD95/BD16</f>
        <v>4.983553732454523E-2</v>
      </c>
      <c r="BE120" s="108"/>
      <c r="BF120" s="107">
        <f>+BF95/BF16</f>
        <v>5.2933178940650985E-2</v>
      </c>
      <c r="BG120" s="106"/>
      <c r="BH120" s="107">
        <f>+BH95/BH16</f>
        <v>5.5949806968212612E-2</v>
      </c>
      <c r="BI120" s="106"/>
      <c r="BJ120" s="107">
        <f>+BJ95/BJ16</f>
        <v>5.4175243535675835E-2</v>
      </c>
      <c r="BK120" s="108"/>
      <c r="BL120" s="165">
        <f>+BL95/BL16</f>
        <v>5.0762489990501633E-2</v>
      </c>
      <c r="BM120" s="166">
        <f>+BM95/BM16</f>
        <v>5.548052610061692E-2</v>
      </c>
      <c r="BN120" s="167">
        <f>+BN95/BN16</f>
        <v>5.2070877201218835E-2</v>
      </c>
      <c r="BO120" s="43"/>
      <c r="BP120" s="263">
        <f>+BP95/BP16</f>
        <v>6.6960709947255337E-2</v>
      </c>
      <c r="BQ120" s="106"/>
      <c r="BR120" s="107">
        <f>+BR95/BR16</f>
        <v>6.5479058359282735E-2</v>
      </c>
      <c r="BS120" s="106"/>
      <c r="BT120" s="107">
        <f>+BT95/BT16</f>
        <v>6.680709902698985E-2</v>
      </c>
      <c r="BU120" s="108"/>
      <c r="BV120" s="107">
        <v>0.1078589057951108</v>
      </c>
      <c r="BW120" s="106"/>
      <c r="BX120" s="107">
        <v>9.0160205719428441E-2</v>
      </c>
      <c r="BY120" s="106"/>
      <c r="BZ120" s="107">
        <v>9.782921133977017E-2</v>
      </c>
      <c r="CA120" s="108"/>
      <c r="CB120" s="165">
        <f>+CB95/CB16</f>
        <v>7.8182406166891316E-2</v>
      </c>
      <c r="CC120" s="166">
        <f>+CC95/CC16</f>
        <v>8.5481731204957959E-2</v>
      </c>
      <c r="CD120" s="167">
        <f>+CD95/CD16</f>
        <v>8.0422495116397208E-2</v>
      </c>
      <c r="CE120" s="43"/>
      <c r="CF120" s="45">
        <f>+CF95/CF16</f>
        <v>8.9339487711933924E-2</v>
      </c>
      <c r="CG120" s="106"/>
      <c r="CH120" s="107">
        <f>+CH95/CH16</f>
        <v>6.720870047593773E-2</v>
      </c>
      <c r="CI120" s="106"/>
      <c r="CJ120" s="107">
        <f>+CJ95/CJ16</f>
        <v>8.6288451682048975E-2</v>
      </c>
      <c r="CK120" s="108"/>
      <c r="CL120" s="107">
        <f>+CL95/CL16</f>
        <v>7.5041086016162023E-2</v>
      </c>
      <c r="CM120" s="106"/>
      <c r="CN120" s="107">
        <f>+CN95/CN16</f>
        <v>6.8037120734603385E-2</v>
      </c>
      <c r="CO120" s="106"/>
      <c r="CP120" s="107">
        <f>+CP95/CP16</f>
        <v>7.2290389249500112E-2</v>
      </c>
      <c r="CQ120" s="108"/>
      <c r="CR120" s="165">
        <f>+CR95/CR16</f>
        <v>8.3909172938279125E-2</v>
      </c>
      <c r="CS120" s="166">
        <f>+CS95/CS16</f>
        <v>6.7798830063876867E-2</v>
      </c>
      <c r="CT120" s="167">
        <f>+CT95/CT16</f>
        <v>7.9778607568386437E-2</v>
      </c>
      <c r="CU120" s="43"/>
      <c r="CV120" s="109">
        <f>+CV95/CV16</f>
        <v>4.571298173365735E-2</v>
      </c>
      <c r="CW120" s="107"/>
      <c r="CX120" s="107">
        <f>+CX95/CX16</f>
        <v>4.9656823227893936E-2</v>
      </c>
      <c r="CY120" s="107"/>
      <c r="CZ120" s="107">
        <f>+CZ95/CZ16</f>
        <v>4.6205911454682752E-2</v>
      </c>
      <c r="DA120" s="108"/>
      <c r="DB120" s="110">
        <f>+DB95/DB16</f>
        <v>9.2067661749625926E-2</v>
      </c>
      <c r="DC120" s="106"/>
      <c r="DD120" s="106">
        <f>+DD95/DD16</f>
        <v>9.4594122186525118E-2</v>
      </c>
      <c r="DE120" s="106"/>
      <c r="DF120" s="106">
        <f>+DF95/DF16</f>
        <v>9.3205851369170811E-2</v>
      </c>
      <c r="DG120" s="108"/>
      <c r="DH120" s="184"/>
      <c r="DI120" s="192" t="s">
        <v>94</v>
      </c>
      <c r="DJ120" s="216">
        <f>+DJ95/DJ16</f>
        <v>4.6205911454682752E-2</v>
      </c>
      <c r="DK120" s="204">
        <f>+DK95/DK16</f>
        <v>9.3205851369170811E-2</v>
      </c>
      <c r="DL120" s="217">
        <f>+DL95/DL16</f>
        <v>6.7919235229376457E-2</v>
      </c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46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263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>
        <f>+D73/D16</f>
        <v>3.0006918080227752E-2</v>
      </c>
      <c r="E122" s="46"/>
      <c r="F122" s="107">
        <f>+F73/F16</f>
        <v>3.5731853701449989E-2</v>
      </c>
      <c r="G122" s="46"/>
      <c r="H122" s="107">
        <f>+H73/H16</f>
        <v>3.0464605529436705E-2</v>
      </c>
      <c r="I122" s="47"/>
      <c r="J122" s="107">
        <f>+J73/J16</f>
        <v>4.2420036058739598E-3</v>
      </c>
      <c r="K122" s="46"/>
      <c r="L122" s="107">
        <f>+L73/L16</f>
        <v>3.568040390790258E-3</v>
      </c>
      <c r="M122" s="46"/>
      <c r="N122" s="107">
        <f>+N73/N16</f>
        <v>3.8449030019718096E-3</v>
      </c>
      <c r="O122" s="47"/>
      <c r="P122" s="165">
        <f>+P73/P16</f>
        <v>2.2417021718286505E-2</v>
      </c>
      <c r="Q122" s="166">
        <f>+Q73/Q16</f>
        <v>7.642989343669318E-3</v>
      </c>
      <c r="R122" s="167">
        <f>+R73/R16</f>
        <v>1.7599797442691748E-2</v>
      </c>
      <c r="S122" s="41"/>
      <c r="T122" s="105">
        <f>+T73/T16</f>
        <v>2.550827845635352E-2</v>
      </c>
      <c r="U122" s="46"/>
      <c r="V122" s="107">
        <f>+V73/V16</f>
        <v>3.3603138484648458E-2</v>
      </c>
      <c r="W122" s="46"/>
      <c r="X122" s="107">
        <f>+X73/X16</f>
        <v>2.6539535458849548E-2</v>
      </c>
      <c r="Y122" s="47"/>
      <c r="Z122" s="107">
        <f>+Z73/Z16</f>
        <v>2.401378938973071E-2</v>
      </c>
      <c r="AA122" s="46"/>
      <c r="AB122" s="107">
        <f>+AB73/AB16</f>
        <v>1.5896966188758122E-2</v>
      </c>
      <c r="AC122" s="46"/>
      <c r="AD122" s="107">
        <f>+AD73/AD16</f>
        <v>2.1232816794290444E-2</v>
      </c>
      <c r="AE122" s="47"/>
      <c r="AF122" s="165">
        <f>+AF73/AF16</f>
        <v>2.4948227402245275E-2</v>
      </c>
      <c r="AG122" s="166">
        <f>+AG73/AG16</f>
        <v>2.1536619945346044E-2</v>
      </c>
      <c r="AH122" s="167">
        <f>+AH73/AH16</f>
        <v>2.4188273284753582E-2</v>
      </c>
      <c r="AI122" s="43"/>
      <c r="AJ122" s="105">
        <f>+AJ73/AJ16</f>
        <v>2.4529430219947766E-2</v>
      </c>
      <c r="AK122" s="46"/>
      <c r="AL122" s="107">
        <f>+AL73/AL16</f>
        <v>2.2634481672107687E-2</v>
      </c>
      <c r="AM122" s="46"/>
      <c r="AN122" s="107">
        <f>+AN73/AN16</f>
        <v>2.4218872819492858E-2</v>
      </c>
      <c r="AO122" s="47"/>
      <c r="AP122" s="107">
        <f>+AP73/AP16</f>
        <v>1.042513259367848E-2</v>
      </c>
      <c r="AQ122" s="46"/>
      <c r="AR122" s="107">
        <f>+AR73/AR16</f>
        <v>1.0657268256228626E-2</v>
      </c>
      <c r="AS122" s="46"/>
      <c r="AT122" s="107">
        <f>+AT73/AT16</f>
        <v>1.0570091621394115E-2</v>
      </c>
      <c r="AU122" s="47"/>
      <c r="AV122" s="165">
        <f>+AV73/AV16</f>
        <v>2.1313908749113125E-2</v>
      </c>
      <c r="AW122" s="166">
        <f>+AW73/AW16</f>
        <v>1.4074277131465203E-2</v>
      </c>
      <c r="AX122" s="167">
        <f>+AX73/AX16</f>
        <v>1.880477574667646E-2</v>
      </c>
      <c r="AY122" s="43"/>
      <c r="AZ122" s="105">
        <f>+AZ73/AZ16</f>
        <v>2.6826477594347316E-2</v>
      </c>
      <c r="BA122" s="46"/>
      <c r="BB122" s="107">
        <f>+BB73/BB16</f>
        <v>2.761313512250415E-2</v>
      </c>
      <c r="BC122" s="46"/>
      <c r="BD122" s="107">
        <f>+BD73/BD16</f>
        <v>2.6932303776818742E-2</v>
      </c>
      <c r="BE122" s="47"/>
      <c r="BF122" s="107">
        <f>+BF73/BF16</f>
        <v>1.4854087506814493E-2</v>
      </c>
      <c r="BG122" s="46"/>
      <c r="BH122" s="107">
        <f>+BH73/BH16</f>
        <v>1.5385951260465878E-2</v>
      </c>
      <c r="BI122" s="46"/>
      <c r="BJ122" s="107">
        <f>+BJ73/BJ16</f>
        <v>1.5073076766263023E-2</v>
      </c>
      <c r="BK122" s="47"/>
      <c r="BL122" s="165">
        <f>+BL73/BL16</f>
        <v>2.1806688617598241E-2</v>
      </c>
      <c r="BM122" s="166">
        <f>+BM73/BM16</f>
        <v>1.8262156382669738E-2</v>
      </c>
      <c r="BN122" s="167">
        <f>+BN73/BN16</f>
        <v>2.0823732884340408E-2</v>
      </c>
      <c r="BO122" s="43"/>
      <c r="BP122" s="263">
        <f>+BP73/BP16</f>
        <v>9.9703343639243689E-3</v>
      </c>
      <c r="BQ122" s="46"/>
      <c r="BR122" s="107">
        <f>+BR73/BR16</f>
        <v>1.1552949664565128E-2</v>
      </c>
      <c r="BS122" s="46"/>
      <c r="BT122" s="107">
        <f>+BT73/BT16</f>
        <v>1.0134412744247435E-2</v>
      </c>
      <c r="BU122" s="47"/>
      <c r="BV122" s="107">
        <v>1.6882776795932575E-2</v>
      </c>
      <c r="BW122" s="46"/>
      <c r="BX122" s="107">
        <v>1.4525933541741004E-2</v>
      </c>
      <c r="BY122" s="46"/>
      <c r="BZ122" s="107">
        <v>1.554717488067379E-2</v>
      </c>
      <c r="CA122" s="47"/>
      <c r="CB122" s="165">
        <f>+CB73/CB16</f>
        <v>1.1866978641248532E-2</v>
      </c>
      <c r="CC122" s="166">
        <f>+CC73/CC16</f>
        <v>1.3962384809652527E-2</v>
      </c>
      <c r="CD122" s="167">
        <f>+CD73/CD16</f>
        <v>1.2510037578628244E-2</v>
      </c>
      <c r="CE122" s="43"/>
      <c r="CF122" s="45">
        <f>+CF73/CF16</f>
        <v>3.1283063089074893E-2</v>
      </c>
      <c r="CG122" s="46"/>
      <c r="CH122" s="107">
        <f>+CH73/CH16</f>
        <v>2.1117126382480752E-2</v>
      </c>
      <c r="CI122" s="46"/>
      <c r="CJ122" s="107">
        <f>+CJ73/CJ16</f>
        <v>2.9881547687087777E-2</v>
      </c>
      <c r="CK122" s="47"/>
      <c r="CL122" s="107">
        <f>+CL73/CL16</f>
        <v>3.3308133050458939E-2</v>
      </c>
      <c r="CM122" s="46"/>
      <c r="CN122" s="107">
        <f>+CN73/CN16</f>
        <v>3.2589891653182573E-2</v>
      </c>
      <c r="CO122" s="46"/>
      <c r="CP122" s="107">
        <f>+CP73/CP16</f>
        <v>3.302605508322904E-2</v>
      </c>
      <c r="CQ122" s="47"/>
      <c r="CR122" s="165">
        <f>+CR73/CR16</f>
        <v>3.2052153758295635E-2</v>
      </c>
      <c r="CS122" s="166">
        <f>+CS73/CS16</f>
        <v>2.9289811889504479E-2</v>
      </c>
      <c r="CT122" s="167">
        <f>+CT73/CT16</f>
        <v>3.134391100070897E-2</v>
      </c>
      <c r="CU122" s="43"/>
      <c r="CV122" s="109">
        <f>+CV73/CV16</f>
        <v>2.5680020514546521E-2</v>
      </c>
      <c r="CW122" s="107"/>
      <c r="CX122" s="107">
        <f>+CX73/CX16</f>
        <v>2.6740093692156349E-2</v>
      </c>
      <c r="CY122" s="107"/>
      <c r="CZ122" s="107">
        <f>+CZ73/CZ16</f>
        <v>2.5812516096955031E-2</v>
      </c>
      <c r="DA122" s="96"/>
      <c r="DB122" s="110">
        <f>+DB73/DB16</f>
        <v>2.0152991819875996E-2</v>
      </c>
      <c r="DC122" s="106"/>
      <c r="DD122" s="106">
        <f>+DD73/DD16</f>
        <v>1.5119640415940954E-2</v>
      </c>
      <c r="DE122" s="106"/>
      <c r="DF122" s="106">
        <f>+DF73/DF16</f>
        <v>1.7885428775622731E-2</v>
      </c>
      <c r="DG122" s="96"/>
      <c r="DH122" s="182"/>
      <c r="DI122" s="192" t="s">
        <v>99</v>
      </c>
      <c r="DJ122" s="216">
        <f>+DJ73/DJ16</f>
        <v>2.5812516096955031E-2</v>
      </c>
      <c r="DK122" s="204">
        <f>+DK73/DK16</f>
        <v>1.7885428775622731E-2</v>
      </c>
      <c r="DL122" s="217">
        <f>+DL73/DL16</f>
        <v>2.2150311125809962E-2</v>
      </c>
      <c r="DM122"/>
    </row>
    <row r="123" spans="1:117" s="62" customFormat="1" ht="15.6" x14ac:dyDescent="0.3">
      <c r="A123" s="51"/>
      <c r="B123" s="249"/>
      <c r="C123" s="250"/>
      <c r="D123" s="251"/>
      <c r="E123" s="252"/>
      <c r="F123" s="252"/>
      <c r="G123" s="252"/>
      <c r="H123" s="252"/>
      <c r="I123" s="253"/>
      <c r="J123" s="254"/>
      <c r="K123" s="252"/>
      <c r="L123" s="252"/>
      <c r="M123" s="252"/>
      <c r="N123" s="252"/>
      <c r="O123" s="253"/>
      <c r="P123" s="255"/>
      <c r="Q123" s="256"/>
      <c r="R123" s="257"/>
      <c r="S123" s="41"/>
      <c r="T123" s="251"/>
      <c r="U123" s="252"/>
      <c r="V123" s="252"/>
      <c r="W123" s="252"/>
      <c r="X123" s="252"/>
      <c r="Y123" s="253"/>
      <c r="Z123" s="254"/>
      <c r="AA123" s="252"/>
      <c r="AB123" s="252"/>
      <c r="AC123" s="252"/>
      <c r="AD123" s="252"/>
      <c r="AE123" s="253"/>
      <c r="AF123" s="255"/>
      <c r="AG123" s="256"/>
      <c r="AH123" s="257"/>
      <c r="AI123" s="43"/>
      <c r="AJ123" s="251"/>
      <c r="AK123" s="252"/>
      <c r="AL123" s="252"/>
      <c r="AM123" s="252"/>
      <c r="AN123" s="252"/>
      <c r="AO123" s="253"/>
      <c r="AP123" s="254"/>
      <c r="AQ123" s="252"/>
      <c r="AR123" s="252"/>
      <c r="AS123" s="252"/>
      <c r="AT123" s="252"/>
      <c r="AU123" s="253"/>
      <c r="AV123" s="255"/>
      <c r="AW123" s="256"/>
      <c r="AX123" s="257"/>
      <c r="AY123" s="43"/>
      <c r="AZ123" s="251"/>
      <c r="BA123" s="252"/>
      <c r="BB123" s="252"/>
      <c r="BC123" s="252"/>
      <c r="BD123" s="252"/>
      <c r="BE123" s="253"/>
      <c r="BF123" s="254"/>
      <c r="BG123" s="252"/>
      <c r="BH123" s="252"/>
      <c r="BI123" s="252"/>
      <c r="BJ123" s="252"/>
      <c r="BK123" s="253"/>
      <c r="BL123" s="255"/>
      <c r="BM123" s="256"/>
      <c r="BN123" s="257"/>
      <c r="BO123" s="43"/>
      <c r="BP123" s="251"/>
      <c r="BQ123" s="252"/>
      <c r="BR123" s="252"/>
      <c r="BS123" s="252"/>
      <c r="BT123" s="252"/>
      <c r="BU123" s="253"/>
      <c r="BV123" s="254"/>
      <c r="BW123" s="252"/>
      <c r="BX123" s="252"/>
      <c r="BY123" s="252"/>
      <c r="BZ123" s="252"/>
      <c r="CA123" s="253"/>
      <c r="CB123" s="255"/>
      <c r="CC123" s="256"/>
      <c r="CD123" s="257"/>
      <c r="CE123" s="43"/>
      <c r="CF123" s="251"/>
      <c r="CG123" s="252"/>
      <c r="CH123" s="252"/>
      <c r="CI123" s="252"/>
      <c r="CJ123" s="252"/>
      <c r="CK123" s="253"/>
      <c r="CL123" s="254"/>
      <c r="CM123" s="252"/>
      <c r="CN123" s="252"/>
      <c r="CO123" s="252"/>
      <c r="CP123" s="252"/>
      <c r="CQ123" s="253"/>
      <c r="CR123" s="255"/>
      <c r="CS123" s="256"/>
      <c r="CT123" s="257"/>
      <c r="CU123" s="43"/>
      <c r="CV123" s="254"/>
      <c r="CW123" s="252"/>
      <c r="CX123" s="252"/>
      <c r="CY123" s="252"/>
      <c r="CZ123" s="252"/>
      <c r="DA123" s="253"/>
      <c r="DB123" s="254"/>
      <c r="DC123" s="252"/>
      <c r="DD123" s="252"/>
      <c r="DE123" s="252"/>
      <c r="DF123" s="252"/>
      <c r="DG123" s="253"/>
      <c r="DH123" s="176"/>
      <c r="DI123" s="266"/>
      <c r="DJ123" s="254"/>
      <c r="DK123" s="252"/>
      <c r="DL123" s="253"/>
      <c r="DM123"/>
    </row>
    <row r="124" spans="1:117" ht="15.6" x14ac:dyDescent="0.3">
      <c r="B124" s="258" t="s">
        <v>191</v>
      </c>
      <c r="C124" s="259"/>
      <c r="D124" s="260">
        <f>+D96/D16</f>
        <v>1.8413214514716121E-2</v>
      </c>
      <c r="E124" s="260"/>
      <c r="F124" s="260">
        <f>+F96/F16</f>
        <v>3.0468351729649166E-3</v>
      </c>
      <c r="G124" s="260"/>
      <c r="H124" s="260">
        <f>+H96/H16</f>
        <v>1.7184729265304396E-2</v>
      </c>
      <c r="I124" s="260"/>
      <c r="J124" s="260">
        <f>+J96/J16</f>
        <v>0.2318746437742332</v>
      </c>
      <c r="K124" s="260"/>
      <c r="L124" s="260">
        <f>+L96/L16</f>
        <v>0.18728318723538018</v>
      </c>
      <c r="M124" s="260"/>
      <c r="N124" s="260">
        <f>+N96/N16</f>
        <v>0.20560125982069519</v>
      </c>
      <c r="O124" s="260"/>
      <c r="P124" s="260">
        <f>+P96/P16</f>
        <v>8.1295244531321587E-2</v>
      </c>
      <c r="Q124" s="260">
        <f>+Q96/Q16</f>
        <v>0.16394162251891722</v>
      </c>
      <c r="R124" s="260">
        <f>+R96/R16</f>
        <v>0.10824294088372934</v>
      </c>
      <c r="S124" s="260"/>
      <c r="T124" s="260">
        <f>+T96/T16</f>
        <v>5.5149939665903432E-2</v>
      </c>
      <c r="U124" s="260"/>
      <c r="V124" s="260">
        <f>+V96/V16</f>
        <v>8.4135874754350609E-2</v>
      </c>
      <c r="W124" s="260"/>
      <c r="X124" s="260">
        <f>+X96/X16</f>
        <v>5.8842646943036259E-2</v>
      </c>
      <c r="Y124" s="260"/>
      <c r="Z124" s="260">
        <f>+Z96/Z16</f>
        <v>0.10297636929374468</v>
      </c>
      <c r="AA124" s="260"/>
      <c r="AB124" s="260">
        <f>+AB96/AB16</f>
        <v>9.209614422846403E-2</v>
      </c>
      <c r="AC124" s="260"/>
      <c r="AD124" s="260">
        <f>+AD96/AD16</f>
        <v>9.9248604503310148E-2</v>
      </c>
      <c r="AE124" s="260"/>
      <c r="AF124" s="260">
        <f>+AF96/AF16</f>
        <v>7.3072614997235538E-2</v>
      </c>
      <c r="AG124" s="260">
        <f>+AG96/AG16</f>
        <v>8.956069145567272E-2</v>
      </c>
      <c r="AH124" s="260">
        <f>+AH96/AH16</f>
        <v>7.6745423710549751E-2</v>
      </c>
      <c r="AI124" s="261"/>
      <c r="AJ124" s="260">
        <f>+AJ96/AJ16</f>
        <v>9.7669258375084653E-2</v>
      </c>
      <c r="AK124" s="260"/>
      <c r="AL124" s="260">
        <f>+AL96/AL16</f>
        <v>8.5026838309545785E-2</v>
      </c>
      <c r="AM124" s="260"/>
      <c r="AN124" s="260">
        <f>+AN96/AN16</f>
        <v>9.5597330292663679E-2</v>
      </c>
      <c r="AO124" s="260"/>
      <c r="AP124" s="260">
        <f>+AP96/AP16</f>
        <v>8.6750249064770357E-2</v>
      </c>
      <c r="AQ124" s="260"/>
      <c r="AR124" s="260">
        <f>+AR96/AR16</f>
        <v>8.2155713764076169E-2</v>
      </c>
      <c r="AS124" s="260"/>
      <c r="AT124" s="260">
        <f>+AT96/AT16</f>
        <v>8.3881153628605251E-2</v>
      </c>
      <c r="AU124" s="260"/>
      <c r="AV124" s="260">
        <f>+AV96/AV16</f>
        <v>9.5179924286433126E-2</v>
      </c>
      <c r="AW124" s="260">
        <f>+AW96/AW16</f>
        <v>8.297482399557396E-2</v>
      </c>
      <c r="AX124" s="260">
        <f>+AX96/AX16</f>
        <v>9.0949844421154905E-2</v>
      </c>
      <c r="AY124" s="260"/>
      <c r="AZ124" s="260">
        <f>+AZ96/AZ16</f>
        <v>7.6021726736382883E-2</v>
      </c>
      <c r="BA124" s="260"/>
      <c r="BB124" s="260">
        <f>+BB96/BB16</f>
        <v>8.1567958003270061E-2</v>
      </c>
      <c r="BC124" s="260"/>
      <c r="BD124" s="260">
        <f>+BD96/BD16</f>
        <v>7.6767841101363962E-2</v>
      </c>
      <c r="BE124" s="260"/>
      <c r="BF124" s="260">
        <f>+BF96/BF16</f>
        <v>6.778726644746548E-2</v>
      </c>
      <c r="BG124" s="260"/>
      <c r="BH124" s="260">
        <f>+BH96/BH16</f>
        <v>7.1335758228678492E-2</v>
      </c>
      <c r="BI124" s="260"/>
      <c r="BJ124" s="260">
        <f>+BJ96/BJ16</f>
        <v>6.9248320301938851E-2</v>
      </c>
      <c r="BK124" s="260"/>
      <c r="BL124" s="260">
        <f>+BL96/BL16</f>
        <v>7.256917860809986E-2</v>
      </c>
      <c r="BM124" s="260">
        <f>+BM96/BM16</f>
        <v>7.3742682483286665E-2</v>
      </c>
      <c r="BN124" s="260">
        <f>+BN96/BN16</f>
        <v>7.2894610085559239E-2</v>
      </c>
      <c r="BO124" s="260"/>
      <c r="BP124" s="260">
        <f>+BP96/BP16</f>
        <v>7.6931044311179711E-2</v>
      </c>
      <c r="BQ124" s="260"/>
      <c r="BR124" s="260">
        <f>+BR96/BR16</f>
        <v>7.7032008023847853E-2</v>
      </c>
      <c r="BS124" s="260"/>
      <c r="BT124" s="260">
        <f>+BT96/BT16</f>
        <v>7.6941511771237286E-2</v>
      </c>
      <c r="BU124" s="260"/>
      <c r="BV124" s="260">
        <f>+BV96/BV16</f>
        <v>0.12474168259104337</v>
      </c>
      <c r="BW124" s="260"/>
      <c r="BX124" s="260">
        <f>+BX96/BX16</f>
        <v>0.10468613926116944</v>
      </c>
      <c r="BY124" s="260"/>
      <c r="BZ124" s="260">
        <f>+BZ96/BZ16</f>
        <v>0.11337638622044395</v>
      </c>
      <c r="CA124" s="260"/>
      <c r="CB124" s="260">
        <f>+CB96/CB16</f>
        <v>9.0049384808139857E-2</v>
      </c>
      <c r="CC124" s="260">
        <f>+CC96/CC16</f>
        <v>9.9444116014610479E-2</v>
      </c>
      <c r="CD124" s="260">
        <f>+CD96/CD16</f>
        <v>9.2932532695025452E-2</v>
      </c>
      <c r="CE124" s="260"/>
      <c r="CF124" s="260">
        <f>+CF96/CF16</f>
        <v>0.12062255080100881</v>
      </c>
      <c r="CG124" s="260"/>
      <c r="CH124" s="260">
        <f>+CH96/CH16</f>
        <v>8.8325826858418485E-2</v>
      </c>
      <c r="CI124" s="260"/>
      <c r="CJ124" s="260">
        <f>+CJ96/CJ16</f>
        <v>0.11616999936913674</v>
      </c>
      <c r="CK124" s="260"/>
      <c r="CL124" s="260">
        <f>+CL96/CL16</f>
        <v>0.10834921906662096</v>
      </c>
      <c r="CM124" s="260"/>
      <c r="CN124" s="260">
        <f>+CN96/CN16</f>
        <v>0.10062701238778597</v>
      </c>
      <c r="CO124" s="260"/>
      <c r="CP124" s="260">
        <f>+CP96/CP16</f>
        <v>0.10531644433272916</v>
      </c>
      <c r="CQ124" s="260"/>
      <c r="CR124" s="260">
        <f>+CR96/CR16</f>
        <v>0.11596132669657476</v>
      </c>
      <c r="CS124" s="260">
        <f>+CS96/CS16</f>
        <v>9.7088641953381363E-2</v>
      </c>
      <c r="CT124" s="260">
        <f>+CT96/CT16</f>
        <v>0.11112251856909541</v>
      </c>
      <c r="CU124" s="260"/>
      <c r="CV124" s="260">
        <f>+CV96/CV16</f>
        <v>7.1393002248203871E-2</v>
      </c>
      <c r="CW124" s="260"/>
      <c r="CX124" s="260">
        <f>+CX96/CX16</f>
        <v>7.6396916920050281E-2</v>
      </c>
      <c r="CY124" s="260"/>
      <c r="CZ124" s="260">
        <f>+CZ96/CZ16</f>
        <v>7.2018427551637787E-2</v>
      </c>
      <c r="DA124" s="260"/>
      <c r="DB124" s="260">
        <f>+DB96/DB16</f>
        <v>0.11222065356950192</v>
      </c>
      <c r="DC124" s="260"/>
      <c r="DD124" s="260">
        <f>+DD96/DD16</f>
        <v>0.10971376260246607</v>
      </c>
      <c r="DE124" s="260"/>
      <c r="DF124" s="260">
        <f>+DF96/DF16</f>
        <v>0.11109128014479354</v>
      </c>
      <c r="DG124" s="262"/>
      <c r="DI124" s="296"/>
      <c r="DJ124" s="267"/>
      <c r="DK124" s="267"/>
      <c r="DL124" s="297"/>
    </row>
    <row r="125" spans="1:117" x14ac:dyDescent="0.25">
      <c r="AI125" s="22"/>
      <c r="DI125" s="197" t="s">
        <v>95</v>
      </c>
      <c r="DJ125" s="201">
        <f>+DJ102</f>
        <v>97722274.769076586</v>
      </c>
      <c r="DK125" s="201">
        <f>+DK102</f>
        <v>4525633.1148028374</v>
      </c>
      <c r="DL125" s="202">
        <f>+DL102</f>
        <v>102247907.88387966</v>
      </c>
    </row>
    <row r="126" spans="1:117" ht="15.75" customHeight="1" x14ac:dyDescent="0.3">
      <c r="DI126" s="190" t="s">
        <v>126</v>
      </c>
      <c r="DJ126" s="205">
        <f>+H114</f>
        <v>30871484.289946668</v>
      </c>
      <c r="DK126" s="205">
        <f>+N114</f>
        <v>-26022090.967677273</v>
      </c>
      <c r="DL126" s="206">
        <f>+DJ126+DK126</f>
        <v>4849393.322269395</v>
      </c>
    </row>
    <row r="127" spans="1:117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F127" s="245"/>
      <c r="DI127" s="190" t="s">
        <v>133</v>
      </c>
      <c r="DJ127" s="205">
        <f>+X114</f>
        <v>48306115.415778935</v>
      </c>
      <c r="DK127" s="205">
        <f>+AD114</f>
        <v>21728235.007217228</v>
      </c>
      <c r="DL127" s="206">
        <f t="shared" ref="DL127:DL131" si="246">+DJ127+DK127</f>
        <v>70034350.422996163</v>
      </c>
    </row>
    <row r="128" spans="1:117" ht="15.75" customHeight="1" x14ac:dyDescent="0.3">
      <c r="DI128" s="190" t="s">
        <v>171</v>
      </c>
      <c r="DJ128" s="205">
        <f>+AN114</f>
        <v>10149648.305981249</v>
      </c>
      <c r="DK128" s="205">
        <f>+AT114</f>
        <v>4787595.2378280759</v>
      </c>
      <c r="DL128" s="206">
        <f t="shared" si="246"/>
        <v>14937243.543809325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172</v>
      </c>
      <c r="DJ129" s="205">
        <f>+BD114</f>
        <v>2729766.6151880622</v>
      </c>
      <c r="DK129" s="205">
        <f>+BJ114</f>
        <v>11843128.136258066</v>
      </c>
      <c r="DL129" s="206">
        <f t="shared" si="246"/>
        <v>14572894.751446128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174</v>
      </c>
      <c r="DJ130" s="205">
        <f>+BT114</f>
        <v>6897926.6999996006</v>
      </c>
      <c r="DK130" s="205">
        <f>+BZ114</f>
        <v>-22493289.010000154</v>
      </c>
      <c r="DL130" s="206">
        <f t="shared" si="246"/>
        <v>-15595362.310000554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173</v>
      </c>
      <c r="DJ131" s="205">
        <f>+CJ114</f>
        <v>-1232666.5578171015</v>
      </c>
      <c r="DK131" s="205">
        <f>+CP114</f>
        <v>14682054.711177409</v>
      </c>
      <c r="DL131" s="206">
        <f t="shared" si="246"/>
        <v>13449388.153360307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3"/>
      <c r="DJ132" s="264"/>
      <c r="DK132" s="264"/>
      <c r="DL132" s="265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8" t="s">
        <v>97</v>
      </c>
      <c r="DJ133" s="203">
        <f>+DJ125/DJ16</f>
        <v>6.5593034798995531E-2</v>
      </c>
      <c r="DK133" s="203">
        <f>+DK125/DK16</f>
        <v>3.5375933439966644E-3</v>
      </c>
      <c r="DL133" s="218">
        <f>+DL125/DL16</f>
        <v>3.6924277035784388E-2</v>
      </c>
    </row>
    <row r="134" spans="21:116" ht="16.5" customHeight="1" x14ac:dyDescent="0.3">
      <c r="DI134" s="190" t="s">
        <v>126</v>
      </c>
      <c r="DJ134" s="231">
        <f>+H116</f>
        <v>0.14126090446606518</v>
      </c>
      <c r="DK134" s="231">
        <f>+N116</f>
        <v>-0.12730944139562531</v>
      </c>
      <c r="DL134" s="232">
        <f>+R116</f>
        <v>1.1465841815137446E-2</v>
      </c>
    </row>
    <row r="135" spans="21:116" ht="16.5" customHeight="1" x14ac:dyDescent="0.3">
      <c r="DI135" s="190" t="s">
        <v>133</v>
      </c>
      <c r="DJ135" s="231">
        <f>+X116</f>
        <v>0.11226632069338667</v>
      </c>
      <c r="DK135" s="231">
        <f>+AD116</f>
        <v>6.3473922588862808E-2</v>
      </c>
      <c r="DL135" s="232">
        <f>+AH116</f>
        <v>9.0647741059086392E-2</v>
      </c>
    </row>
    <row r="136" spans="21:116" ht="16.5" customHeight="1" x14ac:dyDescent="0.3">
      <c r="DI136" s="190" t="s">
        <v>171</v>
      </c>
      <c r="DJ136" s="231">
        <f>+AN116</f>
        <v>6.3202973777160068E-2</v>
      </c>
      <c r="DK136" s="231">
        <f>+AT116</f>
        <v>4.5344524469219057E-2</v>
      </c>
      <c r="DL136" s="232">
        <f>+AX116</f>
        <v>5.611901684944319E-2</v>
      </c>
    </row>
    <row r="137" spans="21:116" ht="16.5" customHeight="1" x14ac:dyDescent="0.3">
      <c r="DI137" s="190" t="s">
        <v>172</v>
      </c>
      <c r="DJ137" s="231">
        <f>+BD116</f>
        <v>1.0718948018832899E-2</v>
      </c>
      <c r="DK137" s="231">
        <f>+BJ116</f>
        <v>4.3779505782174502E-2</v>
      </c>
      <c r="DL137" s="232">
        <f>+BN116</f>
        <v>2.7748115321431274E-2</v>
      </c>
    </row>
    <row r="138" spans="21:116" ht="16.5" customHeight="1" x14ac:dyDescent="0.3">
      <c r="DI138" s="190" t="s">
        <v>174</v>
      </c>
      <c r="DJ138" s="231">
        <f>+BT116</f>
        <v>4.4066102988936963E-2</v>
      </c>
      <c r="DK138" s="231">
        <f>+BZ116</f>
        <v>-0.1837069566736752</v>
      </c>
      <c r="DL138" s="232">
        <f>+CD116</f>
        <v>-5.5901958325993484E-2</v>
      </c>
    </row>
    <row r="139" spans="21:116" ht="16.5" customHeight="1" x14ac:dyDescent="0.3">
      <c r="DI139" s="190" t="s">
        <v>173</v>
      </c>
      <c r="DJ139" s="231">
        <f>+CJ116</f>
        <v>-4.5787981955546127E-3</v>
      </c>
      <c r="DK139" s="231">
        <f>+CP116</f>
        <v>6.273366148707156E-2</v>
      </c>
      <c r="DL139" s="232">
        <f>+CT116</f>
        <v>2.6725078433983997E-2</v>
      </c>
    </row>
    <row r="140" spans="21:116" ht="4.8" customHeight="1" x14ac:dyDescent="0.3">
      <c r="DI140" s="173"/>
      <c r="DJ140" s="264"/>
      <c r="DK140" s="264"/>
      <c r="DL140" s="265"/>
    </row>
    <row r="141" spans="21:116" x14ac:dyDescent="0.25">
      <c r="DI141" s="198" t="s">
        <v>175</v>
      </c>
      <c r="DJ141" s="236">
        <f>+DJ63/DJ16</f>
        <v>0.86238853764936674</v>
      </c>
      <c r="DK141" s="236">
        <f t="shared" ref="DK141:DL141" si="247">+DK63/DK16</f>
        <v>0.88537112651120986</v>
      </c>
      <c r="DL141" s="237">
        <f t="shared" si="247"/>
        <v>0.87300617660902924</v>
      </c>
    </row>
    <row r="142" spans="21:116" ht="15" customHeight="1" x14ac:dyDescent="0.3">
      <c r="DI142" s="190" t="s">
        <v>126</v>
      </c>
      <c r="DJ142" s="231">
        <f>+H118</f>
        <v>0.84155436626863056</v>
      </c>
      <c r="DK142" s="231">
        <f>+N118</f>
        <v>0.92170818157492995</v>
      </c>
      <c r="DL142" s="232">
        <f>+R118</f>
        <v>0.88029121730113313</v>
      </c>
    </row>
    <row r="143" spans="21:116" ht="15" customHeight="1" x14ac:dyDescent="0.3">
      <c r="DI143" s="190" t="s">
        <v>133</v>
      </c>
      <c r="DJ143" s="231">
        <f>+X118</f>
        <v>0.82889103236357708</v>
      </c>
      <c r="DK143" s="231">
        <f>+AD118</f>
        <v>0.83727747290782695</v>
      </c>
      <c r="DL143" s="232">
        <f>+AH118</f>
        <v>0.83260683523036394</v>
      </c>
    </row>
    <row r="144" spans="21:116" ht="15" customHeight="1" x14ac:dyDescent="0.3">
      <c r="DI144" s="190" t="s">
        <v>171</v>
      </c>
      <c r="DJ144" s="231">
        <f>+AN118</f>
        <v>0.84119969593017618</v>
      </c>
      <c r="DK144" s="231">
        <f>+AT118</f>
        <v>0.87077432190217574</v>
      </c>
      <c r="DL144" s="232">
        <f>+AX118</f>
        <v>0.85293113872940196</v>
      </c>
    </row>
    <row r="145" spans="113:116" ht="15" customHeight="1" x14ac:dyDescent="0.3">
      <c r="DI145" s="190" t="s">
        <v>172</v>
      </c>
      <c r="DJ145" s="231">
        <f>+BD118</f>
        <v>0.9125132108798033</v>
      </c>
      <c r="DK145" s="231">
        <f>+BJ118</f>
        <v>0.88697217391588656</v>
      </c>
      <c r="DL145" s="232">
        <f>+BN118</f>
        <v>0.8993572745930094</v>
      </c>
    </row>
    <row r="146" spans="113:116" ht="15" customHeight="1" x14ac:dyDescent="0.3">
      <c r="DI146" s="190" t="s">
        <v>174</v>
      </c>
      <c r="DJ146" s="231">
        <f>+BT118</f>
        <v>0.8789923852398257</v>
      </c>
      <c r="DK146" s="231">
        <f>+BZ118</f>
        <v>1.0703305704532311</v>
      </c>
      <c r="DL146" s="232">
        <f>+CD118</f>
        <v>0.96296942563096799</v>
      </c>
    </row>
    <row r="147" spans="113:116" ht="15" customHeight="1" x14ac:dyDescent="0.3">
      <c r="DI147" s="190" t="s">
        <v>173</v>
      </c>
      <c r="DJ147" s="231">
        <f>+CJ118</f>
        <v>0.88840879882641799</v>
      </c>
      <c r="DK147" s="231">
        <f>+CP118</f>
        <v>0.83194989418019927</v>
      </c>
      <c r="DL147" s="232">
        <f>+CT118</f>
        <v>0.86215240299692053</v>
      </c>
    </row>
    <row r="148" spans="113:116" ht="4.8" customHeight="1" x14ac:dyDescent="0.3">
      <c r="DI148" s="173"/>
      <c r="DJ148" s="264"/>
      <c r="DK148" s="264"/>
      <c r="DL148" s="265"/>
    </row>
    <row r="149" spans="113:116" x14ac:dyDescent="0.25">
      <c r="DI149" s="198" t="s">
        <v>94</v>
      </c>
      <c r="DJ149" s="236">
        <f>+DJ95/DJ16</f>
        <v>4.6205911454682752E-2</v>
      </c>
      <c r="DK149" s="236">
        <f t="shared" ref="DK149:DL149" si="248">+DK95/DK16</f>
        <v>9.3205851369170811E-2</v>
      </c>
      <c r="DL149" s="237">
        <f t="shared" si="248"/>
        <v>6.7919235229376457E-2</v>
      </c>
    </row>
    <row r="150" spans="113:116" ht="15.75" customHeight="1" x14ac:dyDescent="0.3">
      <c r="DI150" s="190" t="s">
        <v>126</v>
      </c>
      <c r="DJ150" s="231">
        <f>+H120</f>
        <v>-1.3279876264132308E-2</v>
      </c>
      <c r="DK150" s="231">
        <f>+N120</f>
        <v>0.20175635681872342</v>
      </c>
      <c r="DL150" s="232">
        <f>+R120</f>
        <v>9.0643143441037591E-2</v>
      </c>
    </row>
    <row r="151" spans="113:116" ht="15.75" customHeight="1" x14ac:dyDescent="0.3">
      <c r="DI151" s="190" t="s">
        <v>133</v>
      </c>
      <c r="DJ151" s="231">
        <f>+X120</f>
        <v>3.2303111484186721E-2</v>
      </c>
      <c r="DK151" s="231">
        <f>+AD120</f>
        <v>7.8015787709019707E-2</v>
      </c>
      <c r="DL151" s="232">
        <f>+AH120</f>
        <v>5.2557150425796173E-2</v>
      </c>
    </row>
    <row r="152" spans="113:116" ht="15.75" customHeight="1" x14ac:dyDescent="0.3">
      <c r="DI152" s="190" t="s">
        <v>171</v>
      </c>
      <c r="DJ152" s="231">
        <f>+AN120</f>
        <v>7.1378457473170828E-2</v>
      </c>
      <c r="DK152" s="231">
        <f>+AT120</f>
        <v>7.3311062007211131E-2</v>
      </c>
      <c r="DL152" s="232">
        <f>+AX120</f>
        <v>7.2145068674478452E-2</v>
      </c>
    </row>
    <row r="153" spans="113:116" ht="15.75" customHeight="1" x14ac:dyDescent="0.3">
      <c r="DI153" s="190" t="s">
        <v>172</v>
      </c>
      <c r="DJ153" s="231">
        <f>+BD120</f>
        <v>4.983553732454523E-2</v>
      </c>
      <c r="DK153" s="231">
        <f>+BJ120</f>
        <v>5.4175243535675835E-2</v>
      </c>
      <c r="DL153" s="232">
        <f>+BN120</f>
        <v>5.2070877201218835E-2</v>
      </c>
    </row>
    <row r="154" spans="113:116" ht="15.75" customHeight="1" x14ac:dyDescent="0.3">
      <c r="DI154" s="190" t="s">
        <v>174</v>
      </c>
      <c r="DJ154" s="231">
        <f>+BT120</f>
        <v>6.680709902698985E-2</v>
      </c>
      <c r="DK154" s="231">
        <f>+BZ120</f>
        <v>9.782921133977017E-2</v>
      </c>
      <c r="DL154" s="232">
        <f>+CD120</f>
        <v>8.0422495116397208E-2</v>
      </c>
    </row>
    <row r="155" spans="113:116" ht="15.75" customHeight="1" x14ac:dyDescent="0.3">
      <c r="DI155" s="190" t="s">
        <v>173</v>
      </c>
      <c r="DJ155" s="231">
        <f>+CJ120</f>
        <v>8.6288451682048975E-2</v>
      </c>
      <c r="DK155" s="231">
        <f>+CP120</f>
        <v>7.2290389249500112E-2</v>
      </c>
      <c r="DL155" s="232">
        <f>+CT120</f>
        <v>7.9778607568386437E-2</v>
      </c>
    </row>
    <row r="156" spans="113:116" ht="4.8" customHeight="1" x14ac:dyDescent="0.3">
      <c r="DI156" s="173"/>
      <c r="DJ156" s="264"/>
      <c r="DK156" s="264"/>
      <c r="DL156" s="265"/>
    </row>
    <row r="157" spans="113:116" x14ac:dyDescent="0.25">
      <c r="DI157" s="198" t="s">
        <v>176</v>
      </c>
      <c r="DJ157" s="236">
        <f>+DJ73/DJ16</f>
        <v>2.5812516096955031E-2</v>
      </c>
      <c r="DK157" s="236">
        <f>+DK73/DK16</f>
        <v>1.7885428775622731E-2</v>
      </c>
      <c r="DL157" s="237">
        <f>+DL73/DL16</f>
        <v>2.2150311125809962E-2</v>
      </c>
    </row>
    <row r="158" spans="113:116" ht="15.75" customHeight="1" x14ac:dyDescent="0.3">
      <c r="DI158" s="190" t="s">
        <v>126</v>
      </c>
      <c r="DJ158" s="231">
        <f>+H122</f>
        <v>3.0464605529436705E-2</v>
      </c>
      <c r="DK158" s="231">
        <f>+N122</f>
        <v>3.8449030019718096E-3</v>
      </c>
      <c r="DL158" s="232">
        <f>+R122</f>
        <v>1.7599797442691748E-2</v>
      </c>
    </row>
    <row r="159" spans="113:116" ht="15.75" customHeight="1" x14ac:dyDescent="0.3">
      <c r="DI159" s="190" t="s">
        <v>133</v>
      </c>
      <c r="DJ159" s="231">
        <f>+X122</f>
        <v>2.6539535458849548E-2</v>
      </c>
      <c r="DK159" s="231">
        <f>+AD122</f>
        <v>2.1232816794290444E-2</v>
      </c>
      <c r="DL159" s="232">
        <f>+AH122</f>
        <v>2.4188273284753582E-2</v>
      </c>
    </row>
    <row r="160" spans="113:116" ht="15.75" customHeight="1" x14ac:dyDescent="0.3">
      <c r="DI160" s="190" t="s">
        <v>171</v>
      </c>
      <c r="DJ160" s="231">
        <f>+AN122</f>
        <v>2.4218872819492858E-2</v>
      </c>
      <c r="DK160" s="231">
        <f>+AT122</f>
        <v>1.0570091621394115E-2</v>
      </c>
      <c r="DL160" s="232">
        <f>+AX122</f>
        <v>1.880477574667646E-2</v>
      </c>
    </row>
    <row r="161" spans="113:116" ht="15.75" customHeight="1" x14ac:dyDescent="0.3">
      <c r="DI161" s="190" t="s">
        <v>172</v>
      </c>
      <c r="DJ161" s="231">
        <f>+BD122</f>
        <v>2.6932303776818742E-2</v>
      </c>
      <c r="DK161" s="231">
        <f>+BJ122</f>
        <v>1.5073076766263023E-2</v>
      </c>
      <c r="DL161" s="232">
        <f>+BN122</f>
        <v>2.0823732884340408E-2</v>
      </c>
    </row>
    <row r="162" spans="113:116" ht="15.75" customHeight="1" x14ac:dyDescent="0.3">
      <c r="DI162" s="190" t="s">
        <v>174</v>
      </c>
      <c r="DJ162" s="231">
        <f>+BT122</f>
        <v>1.0134412744247435E-2</v>
      </c>
      <c r="DK162" s="231">
        <f>+BZ122</f>
        <v>1.554717488067379E-2</v>
      </c>
      <c r="DL162" s="232">
        <f>+CD122</f>
        <v>1.2510037578628244E-2</v>
      </c>
    </row>
    <row r="163" spans="113:116" ht="15.75" customHeight="1" thickBot="1" x14ac:dyDescent="0.35">
      <c r="DI163" s="219" t="s">
        <v>173</v>
      </c>
      <c r="DJ163" s="241">
        <f>+CJ122</f>
        <v>2.9881547687087777E-2</v>
      </c>
      <c r="DK163" s="241">
        <f>+CP122</f>
        <v>3.302605508322904E-2</v>
      </c>
      <c r="DL163" s="242">
        <f>+CT122</f>
        <v>3.134391100070897E-2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G6" activePane="bottomRight" state="frozen"/>
      <selection pane="topRight" activeCell="D1" sqref="D1"/>
      <selection pane="bottomLeft" activeCell="A6" sqref="A6"/>
      <selection pane="bottomRight" activeCell="DN55" sqref="DN55"/>
    </sheetView>
  </sheetViews>
  <sheetFormatPr defaultColWidth="9.109375" defaultRowHeight="13.2" x14ac:dyDescent="0.25"/>
  <cols>
    <col min="1" max="1" width="3.33203125" style="1" customWidth="1"/>
    <col min="2" max="2" width="63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103</v>
      </c>
      <c r="B1" s="222"/>
      <c r="C1" s="299" t="s">
        <v>178</v>
      </c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1"/>
    </row>
    <row r="2" spans="1:119" s="28" customFormat="1" ht="21.6" thickBot="1" x14ac:dyDescent="0.45">
      <c r="A2" s="31" t="s">
        <v>14</v>
      </c>
      <c r="B2" s="30"/>
      <c r="C2" s="33"/>
      <c r="D2" s="302" t="s">
        <v>158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4"/>
      <c r="S2" s="226"/>
      <c r="T2" s="305" t="s">
        <v>159</v>
      </c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4"/>
      <c r="AI2" s="227"/>
      <c r="AJ2" s="305" t="s">
        <v>160</v>
      </c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4"/>
      <c r="AY2" s="227"/>
      <c r="AZ2" s="305" t="s">
        <v>163</v>
      </c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4"/>
      <c r="BO2" s="227"/>
      <c r="BP2" s="305" t="s">
        <v>164</v>
      </c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4"/>
      <c r="CE2" s="227"/>
      <c r="CF2" s="305" t="s">
        <v>165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6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10" t="s">
        <v>132</v>
      </c>
      <c r="E3" s="311"/>
      <c r="F3" s="311"/>
      <c r="G3" s="311"/>
      <c r="H3" s="311"/>
      <c r="I3" s="312"/>
      <c r="J3" s="313" t="s">
        <v>130</v>
      </c>
      <c r="K3" s="311"/>
      <c r="L3" s="311"/>
      <c r="M3" s="311"/>
      <c r="N3" s="311"/>
      <c r="O3" s="312"/>
      <c r="P3" s="307" t="s">
        <v>179</v>
      </c>
      <c r="Q3" s="308"/>
      <c r="R3" s="309"/>
      <c r="S3" s="228"/>
      <c r="T3" s="313" t="s">
        <v>129</v>
      </c>
      <c r="U3" s="311"/>
      <c r="V3" s="311"/>
      <c r="W3" s="311"/>
      <c r="X3" s="311"/>
      <c r="Y3" s="312"/>
      <c r="Z3" s="313" t="s">
        <v>128</v>
      </c>
      <c r="AA3" s="311"/>
      <c r="AB3" s="311"/>
      <c r="AC3" s="311"/>
      <c r="AD3" s="311"/>
      <c r="AE3" s="312"/>
      <c r="AF3" s="307" t="s">
        <v>180</v>
      </c>
      <c r="AG3" s="308"/>
      <c r="AH3" s="309"/>
      <c r="AI3" s="229"/>
      <c r="AJ3" s="313" t="s">
        <v>136</v>
      </c>
      <c r="AK3" s="311"/>
      <c r="AL3" s="311"/>
      <c r="AM3" s="311"/>
      <c r="AN3" s="311"/>
      <c r="AO3" s="312"/>
      <c r="AP3" s="313" t="s">
        <v>137</v>
      </c>
      <c r="AQ3" s="311"/>
      <c r="AR3" s="311"/>
      <c r="AS3" s="311"/>
      <c r="AT3" s="311"/>
      <c r="AU3" s="312"/>
      <c r="AV3" s="307" t="s">
        <v>181</v>
      </c>
      <c r="AW3" s="308"/>
      <c r="AX3" s="309"/>
      <c r="AY3" s="229"/>
      <c r="AZ3" s="313" t="s">
        <v>142</v>
      </c>
      <c r="BA3" s="311"/>
      <c r="BB3" s="311"/>
      <c r="BC3" s="311"/>
      <c r="BD3" s="311"/>
      <c r="BE3" s="312"/>
      <c r="BF3" s="313" t="s">
        <v>143</v>
      </c>
      <c r="BG3" s="311"/>
      <c r="BH3" s="311"/>
      <c r="BI3" s="311"/>
      <c r="BJ3" s="311"/>
      <c r="BK3" s="312"/>
      <c r="BL3" s="307" t="s">
        <v>182</v>
      </c>
      <c r="BM3" s="308"/>
      <c r="BN3" s="309"/>
      <c r="BO3" s="229"/>
      <c r="BP3" s="313" t="s">
        <v>139</v>
      </c>
      <c r="BQ3" s="311"/>
      <c r="BR3" s="311"/>
      <c r="BS3" s="311"/>
      <c r="BT3" s="311"/>
      <c r="BU3" s="312"/>
      <c r="BV3" s="313" t="s">
        <v>140</v>
      </c>
      <c r="BW3" s="311"/>
      <c r="BX3" s="311"/>
      <c r="BY3" s="311"/>
      <c r="BZ3" s="311"/>
      <c r="CA3" s="312"/>
      <c r="CB3" s="307" t="s">
        <v>183</v>
      </c>
      <c r="CC3" s="308"/>
      <c r="CD3" s="309"/>
      <c r="CE3" s="229"/>
      <c r="CF3" s="313" t="s">
        <v>145</v>
      </c>
      <c r="CG3" s="311"/>
      <c r="CH3" s="311"/>
      <c r="CI3" s="311"/>
      <c r="CJ3" s="311"/>
      <c r="CK3" s="312"/>
      <c r="CL3" s="313" t="s">
        <v>146</v>
      </c>
      <c r="CM3" s="311"/>
      <c r="CN3" s="311"/>
      <c r="CO3" s="311"/>
      <c r="CP3" s="311"/>
      <c r="CQ3" s="312"/>
      <c r="CR3" s="307" t="s">
        <v>184</v>
      </c>
      <c r="CS3" s="308"/>
      <c r="CT3" s="324"/>
      <c r="CU3" s="62"/>
      <c r="CV3" s="314" t="s">
        <v>148</v>
      </c>
      <c r="CW3" s="315"/>
      <c r="CX3" s="315"/>
      <c r="CY3" s="315"/>
      <c r="CZ3" s="315"/>
      <c r="DA3" s="316"/>
      <c r="DB3" s="317" t="s">
        <v>149</v>
      </c>
      <c r="DC3" s="315"/>
      <c r="DD3" s="315"/>
      <c r="DE3" s="315"/>
      <c r="DF3" s="315"/>
      <c r="DG3" s="316"/>
      <c r="DH3" s="185"/>
      <c r="DI3" s="318" t="s">
        <v>150</v>
      </c>
      <c r="DJ3" s="319"/>
      <c r="DK3" s="319"/>
      <c r="DL3" s="320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85">
        <v>1049</v>
      </c>
      <c r="CG4" s="286"/>
      <c r="CH4" s="286"/>
      <c r="CI4" s="286"/>
      <c r="CJ4" s="286"/>
      <c r="CK4" s="287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21"/>
      <c r="DJ4" s="322"/>
      <c r="DK4" s="322"/>
      <c r="DL4" s="323"/>
      <c r="DM4"/>
    </row>
    <row r="5" spans="1:119" s="27" customFormat="1" ht="48" customHeight="1" thickBot="1" x14ac:dyDescent="0.35">
      <c r="A5" s="122"/>
      <c r="B5" s="122"/>
      <c r="C5" s="123"/>
      <c r="D5" s="124" t="s">
        <v>104</v>
      </c>
      <c r="E5" s="125" t="s">
        <v>98</v>
      </c>
      <c r="F5" s="125" t="s">
        <v>105</v>
      </c>
      <c r="G5" s="125" t="s">
        <v>98</v>
      </c>
      <c r="H5" s="125" t="s">
        <v>116</v>
      </c>
      <c r="I5" s="126" t="s">
        <v>161</v>
      </c>
      <c r="J5" s="127" t="s">
        <v>104</v>
      </c>
      <c r="K5" s="125" t="s">
        <v>98</v>
      </c>
      <c r="L5" s="125" t="s">
        <v>105</v>
      </c>
      <c r="M5" s="125" t="s">
        <v>98</v>
      </c>
      <c r="N5" s="125" t="s">
        <v>116</v>
      </c>
      <c r="O5" s="123" t="s">
        <v>161</v>
      </c>
      <c r="P5" s="133" t="s">
        <v>104</v>
      </c>
      <c r="Q5" s="133" t="s">
        <v>105</v>
      </c>
      <c r="R5" s="134" t="s">
        <v>127</v>
      </c>
      <c r="S5" s="41"/>
      <c r="T5" s="124" t="s">
        <v>106</v>
      </c>
      <c r="U5" s="125" t="s">
        <v>98</v>
      </c>
      <c r="V5" s="125" t="s">
        <v>107</v>
      </c>
      <c r="W5" s="125" t="s">
        <v>98</v>
      </c>
      <c r="X5" s="125" t="s">
        <v>117</v>
      </c>
      <c r="Y5" s="126" t="s">
        <v>161</v>
      </c>
      <c r="Z5" s="127" t="s">
        <v>106</v>
      </c>
      <c r="AA5" s="125" t="s">
        <v>98</v>
      </c>
      <c r="AB5" s="125" t="s">
        <v>107</v>
      </c>
      <c r="AC5" s="125" t="s">
        <v>98</v>
      </c>
      <c r="AD5" s="125" t="s">
        <v>117</v>
      </c>
      <c r="AE5" s="128" t="s">
        <v>161</v>
      </c>
      <c r="AF5" s="133" t="s">
        <v>106</v>
      </c>
      <c r="AG5" s="133" t="s">
        <v>107</v>
      </c>
      <c r="AH5" s="134" t="s">
        <v>135</v>
      </c>
      <c r="AI5" s="43"/>
      <c r="AJ5" s="124" t="s">
        <v>108</v>
      </c>
      <c r="AK5" s="125" t="s">
        <v>98</v>
      </c>
      <c r="AL5" s="125" t="s">
        <v>109</v>
      </c>
      <c r="AM5" s="125" t="s">
        <v>98</v>
      </c>
      <c r="AN5" s="125" t="s">
        <v>118</v>
      </c>
      <c r="AO5" s="126" t="s">
        <v>161</v>
      </c>
      <c r="AP5" s="127" t="s">
        <v>108</v>
      </c>
      <c r="AQ5" s="125" t="s">
        <v>98</v>
      </c>
      <c r="AR5" s="125" t="s">
        <v>109</v>
      </c>
      <c r="AS5" s="125" t="s">
        <v>98</v>
      </c>
      <c r="AT5" s="125" t="s">
        <v>118</v>
      </c>
      <c r="AU5" s="123" t="s">
        <v>161</v>
      </c>
      <c r="AV5" s="133" t="s">
        <v>108</v>
      </c>
      <c r="AW5" s="133" t="s">
        <v>109</v>
      </c>
      <c r="AX5" s="134" t="s">
        <v>151</v>
      </c>
      <c r="AY5" s="43"/>
      <c r="AZ5" s="124" t="s">
        <v>110</v>
      </c>
      <c r="BA5" s="125" t="s">
        <v>98</v>
      </c>
      <c r="BB5" s="125" t="s">
        <v>111</v>
      </c>
      <c r="BC5" s="125" t="s">
        <v>98</v>
      </c>
      <c r="BD5" s="125" t="s">
        <v>119</v>
      </c>
      <c r="BE5" s="126" t="s">
        <v>161</v>
      </c>
      <c r="BF5" s="127" t="s">
        <v>110</v>
      </c>
      <c r="BG5" s="125" t="s">
        <v>98</v>
      </c>
      <c r="BH5" s="125" t="s">
        <v>111</v>
      </c>
      <c r="BI5" s="125" t="s">
        <v>98</v>
      </c>
      <c r="BJ5" s="125" t="s">
        <v>119</v>
      </c>
      <c r="BK5" s="123" t="s">
        <v>161</v>
      </c>
      <c r="BL5" s="133" t="s">
        <v>110</v>
      </c>
      <c r="BM5" s="133" t="s">
        <v>111</v>
      </c>
      <c r="BN5" s="134" t="s">
        <v>152</v>
      </c>
      <c r="BO5" s="43"/>
      <c r="BP5" s="124" t="s">
        <v>112</v>
      </c>
      <c r="BQ5" s="125" t="s">
        <v>98</v>
      </c>
      <c r="BR5" s="125" t="s">
        <v>113</v>
      </c>
      <c r="BS5" s="125" t="s">
        <v>98</v>
      </c>
      <c r="BT5" s="125" t="s">
        <v>120</v>
      </c>
      <c r="BU5" s="126" t="s">
        <v>161</v>
      </c>
      <c r="BV5" s="127" t="s">
        <v>112</v>
      </c>
      <c r="BW5" s="125" t="s">
        <v>98</v>
      </c>
      <c r="BX5" s="125" t="s">
        <v>113</v>
      </c>
      <c r="BY5" s="125" t="s">
        <v>98</v>
      </c>
      <c r="BZ5" s="125" t="s">
        <v>120</v>
      </c>
      <c r="CA5" s="123" t="s">
        <v>161</v>
      </c>
      <c r="CB5" s="133" t="s">
        <v>154</v>
      </c>
      <c r="CC5" s="133" t="s">
        <v>155</v>
      </c>
      <c r="CD5" s="134" t="s">
        <v>153</v>
      </c>
      <c r="CE5" s="43"/>
      <c r="CF5" s="127" t="s">
        <v>114</v>
      </c>
      <c r="CG5" s="125" t="s">
        <v>98</v>
      </c>
      <c r="CH5" s="125" t="s">
        <v>115</v>
      </c>
      <c r="CI5" s="125" t="s">
        <v>98</v>
      </c>
      <c r="CJ5" s="125" t="s">
        <v>121</v>
      </c>
      <c r="CK5" s="126" t="s">
        <v>161</v>
      </c>
      <c r="CL5" s="127" t="s">
        <v>114</v>
      </c>
      <c r="CM5" s="125" t="s">
        <v>98</v>
      </c>
      <c r="CN5" s="125" t="s">
        <v>115</v>
      </c>
      <c r="CO5" s="125" t="s">
        <v>98</v>
      </c>
      <c r="CP5" s="125" t="s">
        <v>121</v>
      </c>
      <c r="CQ5" s="123" t="s">
        <v>161</v>
      </c>
      <c r="CR5" s="133" t="s">
        <v>114</v>
      </c>
      <c r="CS5" s="133" t="s">
        <v>115</v>
      </c>
      <c r="CT5" s="134" t="s">
        <v>156</v>
      </c>
      <c r="CU5" s="43"/>
      <c r="CV5" s="129" t="s">
        <v>122</v>
      </c>
      <c r="CW5" s="130" t="s">
        <v>124</v>
      </c>
      <c r="CX5" s="130" t="s">
        <v>123</v>
      </c>
      <c r="CY5" s="130" t="s">
        <v>125</v>
      </c>
      <c r="CZ5" s="130" t="s">
        <v>96</v>
      </c>
      <c r="DA5" s="131" t="s">
        <v>162</v>
      </c>
      <c r="DB5" s="129" t="s">
        <v>166</v>
      </c>
      <c r="DC5" s="130" t="s">
        <v>98</v>
      </c>
      <c r="DD5" s="130" t="s">
        <v>167</v>
      </c>
      <c r="DE5" s="130" t="s">
        <v>98</v>
      </c>
      <c r="DF5" s="130" t="s">
        <v>168</v>
      </c>
      <c r="DG5" s="131" t="s">
        <v>169</v>
      </c>
      <c r="DH5" s="187"/>
      <c r="DI5" s="208"/>
      <c r="DJ5" s="209" t="s">
        <v>96</v>
      </c>
      <c r="DK5" s="210" t="s">
        <v>168</v>
      </c>
      <c r="DL5" s="211" t="s">
        <v>170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40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8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v>187466898.30999991</v>
      </c>
      <c r="E8" s="46"/>
      <c r="F8" s="46">
        <v>23340406.370000001</v>
      </c>
      <c r="G8" s="46"/>
      <c r="H8" s="46">
        <v>210807304.67999992</v>
      </c>
      <c r="I8" s="47"/>
      <c r="J8" s="48">
        <v>103234342.8</v>
      </c>
      <c r="K8" s="46"/>
      <c r="L8" s="46">
        <v>118633052.88</v>
      </c>
      <c r="M8" s="46"/>
      <c r="N8" s="46">
        <v>221867395.68000001</v>
      </c>
      <c r="O8" s="47"/>
      <c r="P8" s="139">
        <f>+D8+J8</f>
        <v>290701241.1099999</v>
      </c>
      <c r="Q8" s="140">
        <f>+F8+L8</f>
        <v>141973459.25</v>
      </c>
      <c r="R8" s="141">
        <f>+P8+Q8</f>
        <v>432674700.3599999</v>
      </c>
      <c r="S8" s="41"/>
      <c r="T8" s="45">
        <v>363266039.48000002</v>
      </c>
      <c r="U8" s="46"/>
      <c r="V8" s="46">
        <v>55625868.090000004</v>
      </c>
      <c r="W8" s="46"/>
      <c r="X8" s="46">
        <v>418891907.57000005</v>
      </c>
      <c r="Y8" s="47"/>
      <c r="Z8" s="48">
        <v>235853053.63308311</v>
      </c>
      <c r="AA8" s="46"/>
      <c r="AB8" s="46">
        <v>134780874.21999997</v>
      </c>
      <c r="AC8" s="46"/>
      <c r="AD8" s="46">
        <v>370633927.85308307</v>
      </c>
      <c r="AE8" s="47"/>
      <c r="AF8" s="139">
        <f>+T8+Z8</f>
        <v>599119093.11308312</v>
      </c>
      <c r="AG8" s="140">
        <f>+V8+AB8</f>
        <v>190406742.30999997</v>
      </c>
      <c r="AH8" s="141">
        <f>+AF8+AG8</f>
        <v>789525835.42308307</v>
      </c>
      <c r="AI8" s="43"/>
      <c r="AJ8" s="45">
        <v>113276836.18999998</v>
      </c>
      <c r="AK8" s="46"/>
      <c r="AL8" s="46">
        <v>21312338.41</v>
      </c>
      <c r="AM8" s="46"/>
      <c r="AN8" s="46">
        <v>134589174.59999999</v>
      </c>
      <c r="AO8" s="47"/>
      <c r="AP8" s="48">
        <v>38286782.270000018</v>
      </c>
      <c r="AQ8" s="46"/>
      <c r="AR8" s="46">
        <v>65594628.359999999</v>
      </c>
      <c r="AS8" s="46"/>
      <c r="AT8" s="46">
        <v>103881410.63000003</v>
      </c>
      <c r="AU8" s="47"/>
      <c r="AV8" s="139">
        <f>+AJ8+AP8</f>
        <v>151563618.46000001</v>
      </c>
      <c r="AW8" s="140">
        <f>+AL8+AR8</f>
        <v>86906966.769999996</v>
      </c>
      <c r="AX8" s="141">
        <f>+AV8+AW8</f>
        <v>238470585.23000002</v>
      </c>
      <c r="AY8" s="43"/>
      <c r="AZ8" s="45">
        <v>209686001.17964557</v>
      </c>
      <c r="BA8" s="46"/>
      <c r="BB8" s="46">
        <v>29011662.350354459</v>
      </c>
      <c r="BC8" s="46"/>
      <c r="BD8" s="46">
        <v>238697663.53000003</v>
      </c>
      <c r="BE8" s="47"/>
      <c r="BF8" s="48">
        <v>142846431.28943259</v>
      </c>
      <c r="BG8" s="46"/>
      <c r="BH8" s="46">
        <v>99730101.290567443</v>
      </c>
      <c r="BI8" s="46"/>
      <c r="BJ8" s="46">
        <v>242576532.58000004</v>
      </c>
      <c r="BK8" s="47"/>
      <c r="BL8" s="139">
        <f>+AZ8+BF8</f>
        <v>352532432.46907818</v>
      </c>
      <c r="BM8" s="140">
        <f>+BB8+BH8</f>
        <v>128741763.64092191</v>
      </c>
      <c r="BN8" s="141">
        <f>+BL8+BM8</f>
        <v>481274196.11000007</v>
      </c>
      <c r="BO8" s="43"/>
      <c r="BP8" s="45">
        <v>136121035.83999994</v>
      </c>
      <c r="BQ8" s="46"/>
      <c r="BR8" s="46">
        <v>16985535.910000004</v>
      </c>
      <c r="BS8" s="46"/>
      <c r="BT8" s="46">
        <f>+BP8+BR8</f>
        <v>153106571.74999994</v>
      </c>
      <c r="BU8" s="47"/>
      <c r="BV8" s="48">
        <v>58210463.059999958</v>
      </c>
      <c r="BW8" s="46"/>
      <c r="BX8" s="46">
        <v>63399424.700000033</v>
      </c>
      <c r="BY8" s="46"/>
      <c r="BZ8" s="46">
        <v>121609887.75999999</v>
      </c>
      <c r="CA8" s="47"/>
      <c r="CB8" s="139">
        <f>+BP8+BV8</f>
        <v>194331498.89999992</v>
      </c>
      <c r="CC8" s="140">
        <f>+BR8+BX8</f>
        <v>80384960.610000044</v>
      </c>
      <c r="CD8" s="141">
        <f>+CB8+CC8</f>
        <v>274716459.50999999</v>
      </c>
      <c r="CE8" s="43"/>
      <c r="CF8" s="48">
        <v>225065716.229651</v>
      </c>
      <c r="CG8" s="46"/>
      <c r="CH8" s="46">
        <v>33878283.770348698</v>
      </c>
      <c r="CI8" s="46"/>
      <c r="CJ8" s="46">
        <v>258943999.9999997</v>
      </c>
      <c r="CK8" s="47"/>
      <c r="CL8" s="48">
        <v>129578892.74254988</v>
      </c>
      <c r="CM8" s="46"/>
      <c r="CN8" s="46">
        <v>83333784.257450402</v>
      </c>
      <c r="CO8" s="46"/>
      <c r="CP8" s="46">
        <v>212912677.0000003</v>
      </c>
      <c r="CQ8" s="47"/>
      <c r="CR8" s="139">
        <f>+CF8+CL8</f>
        <v>354644608.97220087</v>
      </c>
      <c r="CS8" s="140">
        <f>+CH8+CN8</f>
        <v>117212068.0277991</v>
      </c>
      <c r="CT8" s="141">
        <f>+CR8+CS8</f>
        <v>471856677</v>
      </c>
      <c r="CU8" s="43"/>
      <c r="CV8" s="48">
        <f t="shared" ref="CV8:CV15" si="0">+D8+T8+AJ8+AZ8+BP8+CF8</f>
        <v>1234882527.2292964</v>
      </c>
      <c r="CW8" s="46"/>
      <c r="CX8" s="46">
        <f t="shared" ref="CX8:CX15" si="1">+F8+V8+AL8+BB8+BR8+CH8</f>
        <v>180154094.90070316</v>
      </c>
      <c r="CY8" s="49"/>
      <c r="CZ8" s="46">
        <f>+CV8+CX8</f>
        <v>1415036622.1299996</v>
      </c>
      <c r="DA8" s="50"/>
      <c r="DB8" s="48">
        <f>+J8+Z8+AP8+BF8+BV8+CL8</f>
        <v>708009965.79506564</v>
      </c>
      <c r="DC8" s="49"/>
      <c r="DD8" s="46">
        <f>+L8+AB8+AR8+BH8+BX8+CN8</f>
        <v>565471865.70801783</v>
      </c>
      <c r="DE8" s="49"/>
      <c r="DF8" s="46">
        <f>+DB8+DD8</f>
        <v>1273481831.5030835</v>
      </c>
      <c r="DG8" s="50"/>
      <c r="DH8" s="179"/>
      <c r="DI8" s="190" t="s">
        <v>15</v>
      </c>
      <c r="DJ8" s="48">
        <f>+CZ8</f>
        <v>1415036622.1299996</v>
      </c>
      <c r="DK8" s="46">
        <f>+DF8</f>
        <v>1273481831.5030835</v>
      </c>
      <c r="DL8" s="47">
        <f>+DJ8+DK8</f>
        <v>2688518453.6330833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/>
      <c r="E9" s="46"/>
      <c r="F9" s="46"/>
      <c r="G9" s="46"/>
      <c r="H9" s="46"/>
      <c r="I9" s="47"/>
      <c r="J9" s="48"/>
      <c r="K9" s="46"/>
      <c r="L9" s="46"/>
      <c r="M9" s="46"/>
      <c r="N9" s="46"/>
      <c r="O9" s="47"/>
      <c r="P9" s="142">
        <f t="shared" ref="P9:P16" si="2">+D9+J9</f>
        <v>0</v>
      </c>
      <c r="Q9" s="143">
        <f t="shared" ref="Q9:Q16" si="3">+F9+L9</f>
        <v>0</v>
      </c>
      <c r="R9" s="144">
        <f t="shared" ref="R9:R16" si="4">+P9+Q9</f>
        <v>0</v>
      </c>
      <c r="S9" s="41"/>
      <c r="T9" s="45"/>
      <c r="U9" s="46"/>
      <c r="V9" s="46"/>
      <c r="W9" s="46"/>
      <c r="X9" s="46"/>
      <c r="Y9" s="47"/>
      <c r="Z9" s="48">
        <v>0</v>
      </c>
      <c r="AA9" s="46"/>
      <c r="AB9" s="46">
        <v>0</v>
      </c>
      <c r="AC9" s="46"/>
      <c r="AD9" s="46"/>
      <c r="AE9" s="47"/>
      <c r="AF9" s="142">
        <f t="shared" ref="AF9:AF16" si="5">+T9+Z9</f>
        <v>0</v>
      </c>
      <c r="AG9" s="143">
        <f t="shared" ref="AG9:AG16" si="6">+V9+AB9</f>
        <v>0</v>
      </c>
      <c r="AH9" s="144">
        <f t="shared" ref="AH9:AH16" si="7">+AF9+AG9</f>
        <v>0</v>
      </c>
      <c r="AI9" s="43"/>
      <c r="AJ9" s="45"/>
      <c r="AK9" s="46"/>
      <c r="AL9" s="46"/>
      <c r="AM9" s="46"/>
      <c r="AN9" s="46"/>
      <c r="AO9" s="47"/>
      <c r="AP9" s="48">
        <v>0</v>
      </c>
      <c r="AQ9" s="46"/>
      <c r="AR9" s="46">
        <v>0</v>
      </c>
      <c r="AS9" s="46"/>
      <c r="AT9" s="46">
        <v>0</v>
      </c>
      <c r="AU9" s="47"/>
      <c r="AV9" s="142">
        <f t="shared" ref="AV9:AV16" si="8">+AJ9+AP9</f>
        <v>0</v>
      </c>
      <c r="AW9" s="143">
        <f t="shared" ref="AW9:AW16" si="9">+AL9+AR9</f>
        <v>0</v>
      </c>
      <c r="AX9" s="144">
        <f t="shared" ref="AX9:AX16" si="10">+AV9+AW9</f>
        <v>0</v>
      </c>
      <c r="AY9" s="43"/>
      <c r="AZ9" s="45"/>
      <c r="BA9" s="46"/>
      <c r="BB9" s="46"/>
      <c r="BC9" s="46"/>
      <c r="BD9" s="46"/>
      <c r="BE9" s="47"/>
      <c r="BF9" s="48"/>
      <c r="BG9" s="46"/>
      <c r="BH9" s="46"/>
      <c r="BI9" s="46"/>
      <c r="BJ9" s="46"/>
      <c r="BK9" s="47"/>
      <c r="BL9" s="142">
        <f t="shared" ref="BL9:BL16" si="11">+AZ9+BF9</f>
        <v>0</v>
      </c>
      <c r="BM9" s="143">
        <f t="shared" ref="BM9:BM16" si="12">+BB9+BH9</f>
        <v>0</v>
      </c>
      <c r="BN9" s="144">
        <f t="shared" ref="BN9:BN16" si="13">+BL9+BM9</f>
        <v>0</v>
      </c>
      <c r="BO9" s="43"/>
      <c r="BP9" s="45"/>
      <c r="BQ9" s="46"/>
      <c r="BR9" s="46"/>
      <c r="BS9" s="46"/>
      <c r="BT9" s="46"/>
      <c r="BU9" s="47"/>
      <c r="BV9" s="48">
        <v>0</v>
      </c>
      <c r="BW9" s="46"/>
      <c r="BX9" s="46">
        <v>0</v>
      </c>
      <c r="BY9" s="46"/>
      <c r="BZ9" s="46">
        <v>0</v>
      </c>
      <c r="CA9" s="47"/>
      <c r="CB9" s="142">
        <f t="shared" ref="CB9:CB16" si="14">+BP9+BV9</f>
        <v>0</v>
      </c>
      <c r="CC9" s="143">
        <f t="shared" ref="CC9:CC16" si="15">+BR9+BX9</f>
        <v>0</v>
      </c>
      <c r="CD9" s="144">
        <f t="shared" ref="CD9:CD16" si="16">+CB9+CC9</f>
        <v>0</v>
      </c>
      <c r="CE9" s="43"/>
      <c r="CF9" s="48"/>
      <c r="CG9" s="46"/>
      <c r="CH9" s="46"/>
      <c r="CI9" s="46"/>
      <c r="CJ9" s="46"/>
      <c r="CK9" s="47"/>
      <c r="CL9" s="48"/>
      <c r="CM9" s="46"/>
      <c r="CN9" s="46"/>
      <c r="CO9" s="46"/>
      <c r="CP9" s="46"/>
      <c r="CQ9" s="47"/>
      <c r="CR9" s="142">
        <f t="shared" ref="CR9:CR16" si="17">+CF9+CL9</f>
        <v>0</v>
      </c>
      <c r="CS9" s="143">
        <f t="shared" ref="CS9:CS16" si="18">+CH9+CN9</f>
        <v>0</v>
      </c>
      <c r="CT9" s="144">
        <f t="shared" ref="CT9:CT16" si="19">+CR9+CS9</f>
        <v>0</v>
      </c>
      <c r="CU9" s="43"/>
      <c r="CV9" s="48">
        <f t="shared" si="0"/>
        <v>0</v>
      </c>
      <c r="CW9" s="46"/>
      <c r="CX9" s="46">
        <f t="shared" si="1"/>
        <v>0</v>
      </c>
      <c r="CY9" s="49"/>
      <c r="CZ9" s="46">
        <f t="shared" ref="CZ9:CZ16" si="20">+CV9+CX9</f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f>+CZ9</f>
        <v>0</v>
      </c>
      <c r="DK9" s="46">
        <f>+DF9</f>
        <v>0</v>
      </c>
      <c r="DL9" s="47">
        <f>+DJ9+DK9</f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187466898.30999991</v>
      </c>
      <c r="E10" s="54"/>
      <c r="F10" s="54">
        <v>23340406.370000001</v>
      </c>
      <c r="G10" s="54"/>
      <c r="H10" s="54">
        <v>210807304.67999992</v>
      </c>
      <c r="I10" s="55"/>
      <c r="J10" s="56">
        <v>103234342.8</v>
      </c>
      <c r="K10" s="54"/>
      <c r="L10" s="54">
        <v>118633052.88</v>
      </c>
      <c r="M10" s="54"/>
      <c r="N10" s="54">
        <v>221867395.68000001</v>
      </c>
      <c r="O10" s="55"/>
      <c r="P10" s="145">
        <f t="shared" si="2"/>
        <v>290701241.1099999</v>
      </c>
      <c r="Q10" s="146">
        <f t="shared" si="3"/>
        <v>141973459.25</v>
      </c>
      <c r="R10" s="147">
        <f t="shared" si="4"/>
        <v>432674700.3599999</v>
      </c>
      <c r="S10" s="41"/>
      <c r="T10" s="53">
        <v>363266039.48000002</v>
      </c>
      <c r="U10" s="54"/>
      <c r="V10" s="54">
        <v>55625868.090000004</v>
      </c>
      <c r="W10" s="54"/>
      <c r="X10" s="54">
        <v>418891907.57000005</v>
      </c>
      <c r="Y10" s="55"/>
      <c r="Z10" s="56">
        <v>235853053.63308311</v>
      </c>
      <c r="AA10" s="54"/>
      <c r="AB10" s="54">
        <v>134780874.21999997</v>
      </c>
      <c r="AC10" s="54"/>
      <c r="AD10" s="54">
        <v>370633927.85308307</v>
      </c>
      <c r="AE10" s="55"/>
      <c r="AF10" s="145">
        <f t="shared" si="5"/>
        <v>599119093.11308312</v>
      </c>
      <c r="AG10" s="146">
        <f t="shared" si="6"/>
        <v>190406742.30999997</v>
      </c>
      <c r="AH10" s="147">
        <f t="shared" si="7"/>
        <v>789525835.42308307</v>
      </c>
      <c r="AI10" s="43"/>
      <c r="AJ10" s="53">
        <v>113276836.18999998</v>
      </c>
      <c r="AK10" s="54"/>
      <c r="AL10" s="54">
        <v>21312338.41</v>
      </c>
      <c r="AM10" s="54"/>
      <c r="AN10" s="54">
        <v>134589174.59999999</v>
      </c>
      <c r="AO10" s="55"/>
      <c r="AP10" s="56">
        <v>38286782.270000018</v>
      </c>
      <c r="AQ10" s="54"/>
      <c r="AR10" s="54">
        <v>65594628.359999999</v>
      </c>
      <c r="AS10" s="54"/>
      <c r="AT10" s="54">
        <v>103881410.63000003</v>
      </c>
      <c r="AU10" s="55"/>
      <c r="AV10" s="145">
        <f t="shared" si="8"/>
        <v>151563618.46000001</v>
      </c>
      <c r="AW10" s="146">
        <f t="shared" si="9"/>
        <v>86906966.769999996</v>
      </c>
      <c r="AX10" s="147">
        <f t="shared" si="10"/>
        <v>238470585.23000002</v>
      </c>
      <c r="AY10" s="43"/>
      <c r="AZ10" s="53">
        <v>209686001.17964557</v>
      </c>
      <c r="BA10" s="54"/>
      <c r="BB10" s="54">
        <v>29011662.350354459</v>
      </c>
      <c r="BC10" s="54"/>
      <c r="BD10" s="54">
        <v>238697663.53000003</v>
      </c>
      <c r="BE10" s="55"/>
      <c r="BF10" s="56">
        <v>142846431.28943259</v>
      </c>
      <c r="BG10" s="54"/>
      <c r="BH10" s="54">
        <v>99730101.290567443</v>
      </c>
      <c r="BI10" s="54"/>
      <c r="BJ10" s="54">
        <v>242576532.58000004</v>
      </c>
      <c r="BK10" s="55"/>
      <c r="BL10" s="145">
        <f t="shared" si="11"/>
        <v>352532432.46907818</v>
      </c>
      <c r="BM10" s="146">
        <f t="shared" si="12"/>
        <v>128741763.64092191</v>
      </c>
      <c r="BN10" s="147">
        <f t="shared" si="13"/>
        <v>481274196.11000007</v>
      </c>
      <c r="BO10" s="43"/>
      <c r="BP10" s="53">
        <v>136121035.83999994</v>
      </c>
      <c r="BQ10" s="54"/>
      <c r="BR10" s="54">
        <v>16985535.910000004</v>
      </c>
      <c r="BS10" s="54"/>
      <c r="BT10" s="54">
        <f t="shared" ref="BT10:BT15" si="21">+BP10+BR10</f>
        <v>153106571.74999994</v>
      </c>
      <c r="BU10" s="55"/>
      <c r="BV10" s="56">
        <v>58210463.059999958</v>
      </c>
      <c r="BW10" s="54"/>
      <c r="BX10" s="54">
        <v>63399424.700000033</v>
      </c>
      <c r="BY10" s="54"/>
      <c r="BZ10" s="54">
        <v>121609887.75999999</v>
      </c>
      <c r="CA10" s="55"/>
      <c r="CB10" s="145">
        <f t="shared" si="14"/>
        <v>194331498.89999992</v>
      </c>
      <c r="CC10" s="146">
        <f t="shared" si="15"/>
        <v>80384960.610000044</v>
      </c>
      <c r="CD10" s="147">
        <f t="shared" si="16"/>
        <v>274716459.50999999</v>
      </c>
      <c r="CE10" s="43"/>
      <c r="CF10" s="56">
        <v>225065716.229651</v>
      </c>
      <c r="CG10" s="54"/>
      <c r="CH10" s="54">
        <v>33878283.770348698</v>
      </c>
      <c r="CI10" s="54"/>
      <c r="CJ10" s="54">
        <v>258943999.9999997</v>
      </c>
      <c r="CK10" s="55"/>
      <c r="CL10" s="56">
        <v>129578892.74254988</v>
      </c>
      <c r="CM10" s="54"/>
      <c r="CN10" s="54">
        <v>83333784.257450402</v>
      </c>
      <c r="CO10" s="54"/>
      <c r="CP10" s="54">
        <v>212912677.0000003</v>
      </c>
      <c r="CQ10" s="55"/>
      <c r="CR10" s="145">
        <f t="shared" si="17"/>
        <v>354644608.97220087</v>
      </c>
      <c r="CS10" s="146">
        <f t="shared" si="18"/>
        <v>117212068.0277991</v>
      </c>
      <c r="CT10" s="147">
        <f t="shared" si="19"/>
        <v>471856677</v>
      </c>
      <c r="CU10" s="43"/>
      <c r="CV10" s="48">
        <f t="shared" si="0"/>
        <v>1234882527.2292964</v>
      </c>
      <c r="CW10" s="46"/>
      <c r="CX10" s="46">
        <f t="shared" si="1"/>
        <v>180154094.90070316</v>
      </c>
      <c r="CY10" s="57"/>
      <c r="CZ10" s="46">
        <f t="shared" si="20"/>
        <v>1415036622.1299996</v>
      </c>
      <c r="DA10" s="58"/>
      <c r="DB10" s="56">
        <f>+DB8+DB9</f>
        <v>708009965.79506564</v>
      </c>
      <c r="DC10" s="57"/>
      <c r="DD10" s="54">
        <f>+DD8+DD9</f>
        <v>565471865.70801783</v>
      </c>
      <c r="DE10" s="57"/>
      <c r="DF10" s="54">
        <f>+DF8+DF9</f>
        <v>1273481831.5030835</v>
      </c>
      <c r="DG10" s="58"/>
      <c r="DH10" s="178"/>
      <c r="DI10" s="191" t="s">
        <v>17</v>
      </c>
      <c r="DJ10" s="56">
        <f>+DJ8</f>
        <v>1415036622.1299996</v>
      </c>
      <c r="DK10" s="54">
        <f>+DK8</f>
        <v>1273481831.5030835</v>
      </c>
      <c r="DL10" s="55">
        <f>+DL8</f>
        <v>2688518453.6330833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v>0</v>
      </c>
      <c r="E11" s="46"/>
      <c r="F11" s="46">
        <v>-1622088.7399999993</v>
      </c>
      <c r="G11" s="46"/>
      <c r="H11" s="46">
        <v>-1622088.7399999993</v>
      </c>
      <c r="I11" s="47"/>
      <c r="J11" s="48">
        <v>-13533045.879999999</v>
      </c>
      <c r="K11" s="46"/>
      <c r="L11" s="46">
        <v>-17260700.75</v>
      </c>
      <c r="M11" s="46"/>
      <c r="N11" s="46">
        <v>-30793746.629999999</v>
      </c>
      <c r="O11" s="47"/>
      <c r="P11" s="139">
        <f t="shared" si="2"/>
        <v>-13533045.879999999</v>
      </c>
      <c r="Q11" s="140">
        <f t="shared" si="3"/>
        <v>-18882789.489999998</v>
      </c>
      <c r="R11" s="141">
        <f t="shared" si="4"/>
        <v>-32415835.369999997</v>
      </c>
      <c r="S11" s="41"/>
      <c r="T11" s="45">
        <v>-19855434.739999998</v>
      </c>
      <c r="U11" s="46"/>
      <c r="V11" s="46">
        <v>-6260450.7999999998</v>
      </c>
      <c r="W11" s="46"/>
      <c r="X11" s="46">
        <v>-26115885.539999999</v>
      </c>
      <c r="Y11" s="47"/>
      <c r="Z11" s="48">
        <v>-16973427.369999997</v>
      </c>
      <c r="AA11" s="46"/>
      <c r="AB11" s="46">
        <v>-33394521.689999998</v>
      </c>
      <c r="AC11" s="46"/>
      <c r="AD11" s="46">
        <v>-50367949.059999995</v>
      </c>
      <c r="AE11" s="47"/>
      <c r="AF11" s="139">
        <f t="shared" si="5"/>
        <v>-36828862.109999999</v>
      </c>
      <c r="AG11" s="140">
        <f t="shared" si="6"/>
        <v>-39654972.489999995</v>
      </c>
      <c r="AH11" s="141">
        <f t="shared" si="7"/>
        <v>-76483834.599999994</v>
      </c>
      <c r="AI11" s="43"/>
      <c r="AJ11" s="45"/>
      <c r="AK11" s="46"/>
      <c r="AL11" s="46"/>
      <c r="AM11" s="46"/>
      <c r="AN11" s="46"/>
      <c r="AO11" s="47"/>
      <c r="AP11" s="48">
        <v>0</v>
      </c>
      <c r="AQ11" s="46"/>
      <c r="AR11" s="46">
        <v>0</v>
      </c>
      <c r="AS11" s="46"/>
      <c r="AT11" s="46">
        <v>0</v>
      </c>
      <c r="AU11" s="47"/>
      <c r="AV11" s="139">
        <f t="shared" si="8"/>
        <v>0</v>
      </c>
      <c r="AW11" s="140">
        <f t="shared" si="9"/>
        <v>0</v>
      </c>
      <c r="AX11" s="141">
        <f t="shared" si="10"/>
        <v>0</v>
      </c>
      <c r="AY11" s="43"/>
      <c r="AZ11" s="45"/>
      <c r="BA11" s="46"/>
      <c r="BB11" s="46"/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f t="shared" si="11"/>
        <v>0</v>
      </c>
      <c r="BM11" s="140">
        <f t="shared" si="12"/>
        <v>0</v>
      </c>
      <c r="BN11" s="141">
        <f t="shared" si="13"/>
        <v>0</v>
      </c>
      <c r="BO11" s="43"/>
      <c r="BP11" s="45">
        <v>1056323.4800000002</v>
      </c>
      <c r="BQ11" s="46"/>
      <c r="BR11" s="46">
        <v>1498577.01</v>
      </c>
      <c r="BS11" s="46"/>
      <c r="BT11" s="46">
        <f t="shared" si="21"/>
        <v>2554900.4900000002</v>
      </c>
      <c r="BU11" s="47"/>
      <c r="BV11" s="48">
        <v>17790746.640000008</v>
      </c>
      <c r="BW11" s="46"/>
      <c r="BX11" s="46">
        <v>-15554990.919999981</v>
      </c>
      <c r="BY11" s="46"/>
      <c r="BZ11" s="46">
        <v>2235755.7200000267</v>
      </c>
      <c r="CA11" s="47"/>
      <c r="CB11" s="139">
        <f t="shared" si="14"/>
        <v>18847070.120000008</v>
      </c>
      <c r="CC11" s="140">
        <f t="shared" si="15"/>
        <v>-14056413.909999982</v>
      </c>
      <c r="CD11" s="141">
        <f t="shared" si="16"/>
        <v>4790656.210000027</v>
      </c>
      <c r="CE11" s="43"/>
      <c r="CF11" s="48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f t="shared" si="17"/>
        <v>0</v>
      </c>
      <c r="CS11" s="140">
        <f t="shared" si="18"/>
        <v>0</v>
      </c>
      <c r="CT11" s="141">
        <f t="shared" si="19"/>
        <v>0</v>
      </c>
      <c r="CU11" s="43"/>
      <c r="CV11" s="48">
        <f t="shared" si="0"/>
        <v>-18799111.259999998</v>
      </c>
      <c r="CW11" s="46"/>
      <c r="CX11" s="46">
        <f t="shared" si="1"/>
        <v>-6383962.5299999993</v>
      </c>
      <c r="CY11" s="49"/>
      <c r="CZ11" s="46">
        <f t="shared" si="20"/>
        <v>-25183073.789999999</v>
      </c>
      <c r="DA11" s="50"/>
      <c r="DB11" s="48">
        <f t="shared" ref="DB11:DB15" si="22">+J11+Z11+AP11+BF11+BV11+CL11</f>
        <v>-12715726.609999988</v>
      </c>
      <c r="DC11" s="49"/>
      <c r="DD11" s="46">
        <f t="shared" ref="DD11:DD15" si="23">+L11+AB11+AR11+BH11+BX11+CN11</f>
        <v>-66210213.359999977</v>
      </c>
      <c r="DE11" s="49"/>
      <c r="DF11" s="46">
        <f t="shared" ref="DF11:DF15" si="24">+DB11+DD11</f>
        <v>-78925939.969999969</v>
      </c>
      <c r="DG11" s="50"/>
      <c r="DH11" s="177"/>
      <c r="DI11" s="190" t="s">
        <v>1</v>
      </c>
      <c r="DJ11" s="48">
        <f t="shared" ref="DJ11:DJ15" si="25">+CZ11</f>
        <v>-25183073.789999999</v>
      </c>
      <c r="DK11" s="46">
        <f t="shared" ref="DK11:DK15" si="26">+DF11</f>
        <v>-78925939.969999969</v>
      </c>
      <c r="DL11" s="47">
        <f t="shared" ref="DL11:DL15" si="27">+DJ11+DK11</f>
        <v>-104109013.75999996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>
        <v>0</v>
      </c>
      <c r="E12" s="46"/>
      <c r="F12" s="46">
        <v>0</v>
      </c>
      <c r="G12" s="46"/>
      <c r="H12" s="46">
        <v>0</v>
      </c>
      <c r="I12" s="47"/>
      <c r="J12" s="48">
        <v>0</v>
      </c>
      <c r="K12" s="46"/>
      <c r="L12" s="46">
        <v>0</v>
      </c>
      <c r="M12" s="46"/>
      <c r="N12" s="46">
        <v>0</v>
      </c>
      <c r="O12" s="47"/>
      <c r="P12" s="139">
        <f t="shared" si="2"/>
        <v>0</v>
      </c>
      <c r="Q12" s="140">
        <f t="shared" si="3"/>
        <v>0</v>
      </c>
      <c r="R12" s="141">
        <f t="shared" si="4"/>
        <v>0</v>
      </c>
      <c r="S12" s="41"/>
      <c r="T12" s="45"/>
      <c r="U12" s="46"/>
      <c r="V12" s="46"/>
      <c r="W12" s="46"/>
      <c r="X12" s="46">
        <v>0</v>
      </c>
      <c r="Y12" s="47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f t="shared" si="5"/>
        <v>0</v>
      </c>
      <c r="AG12" s="140">
        <f t="shared" si="6"/>
        <v>0</v>
      </c>
      <c r="AH12" s="141">
        <f t="shared" si="7"/>
        <v>0</v>
      </c>
      <c r="AI12" s="43"/>
      <c r="AJ12" s="45"/>
      <c r="AK12" s="46"/>
      <c r="AL12" s="46"/>
      <c r="AM12" s="46"/>
      <c r="AN12" s="46"/>
      <c r="AO12" s="47"/>
      <c r="AP12" s="48">
        <v>0</v>
      </c>
      <c r="AQ12" s="46"/>
      <c r="AR12" s="46">
        <v>0</v>
      </c>
      <c r="AS12" s="46"/>
      <c r="AT12" s="46">
        <v>0</v>
      </c>
      <c r="AU12" s="47"/>
      <c r="AV12" s="139">
        <f t="shared" si="8"/>
        <v>0</v>
      </c>
      <c r="AW12" s="140">
        <f t="shared" si="9"/>
        <v>0</v>
      </c>
      <c r="AX12" s="141">
        <f t="shared" si="10"/>
        <v>0</v>
      </c>
      <c r="AY12" s="43"/>
      <c r="AZ12" s="45"/>
      <c r="BA12" s="46"/>
      <c r="BB12" s="46"/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f t="shared" si="11"/>
        <v>0</v>
      </c>
      <c r="BM12" s="140">
        <f t="shared" si="12"/>
        <v>0</v>
      </c>
      <c r="BN12" s="141">
        <f t="shared" si="13"/>
        <v>0</v>
      </c>
      <c r="BO12" s="43"/>
      <c r="BP12" s="45">
        <v>0</v>
      </c>
      <c r="BQ12" s="46"/>
      <c r="BR12" s="46">
        <v>0</v>
      </c>
      <c r="BS12" s="46"/>
      <c r="BT12" s="46">
        <f t="shared" si="21"/>
        <v>0</v>
      </c>
      <c r="BU12" s="47"/>
      <c r="BV12" s="48">
        <v>0</v>
      </c>
      <c r="BW12" s="46"/>
      <c r="BX12" s="46">
        <v>0</v>
      </c>
      <c r="BY12" s="46"/>
      <c r="BZ12" s="46">
        <v>0</v>
      </c>
      <c r="CA12" s="47"/>
      <c r="CB12" s="139">
        <f t="shared" si="14"/>
        <v>0</v>
      </c>
      <c r="CC12" s="140">
        <f t="shared" si="15"/>
        <v>0</v>
      </c>
      <c r="CD12" s="141">
        <f t="shared" si="16"/>
        <v>0</v>
      </c>
      <c r="CE12" s="43"/>
      <c r="CF12" s="48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f t="shared" si="17"/>
        <v>0</v>
      </c>
      <c r="CS12" s="140">
        <f t="shared" si="18"/>
        <v>0</v>
      </c>
      <c r="CT12" s="141">
        <f t="shared" si="19"/>
        <v>0</v>
      </c>
      <c r="CU12" s="43"/>
      <c r="CV12" s="48">
        <f t="shared" si="0"/>
        <v>0</v>
      </c>
      <c r="CW12" s="46"/>
      <c r="CX12" s="46">
        <f t="shared" si="1"/>
        <v>0</v>
      </c>
      <c r="CY12" s="49"/>
      <c r="CZ12" s="46">
        <f t="shared" si="20"/>
        <v>0</v>
      </c>
      <c r="DA12" s="50"/>
      <c r="DB12" s="48">
        <f t="shared" si="22"/>
        <v>0</v>
      </c>
      <c r="DC12" s="49"/>
      <c r="DD12" s="46">
        <f t="shared" si="23"/>
        <v>0</v>
      </c>
      <c r="DE12" s="49"/>
      <c r="DF12" s="46">
        <f t="shared" si="24"/>
        <v>0</v>
      </c>
      <c r="DG12" s="50"/>
      <c r="DH12" s="177"/>
      <c r="DI12" s="190" t="s">
        <v>2</v>
      </c>
      <c r="DJ12" s="48">
        <f t="shared" si="25"/>
        <v>0</v>
      </c>
      <c r="DK12" s="46">
        <f t="shared" si="26"/>
        <v>0</v>
      </c>
      <c r="DL12" s="47">
        <f t="shared" si="27"/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>
        <v>0</v>
      </c>
      <c r="E13" s="46"/>
      <c r="F13" s="46">
        <v>0</v>
      </c>
      <c r="G13" s="46"/>
      <c r="H13" s="46">
        <v>0</v>
      </c>
      <c r="I13" s="47"/>
      <c r="J13" s="48">
        <v>0</v>
      </c>
      <c r="K13" s="46"/>
      <c r="L13" s="46">
        <v>0</v>
      </c>
      <c r="M13" s="46"/>
      <c r="N13" s="46">
        <v>0</v>
      </c>
      <c r="O13" s="47"/>
      <c r="P13" s="139">
        <f t="shared" si="2"/>
        <v>0</v>
      </c>
      <c r="Q13" s="140">
        <f t="shared" si="3"/>
        <v>0</v>
      </c>
      <c r="R13" s="141">
        <f t="shared" si="4"/>
        <v>0</v>
      </c>
      <c r="S13" s="41"/>
      <c r="T13" s="45"/>
      <c r="U13" s="46"/>
      <c r="V13" s="46"/>
      <c r="W13" s="46"/>
      <c r="X13" s="46">
        <v>0</v>
      </c>
      <c r="Y13" s="47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f t="shared" si="5"/>
        <v>0</v>
      </c>
      <c r="AG13" s="140">
        <f t="shared" si="6"/>
        <v>0</v>
      </c>
      <c r="AH13" s="141">
        <f t="shared" si="7"/>
        <v>0</v>
      </c>
      <c r="AI13" s="43"/>
      <c r="AJ13" s="45"/>
      <c r="AK13" s="46"/>
      <c r="AL13" s="46"/>
      <c r="AM13" s="46"/>
      <c r="AN13" s="46"/>
      <c r="AO13" s="47"/>
      <c r="AP13" s="48">
        <v>0</v>
      </c>
      <c r="AQ13" s="46"/>
      <c r="AR13" s="46">
        <v>0</v>
      </c>
      <c r="AS13" s="46"/>
      <c r="AT13" s="46">
        <v>0</v>
      </c>
      <c r="AU13" s="47"/>
      <c r="AV13" s="139">
        <f t="shared" si="8"/>
        <v>0</v>
      </c>
      <c r="AW13" s="140">
        <f t="shared" si="9"/>
        <v>0</v>
      </c>
      <c r="AX13" s="141">
        <f t="shared" si="10"/>
        <v>0</v>
      </c>
      <c r="AY13" s="43"/>
      <c r="AZ13" s="45"/>
      <c r="BA13" s="46"/>
      <c r="BB13" s="46"/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f t="shared" si="11"/>
        <v>0</v>
      </c>
      <c r="BM13" s="140">
        <f t="shared" si="12"/>
        <v>0</v>
      </c>
      <c r="BN13" s="141">
        <f t="shared" si="13"/>
        <v>0</v>
      </c>
      <c r="BO13" s="43"/>
      <c r="BP13" s="45">
        <v>0</v>
      </c>
      <c r="BQ13" s="46"/>
      <c r="BR13" s="46">
        <v>0</v>
      </c>
      <c r="BS13" s="46"/>
      <c r="BT13" s="46">
        <f t="shared" si="21"/>
        <v>0</v>
      </c>
      <c r="BU13" s="47"/>
      <c r="BV13" s="48">
        <v>0</v>
      </c>
      <c r="BW13" s="46"/>
      <c r="BX13" s="46">
        <v>0</v>
      </c>
      <c r="BY13" s="46"/>
      <c r="BZ13" s="46">
        <v>0</v>
      </c>
      <c r="CA13" s="47"/>
      <c r="CB13" s="139">
        <f t="shared" si="14"/>
        <v>0</v>
      </c>
      <c r="CC13" s="140">
        <f t="shared" si="15"/>
        <v>0</v>
      </c>
      <c r="CD13" s="141">
        <f t="shared" si="16"/>
        <v>0</v>
      </c>
      <c r="CE13" s="43"/>
      <c r="CF13" s="48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f t="shared" si="17"/>
        <v>0</v>
      </c>
      <c r="CS13" s="140">
        <f t="shared" si="18"/>
        <v>0</v>
      </c>
      <c r="CT13" s="141">
        <f t="shared" si="19"/>
        <v>0</v>
      </c>
      <c r="CU13" s="43"/>
      <c r="CV13" s="48">
        <f t="shared" si="0"/>
        <v>0</v>
      </c>
      <c r="CW13" s="46"/>
      <c r="CX13" s="46">
        <f t="shared" si="1"/>
        <v>0</v>
      </c>
      <c r="CY13" s="49"/>
      <c r="CZ13" s="46">
        <f t="shared" si="20"/>
        <v>0</v>
      </c>
      <c r="DA13" s="50"/>
      <c r="DB13" s="48">
        <f t="shared" si="22"/>
        <v>0</v>
      </c>
      <c r="DC13" s="49"/>
      <c r="DD13" s="46">
        <f t="shared" si="23"/>
        <v>0</v>
      </c>
      <c r="DE13" s="49"/>
      <c r="DF13" s="46">
        <f t="shared" si="24"/>
        <v>0</v>
      </c>
      <c r="DG13" s="50"/>
      <c r="DH13" s="177"/>
      <c r="DI13" s="190" t="s">
        <v>3</v>
      </c>
      <c r="DJ13" s="48">
        <f t="shared" si="25"/>
        <v>0</v>
      </c>
      <c r="DK13" s="46">
        <f t="shared" si="26"/>
        <v>0</v>
      </c>
      <c r="DL13" s="47">
        <f t="shared" si="27"/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>
        <v>0</v>
      </c>
      <c r="E14" s="46"/>
      <c r="F14" s="46">
        <v>0</v>
      </c>
      <c r="G14" s="46"/>
      <c r="H14" s="46">
        <v>0</v>
      </c>
      <c r="I14" s="47"/>
      <c r="J14" s="48">
        <v>0</v>
      </c>
      <c r="K14" s="46"/>
      <c r="L14" s="46">
        <v>0</v>
      </c>
      <c r="M14" s="46"/>
      <c r="N14" s="46">
        <v>0</v>
      </c>
      <c r="O14" s="47"/>
      <c r="P14" s="139">
        <f t="shared" si="2"/>
        <v>0</v>
      </c>
      <c r="Q14" s="140">
        <f t="shared" si="3"/>
        <v>0</v>
      </c>
      <c r="R14" s="141">
        <f t="shared" si="4"/>
        <v>0</v>
      </c>
      <c r="S14" s="41"/>
      <c r="T14" s="45"/>
      <c r="U14" s="46"/>
      <c r="V14" s="46"/>
      <c r="W14" s="46"/>
      <c r="X14" s="46">
        <v>0</v>
      </c>
      <c r="Y14" s="47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f t="shared" si="5"/>
        <v>0</v>
      </c>
      <c r="AG14" s="140">
        <f t="shared" si="6"/>
        <v>0</v>
      </c>
      <c r="AH14" s="141">
        <f t="shared" si="7"/>
        <v>0</v>
      </c>
      <c r="AI14" s="43"/>
      <c r="AJ14" s="45">
        <v>9318446.0342657249</v>
      </c>
      <c r="AK14" s="46"/>
      <c r="AL14" s="46">
        <v>1181826.8657342747</v>
      </c>
      <c r="AM14" s="46"/>
      <c r="AN14" s="46">
        <v>10500272.9</v>
      </c>
      <c r="AO14" s="47"/>
      <c r="AP14" s="48">
        <v>3350213.7781790346</v>
      </c>
      <c r="AQ14" s="46"/>
      <c r="AR14" s="46">
        <v>-5166257.1681790352</v>
      </c>
      <c r="AS14" s="46"/>
      <c r="AT14" s="46">
        <v>-1816043.3900000006</v>
      </c>
      <c r="AU14" s="47"/>
      <c r="AV14" s="139">
        <f t="shared" si="8"/>
        <v>12668659.81244476</v>
      </c>
      <c r="AW14" s="140">
        <f t="shared" si="9"/>
        <v>-3984430.3024447607</v>
      </c>
      <c r="AX14" s="141">
        <f t="shared" si="10"/>
        <v>8684229.5099999979</v>
      </c>
      <c r="AY14" s="43"/>
      <c r="AZ14" s="45"/>
      <c r="BA14" s="46"/>
      <c r="BB14" s="46"/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f t="shared" si="11"/>
        <v>0</v>
      </c>
      <c r="BM14" s="140">
        <f t="shared" si="12"/>
        <v>0</v>
      </c>
      <c r="BN14" s="141">
        <f t="shared" si="13"/>
        <v>0</v>
      </c>
      <c r="BO14" s="43"/>
      <c r="BP14" s="45">
        <v>50.309999999999995</v>
      </c>
      <c r="BQ14" s="46"/>
      <c r="BR14" s="46">
        <v>0</v>
      </c>
      <c r="BS14" s="46"/>
      <c r="BT14" s="46">
        <f t="shared" si="21"/>
        <v>50.309999999999995</v>
      </c>
      <c r="BU14" s="47"/>
      <c r="BV14" s="48">
        <v>0</v>
      </c>
      <c r="BW14" s="46"/>
      <c r="BX14" s="46">
        <v>0</v>
      </c>
      <c r="BY14" s="46"/>
      <c r="BZ14" s="46">
        <v>0</v>
      </c>
      <c r="CA14" s="47"/>
      <c r="CB14" s="139">
        <f t="shared" si="14"/>
        <v>50.309999999999995</v>
      </c>
      <c r="CC14" s="140">
        <f t="shared" si="15"/>
        <v>0</v>
      </c>
      <c r="CD14" s="141">
        <f t="shared" si="16"/>
        <v>50.309999999999995</v>
      </c>
      <c r="CE14" s="43"/>
      <c r="CF14" s="48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f t="shared" si="17"/>
        <v>0</v>
      </c>
      <c r="CS14" s="140">
        <f t="shared" si="18"/>
        <v>0</v>
      </c>
      <c r="CT14" s="141">
        <f t="shared" si="19"/>
        <v>0</v>
      </c>
      <c r="CU14" s="43"/>
      <c r="CV14" s="48">
        <f t="shared" si="0"/>
        <v>9318496.3442657255</v>
      </c>
      <c r="CW14" s="46"/>
      <c r="CX14" s="46">
        <f t="shared" si="1"/>
        <v>1181826.8657342747</v>
      </c>
      <c r="CY14" s="49"/>
      <c r="CZ14" s="46">
        <f t="shared" si="20"/>
        <v>10500323.210000001</v>
      </c>
      <c r="DA14" s="50"/>
      <c r="DB14" s="48">
        <f t="shared" si="22"/>
        <v>3350213.7781790346</v>
      </c>
      <c r="DC14" s="49"/>
      <c r="DD14" s="46">
        <f t="shared" si="23"/>
        <v>-5166257.1681790352</v>
      </c>
      <c r="DE14" s="49"/>
      <c r="DF14" s="46">
        <f t="shared" si="24"/>
        <v>-1816043.3900000006</v>
      </c>
      <c r="DG14" s="50"/>
      <c r="DH14" s="177"/>
      <c r="DI14" s="190" t="s">
        <v>4</v>
      </c>
      <c r="DJ14" s="48">
        <f t="shared" si="25"/>
        <v>10500323.210000001</v>
      </c>
      <c r="DK14" s="46">
        <f t="shared" si="26"/>
        <v>-1816043.3900000006</v>
      </c>
      <c r="DL14" s="47">
        <f t="shared" si="27"/>
        <v>8684279.8200000003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>
        <v>0</v>
      </c>
      <c r="E15" s="46"/>
      <c r="F15" s="46">
        <v>0</v>
      </c>
      <c r="G15" s="46"/>
      <c r="H15" s="46">
        <v>0</v>
      </c>
      <c r="I15" s="47"/>
      <c r="J15" s="48">
        <v>0</v>
      </c>
      <c r="K15" s="46"/>
      <c r="L15" s="46">
        <v>0</v>
      </c>
      <c r="M15" s="46"/>
      <c r="N15" s="46">
        <v>0</v>
      </c>
      <c r="O15" s="47"/>
      <c r="P15" s="139">
        <f t="shared" si="2"/>
        <v>0</v>
      </c>
      <c r="Q15" s="140">
        <f t="shared" si="3"/>
        <v>0</v>
      </c>
      <c r="R15" s="141">
        <f t="shared" si="4"/>
        <v>0</v>
      </c>
      <c r="S15" s="41"/>
      <c r="T15" s="45"/>
      <c r="U15" s="46"/>
      <c r="V15" s="46"/>
      <c r="W15" s="46"/>
      <c r="X15" s="46">
        <v>0</v>
      </c>
      <c r="Y15" s="47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f t="shared" si="5"/>
        <v>0</v>
      </c>
      <c r="AG15" s="140">
        <f t="shared" si="6"/>
        <v>0</v>
      </c>
      <c r="AH15" s="141">
        <f t="shared" si="7"/>
        <v>0</v>
      </c>
      <c r="AI15" s="43"/>
      <c r="AJ15" s="45"/>
      <c r="AK15" s="46"/>
      <c r="AL15" s="46"/>
      <c r="AM15" s="46"/>
      <c r="AN15" s="46"/>
      <c r="AO15" s="47"/>
      <c r="AP15" s="48">
        <v>0</v>
      </c>
      <c r="AQ15" s="46"/>
      <c r="AR15" s="46">
        <v>0</v>
      </c>
      <c r="AS15" s="46"/>
      <c r="AT15" s="46">
        <v>0</v>
      </c>
      <c r="AU15" s="47"/>
      <c r="AV15" s="139">
        <f t="shared" si="8"/>
        <v>0</v>
      </c>
      <c r="AW15" s="140">
        <f t="shared" si="9"/>
        <v>0</v>
      </c>
      <c r="AX15" s="141">
        <f t="shared" si="10"/>
        <v>0</v>
      </c>
      <c r="AY15" s="43"/>
      <c r="AZ15" s="45"/>
      <c r="BA15" s="46"/>
      <c r="BB15" s="46"/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f t="shared" si="11"/>
        <v>0</v>
      </c>
      <c r="BM15" s="140">
        <f t="shared" si="12"/>
        <v>0</v>
      </c>
      <c r="BN15" s="141">
        <f t="shared" si="13"/>
        <v>0</v>
      </c>
      <c r="BO15" s="43"/>
      <c r="BP15" s="45">
        <v>0</v>
      </c>
      <c r="BQ15" s="46"/>
      <c r="BR15" s="46">
        <v>0</v>
      </c>
      <c r="BS15" s="46"/>
      <c r="BT15" s="46">
        <f t="shared" si="21"/>
        <v>0</v>
      </c>
      <c r="BU15" s="47"/>
      <c r="BV15" s="48">
        <v>0</v>
      </c>
      <c r="BW15" s="46"/>
      <c r="BX15" s="46">
        <v>0</v>
      </c>
      <c r="BY15" s="46"/>
      <c r="BZ15" s="46">
        <v>0</v>
      </c>
      <c r="CA15" s="47"/>
      <c r="CB15" s="139">
        <f t="shared" si="14"/>
        <v>0</v>
      </c>
      <c r="CC15" s="140">
        <f t="shared" si="15"/>
        <v>0</v>
      </c>
      <c r="CD15" s="141">
        <f t="shared" si="16"/>
        <v>0</v>
      </c>
      <c r="CE15" s="43"/>
      <c r="CF15" s="48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f t="shared" si="17"/>
        <v>0</v>
      </c>
      <c r="CS15" s="140">
        <f t="shared" si="18"/>
        <v>0</v>
      </c>
      <c r="CT15" s="141">
        <f t="shared" si="19"/>
        <v>0</v>
      </c>
      <c r="CU15" s="43"/>
      <c r="CV15" s="48">
        <f t="shared" si="0"/>
        <v>0</v>
      </c>
      <c r="CW15" s="46"/>
      <c r="CX15" s="46">
        <f t="shared" si="1"/>
        <v>0</v>
      </c>
      <c r="CY15" s="49"/>
      <c r="CZ15" s="46">
        <f t="shared" si="20"/>
        <v>0</v>
      </c>
      <c r="DA15" s="50"/>
      <c r="DB15" s="48">
        <f t="shared" si="22"/>
        <v>0</v>
      </c>
      <c r="DC15" s="49"/>
      <c r="DD15" s="46">
        <f t="shared" si="23"/>
        <v>0</v>
      </c>
      <c r="DE15" s="49"/>
      <c r="DF15" s="46">
        <f t="shared" si="24"/>
        <v>0</v>
      </c>
      <c r="DG15" s="50"/>
      <c r="DH15" s="177"/>
      <c r="DI15" s="190" t="s">
        <v>5</v>
      </c>
      <c r="DJ15" s="48">
        <f t="shared" si="25"/>
        <v>0</v>
      </c>
      <c r="DK15" s="46">
        <f t="shared" si="26"/>
        <v>0</v>
      </c>
      <c r="DL15" s="47">
        <f t="shared" si="27"/>
        <v>0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v>187466898.30999991</v>
      </c>
      <c r="E16" s="57">
        <v>1881.423292720867</v>
      </c>
      <c r="F16" s="54">
        <v>21718317.630000003</v>
      </c>
      <c r="G16" s="57">
        <v>1516.7482107689086</v>
      </c>
      <c r="H16" s="54">
        <v>209185215.93999991</v>
      </c>
      <c r="I16" s="58">
        <v>1835.6021054756047</v>
      </c>
      <c r="J16" s="56">
        <v>89701296.920000002</v>
      </c>
      <c r="K16" s="57">
        <v>362.71672484068193</v>
      </c>
      <c r="L16" s="54">
        <v>101372352.13</v>
      </c>
      <c r="M16" s="57">
        <v>508.86158668567469</v>
      </c>
      <c r="N16" s="54">
        <v>191073649.05000001</v>
      </c>
      <c r="O16" s="58">
        <v>427.91925308722159</v>
      </c>
      <c r="P16" s="145">
        <f t="shared" si="2"/>
        <v>277168195.2299999</v>
      </c>
      <c r="Q16" s="146">
        <f t="shared" si="3"/>
        <v>123090669.75999999</v>
      </c>
      <c r="R16" s="147">
        <f t="shared" si="4"/>
        <v>400258864.98999989</v>
      </c>
      <c r="S16" s="41"/>
      <c r="T16" s="53">
        <v>343410604.74000001</v>
      </c>
      <c r="U16" s="57">
        <v>1858.3830550354458</v>
      </c>
      <c r="V16" s="54">
        <v>49365417.290000007</v>
      </c>
      <c r="W16" s="57">
        <v>1820.795857553851</v>
      </c>
      <c r="X16" s="54">
        <v>392776022.03000003</v>
      </c>
      <c r="Y16" s="58">
        <v>1853.573925824202</v>
      </c>
      <c r="Z16" s="56">
        <v>218879626.2630831</v>
      </c>
      <c r="AA16" s="57">
        <v>261.95090358505598</v>
      </c>
      <c r="AB16" s="54">
        <v>101386352.52999997</v>
      </c>
      <c r="AC16" s="57">
        <v>396.34698919476773</v>
      </c>
      <c r="AD16" s="54">
        <v>320265978.79308307</v>
      </c>
      <c r="AE16" s="58">
        <v>293.45128108168223</v>
      </c>
      <c r="AF16" s="145">
        <f t="shared" si="5"/>
        <v>562290231.00308311</v>
      </c>
      <c r="AG16" s="146">
        <f t="shared" si="6"/>
        <v>150751769.81999999</v>
      </c>
      <c r="AH16" s="147">
        <f t="shared" si="7"/>
        <v>713042000.82308316</v>
      </c>
      <c r="AI16" s="43"/>
      <c r="AJ16" s="53">
        <v>122595282.22426571</v>
      </c>
      <c r="AK16" s="57">
        <v>1973.3011770126629</v>
      </c>
      <c r="AL16" s="54">
        <v>22494165.275734276</v>
      </c>
      <c r="AM16" s="57">
        <v>2280.4303807516499</v>
      </c>
      <c r="AN16" s="54">
        <v>145089447.5</v>
      </c>
      <c r="AO16" s="58">
        <v>2015.3831381700491</v>
      </c>
      <c r="AP16" s="56">
        <v>41636996.048179053</v>
      </c>
      <c r="AQ16" s="57">
        <v>366.42608508474041</v>
      </c>
      <c r="AR16" s="54">
        <v>60428371.191820964</v>
      </c>
      <c r="AS16" s="57">
        <v>592.48728997481112</v>
      </c>
      <c r="AT16" s="54">
        <v>102065367.24000001</v>
      </c>
      <c r="AU16" s="58">
        <v>399.00144346017629</v>
      </c>
      <c r="AV16" s="145">
        <f t="shared" si="8"/>
        <v>164232278.27244475</v>
      </c>
      <c r="AW16" s="146">
        <f t="shared" si="9"/>
        <v>82922536.46755524</v>
      </c>
      <c r="AX16" s="147">
        <f t="shared" si="10"/>
        <v>247154814.74000001</v>
      </c>
      <c r="AY16" s="43"/>
      <c r="AZ16" s="53">
        <v>209686001.17964557</v>
      </c>
      <c r="BA16" s="57">
        <v>1913.4727805121693</v>
      </c>
      <c r="BB16" s="54">
        <v>29011662.350354459</v>
      </c>
      <c r="BC16" s="57">
        <v>1837.5767893561224</v>
      </c>
      <c r="BD16" s="54">
        <v>238697663.53000003</v>
      </c>
      <c r="BE16" s="58">
        <v>1903.9152564368442</v>
      </c>
      <c r="BF16" s="56">
        <v>142846431.28943259</v>
      </c>
      <c r="BG16" s="57">
        <v>275.1634577062768</v>
      </c>
      <c r="BH16" s="54">
        <v>99730101.290567443</v>
      </c>
      <c r="BI16" s="57">
        <v>512.88300997977603</v>
      </c>
      <c r="BJ16" s="54">
        <v>242576532.58000004</v>
      </c>
      <c r="BK16" s="58">
        <v>339.94158013854036</v>
      </c>
      <c r="BL16" s="145">
        <f t="shared" si="11"/>
        <v>352532432.46907818</v>
      </c>
      <c r="BM16" s="146">
        <f t="shared" si="12"/>
        <v>128741763.64092191</v>
      </c>
      <c r="BN16" s="147">
        <f t="shared" si="13"/>
        <v>481274196.11000007</v>
      </c>
      <c r="BO16" s="43"/>
      <c r="BP16" s="53">
        <v>137177409.62999994</v>
      </c>
      <c r="BQ16" s="57">
        <v>1796.99765028754</v>
      </c>
      <c r="BR16" s="54">
        <v>18484112.920000006</v>
      </c>
      <c r="BS16" s="57">
        <v>1919.2309126778118</v>
      </c>
      <c r="BT16" s="54">
        <f>SUM(BT10:BT15)</f>
        <v>155661522.54999995</v>
      </c>
      <c r="BU16" s="58">
        <v>1810.6908645077233</v>
      </c>
      <c r="BV16" s="56">
        <v>76001209.699999958</v>
      </c>
      <c r="BW16" s="57">
        <v>337.02372742309535</v>
      </c>
      <c r="BX16" s="56">
        <v>47844433.780000053</v>
      </c>
      <c r="BY16" s="57">
        <v>408.05139214164529</v>
      </c>
      <c r="BZ16" s="56">
        <v>123845643.48000002</v>
      </c>
      <c r="CA16" s="58">
        <v>361.32094212243044</v>
      </c>
      <c r="CB16" s="145">
        <f t="shared" si="14"/>
        <v>213178619.32999989</v>
      </c>
      <c r="CC16" s="146">
        <f t="shared" si="15"/>
        <v>66328546.700000063</v>
      </c>
      <c r="CD16" s="147">
        <f t="shared" si="16"/>
        <v>279507166.02999997</v>
      </c>
      <c r="CE16" s="43"/>
      <c r="CF16" s="56">
        <v>225065716.229651</v>
      </c>
      <c r="CG16" s="57">
        <v>1794.32454421241</v>
      </c>
      <c r="CH16" s="54">
        <v>33878283.770348698</v>
      </c>
      <c r="CI16" s="57">
        <v>1834.6303352295406</v>
      </c>
      <c r="CJ16" s="54">
        <v>258943999.9999997</v>
      </c>
      <c r="CK16" s="58">
        <v>1799.4968658355203</v>
      </c>
      <c r="CL16" s="56">
        <v>129578892.74254988</v>
      </c>
      <c r="CM16" s="57">
        <f>+CL16/$CL$111</f>
        <v>273.18184887916033</v>
      </c>
      <c r="CN16" s="54">
        <v>83333784.257450402</v>
      </c>
      <c r="CO16" s="57">
        <f>+CN16/$CN$111</f>
        <v>509.50601167445433</v>
      </c>
      <c r="CP16" s="54">
        <v>212912677.0000003</v>
      </c>
      <c r="CQ16" s="58">
        <f>+CP16/$CP$111</f>
        <v>333.77647713555677</v>
      </c>
      <c r="CR16" s="145">
        <f t="shared" si="17"/>
        <v>354644608.97220087</v>
      </c>
      <c r="CS16" s="146">
        <f t="shared" si="18"/>
        <v>117212068.0277991</v>
      </c>
      <c r="CT16" s="147">
        <f t="shared" si="19"/>
        <v>471856677</v>
      </c>
      <c r="CU16" s="43"/>
      <c r="CV16" s="56">
        <f>SUM(CV10:CV15)</f>
        <v>1225401912.3135622</v>
      </c>
      <c r="CW16" s="57">
        <f>+CV16/$CV$111</f>
        <v>1864.8750141738226</v>
      </c>
      <c r="CX16" s="54">
        <f>SUM(CX10:CX15)</f>
        <v>174951959.23643744</v>
      </c>
      <c r="CY16" s="57">
        <f>+CX16/$CX$111</f>
        <v>1839.740464756009</v>
      </c>
      <c r="CZ16" s="54">
        <f t="shared" si="20"/>
        <v>1400353871.5499997</v>
      </c>
      <c r="DA16" s="58">
        <f>+CZ16/$CZ$111</f>
        <v>1861.6973745400107</v>
      </c>
      <c r="DB16" s="56">
        <f>SUM(DB10:DB15)</f>
        <v>698644452.96324468</v>
      </c>
      <c r="DC16" s="57">
        <f>+DB16/$DB$111</f>
        <v>289.23616164368286</v>
      </c>
      <c r="DD16" s="54">
        <f>SUM(DD10:DD15)</f>
        <v>494095395.17983884</v>
      </c>
      <c r="DE16" s="57">
        <f>+DD16/$DD$111</f>
        <v>478.65123444910404</v>
      </c>
      <c r="DF16" s="54">
        <f>SUM(DF10:DF15)</f>
        <v>1192739848.1430833</v>
      </c>
      <c r="DG16" s="58">
        <f>+DF16/$DF$111</f>
        <v>345.94761394704523</v>
      </c>
      <c r="DH16" s="178"/>
      <c r="DI16" s="190" t="s">
        <v>92</v>
      </c>
      <c r="DJ16" s="56">
        <f>SUM(DJ10:DJ15)</f>
        <v>1400353871.5499997</v>
      </c>
      <c r="DK16" s="54">
        <f>SUM(DK10:DK15)</f>
        <v>1192739848.1430833</v>
      </c>
      <c r="DL16" s="55">
        <f>SUM(DL10:DL15)</f>
        <v>2593093719.6930838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48"/>
      <c r="K17" s="46"/>
      <c r="L17" s="46"/>
      <c r="M17" s="46"/>
      <c r="N17" s="46"/>
      <c r="O17" s="4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8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48"/>
      <c r="K18" s="46"/>
      <c r="L18" s="46"/>
      <c r="M18" s="46"/>
      <c r="N18" s="46"/>
      <c r="O18" s="4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8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48"/>
      <c r="K19" s="46"/>
      <c r="L19" s="46"/>
      <c r="M19" s="46"/>
      <c r="N19" s="46"/>
      <c r="O19" s="4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8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v>213184.24</v>
      </c>
      <c r="E20" s="49">
        <v>2.139523288606096</v>
      </c>
      <c r="F20" s="46">
        <v>0</v>
      </c>
      <c r="G20" s="49">
        <v>0</v>
      </c>
      <c r="H20" s="46">
        <v>213184.24</v>
      </c>
      <c r="I20" s="50">
        <v>1.8706935766935766</v>
      </c>
      <c r="J20" s="48">
        <v>0</v>
      </c>
      <c r="K20" s="49">
        <v>0</v>
      </c>
      <c r="L20" s="46">
        <v>0</v>
      </c>
      <c r="M20" s="49">
        <v>0</v>
      </c>
      <c r="N20" s="46">
        <v>0</v>
      </c>
      <c r="O20" s="50">
        <v>0</v>
      </c>
      <c r="P20" s="139">
        <f t="shared" ref="P20:P63" si="28">+D20+J20</f>
        <v>213184.24</v>
      </c>
      <c r="Q20" s="140">
        <f t="shared" ref="Q20:Q63" si="29">+F20+L20</f>
        <v>0</v>
      </c>
      <c r="R20" s="141">
        <f t="shared" ref="R20:R63" si="30">+P20+Q20</f>
        <v>213184.24</v>
      </c>
      <c r="S20" s="41"/>
      <c r="T20" s="45">
        <v>1647135.7721393146</v>
      </c>
      <c r="U20" s="49">
        <v>8.9135546952720084</v>
      </c>
      <c r="V20" s="46">
        <v>17721.412713708167</v>
      </c>
      <c r="W20" s="49">
        <v>0.65363723494054904</v>
      </c>
      <c r="X20" s="46">
        <v>1664857.1848530227</v>
      </c>
      <c r="Y20" s="50">
        <v>7.8567318140131883</v>
      </c>
      <c r="Z20" s="48">
        <v>0</v>
      </c>
      <c r="AA20" s="49">
        <v>0</v>
      </c>
      <c r="AB20" s="46">
        <v>0</v>
      </c>
      <c r="AC20" s="49">
        <v>0</v>
      </c>
      <c r="AD20" s="46">
        <v>0</v>
      </c>
      <c r="AE20" s="50">
        <v>0</v>
      </c>
      <c r="AF20" s="139">
        <f t="shared" ref="AF20:AF63" si="31">+T20+Z20</f>
        <v>1647135.7721393146</v>
      </c>
      <c r="AG20" s="140">
        <f t="shared" ref="AG20:AG63" si="32">+V20+AB20</f>
        <v>17721.412713708167</v>
      </c>
      <c r="AH20" s="141">
        <f t="shared" ref="AH20:AH63" si="33">+AF20+AG20</f>
        <v>1664857.1848530227</v>
      </c>
      <c r="AI20" s="43"/>
      <c r="AJ20" s="45">
        <f>+'[41]Apr-Jun'!$G$20</f>
        <v>74419.682060651248</v>
      </c>
      <c r="AK20" s="49">
        <v>1.1978637639134555</v>
      </c>
      <c r="AL20" s="46">
        <v>1039.2435388019589</v>
      </c>
      <c r="AM20" s="49">
        <v>0.10535721196289122</v>
      </c>
      <c r="AN20" s="46">
        <v>75458.925599453214</v>
      </c>
      <c r="AO20" s="50">
        <v>1.048171654782587</v>
      </c>
      <c r="AP20" s="48">
        <v>0</v>
      </c>
      <c r="AQ20" s="49">
        <v>0</v>
      </c>
      <c r="AR20" s="46">
        <v>0</v>
      </c>
      <c r="AS20" s="49">
        <v>0</v>
      </c>
      <c r="AT20" s="46">
        <v>0</v>
      </c>
      <c r="AU20" s="50">
        <v>0</v>
      </c>
      <c r="AV20" s="139">
        <f t="shared" ref="AV20:AV63" si="34">+AJ20+AP20</f>
        <v>74419.682060651248</v>
      </c>
      <c r="AW20" s="140">
        <f t="shared" ref="AW20:AW63" si="35">+AL20+AR20</f>
        <v>1039.2435388019589</v>
      </c>
      <c r="AX20" s="141">
        <f t="shared" ref="AX20:AX63" si="36">+AV20+AW20</f>
        <v>75458.925599453214</v>
      </c>
      <c r="AY20" s="43"/>
      <c r="AZ20" s="45">
        <v>55965.591972813141</v>
      </c>
      <c r="BA20" s="49">
        <v>0.51070951938981179</v>
      </c>
      <c r="BB20" s="46">
        <v>56.236546947722481</v>
      </c>
      <c r="BC20" s="49">
        <v>3.5619804248620776E-3</v>
      </c>
      <c r="BD20" s="46">
        <v>56021.828519760864</v>
      </c>
      <c r="BE20" s="50">
        <v>0.4468448179797791</v>
      </c>
      <c r="BF20" s="48">
        <v>0</v>
      </c>
      <c r="BG20" s="49">
        <v>0</v>
      </c>
      <c r="BH20" s="46">
        <v>0</v>
      </c>
      <c r="BI20" s="49">
        <v>0</v>
      </c>
      <c r="BJ20" s="46">
        <v>0</v>
      </c>
      <c r="BK20" s="50">
        <v>0</v>
      </c>
      <c r="BL20" s="139">
        <f t="shared" ref="BL20:BL63" si="37">+AZ20+BF20</f>
        <v>55965.591972813141</v>
      </c>
      <c r="BM20" s="140">
        <f t="shared" ref="BM20:BM63" si="38">+BB20+BH20</f>
        <v>56.236546947722481</v>
      </c>
      <c r="BN20" s="141">
        <f t="shared" ref="BN20:BN63" si="39">+BL20+BM20</f>
        <v>56021.828519760864</v>
      </c>
      <c r="BO20" s="43"/>
      <c r="BP20" s="45">
        <v>91464.702569340472</v>
      </c>
      <c r="BQ20" s="49">
        <v>1.1981699905594989</v>
      </c>
      <c r="BR20" s="46">
        <v>2092.7133213221641</v>
      </c>
      <c r="BS20" s="49">
        <v>0.21728930758199191</v>
      </c>
      <c r="BT20" s="46">
        <v>93557.41589066264</v>
      </c>
      <c r="BU20" s="50">
        <v>1.088281871052748</v>
      </c>
      <c r="BV20" s="48">
        <v>0</v>
      </c>
      <c r="BW20" s="49">
        <v>0</v>
      </c>
      <c r="BX20" s="46">
        <v>0</v>
      </c>
      <c r="BY20" s="49">
        <v>0</v>
      </c>
      <c r="BZ20" s="46">
        <v>0</v>
      </c>
      <c r="CA20" s="50">
        <v>0</v>
      </c>
      <c r="CB20" s="139">
        <f t="shared" ref="CB20:CB63" si="40">+BP20+BV20</f>
        <v>91464.702569340472</v>
      </c>
      <c r="CC20" s="140">
        <f t="shared" ref="CC20:CC63" si="41">+BR20+BX20</f>
        <v>2092.7133213221641</v>
      </c>
      <c r="CD20" s="141">
        <f t="shared" ref="CD20:CD63" si="42">+CB20+CC20</f>
        <v>93557.41589066264</v>
      </c>
      <c r="CE20" s="43"/>
      <c r="CF20" s="48">
        <v>226701.89804050484</v>
      </c>
      <c r="CG20" s="49">
        <v>1.8073689173456919</v>
      </c>
      <c r="CH20" s="46">
        <v>0</v>
      </c>
      <c r="CI20" s="49">
        <v>0</v>
      </c>
      <c r="CJ20" s="46">
        <f>+CF20+CH20</f>
        <v>226701.89804050484</v>
      </c>
      <c r="CK20" s="50">
        <v>1.5754346692831369</v>
      </c>
      <c r="CL20" s="48">
        <v>0</v>
      </c>
      <c r="CM20" s="49">
        <f t="shared" ref="CM20:CM55" si="43">+CL20/$CL$111</f>
        <v>0</v>
      </c>
      <c r="CN20" s="46">
        <v>0</v>
      </c>
      <c r="CO20" s="49">
        <f t="shared" ref="CO20:CO55" si="44">+CN20/$CN$111</f>
        <v>0</v>
      </c>
      <c r="CP20" s="46">
        <v>0</v>
      </c>
      <c r="CQ20" s="50">
        <f t="shared" ref="CQ20:CQ55" si="45">+CP20/$CP$111</f>
        <v>0</v>
      </c>
      <c r="CR20" s="139">
        <f t="shared" ref="CR20:CR63" si="46">+CF20+CL20</f>
        <v>226701.89804050484</v>
      </c>
      <c r="CS20" s="140">
        <f t="shared" ref="CS20:CS63" si="47">+CH20+CN20</f>
        <v>0</v>
      </c>
      <c r="CT20" s="141">
        <f t="shared" ref="CT20:CT63" si="48">+CR20+CS20</f>
        <v>226701.89804050484</v>
      </c>
      <c r="CU20" s="43"/>
      <c r="CV20" s="48">
        <f t="shared" ref="CV20:CV60" si="49">+D20+T20+AJ20+AZ20+BP20+CF20</f>
        <v>2308871.8867826243</v>
      </c>
      <c r="CW20" s="49">
        <f t="shared" ref="CW20:CW55" si="50">+CV20/$CV$111</f>
        <v>3.5137512430187132</v>
      </c>
      <c r="CX20" s="49">
        <f t="shared" ref="CX20:CX60" si="51">+F20+V20+AL20+BB20+BR20+CH20</f>
        <v>20909.606120780012</v>
      </c>
      <c r="CY20" s="49">
        <f t="shared" ref="CY20:CY55" si="52">+CX20/$CX$111</f>
        <v>0.21987892362223449</v>
      </c>
      <c r="CZ20" s="46">
        <f t="shared" ref="CZ20:CZ63" si="53">+CV20+CX20</f>
        <v>2329781.4929034044</v>
      </c>
      <c r="DA20" s="50">
        <f t="shared" ref="DA20:DA55" si="54">+CZ20/$CZ$111</f>
        <v>3.0973228815294558</v>
      </c>
      <c r="DB20" s="48">
        <f t="shared" ref="DB20:DB60" si="55">+J20+Z20+AP20+BF20+BV20+CL20</f>
        <v>0</v>
      </c>
      <c r="DC20" s="49">
        <f t="shared" ref="DC20:DC55" si="56">+DB20/$DB$111</f>
        <v>0</v>
      </c>
      <c r="DD20" s="46">
        <f t="shared" ref="DD20:DD60" si="57">+L20+AB20+AR20+BH20+BX20+CN20</f>
        <v>0</v>
      </c>
      <c r="DE20" s="49">
        <f t="shared" ref="DE20:DE55" si="58">+DD20/$DD$111</f>
        <v>0</v>
      </c>
      <c r="DF20" s="46">
        <f t="shared" ref="DF20:DF60" si="59">+DB20+DD20</f>
        <v>0</v>
      </c>
      <c r="DG20" s="50">
        <f t="shared" ref="DG20:DG55" si="60">+DF20/$DF$111</f>
        <v>0</v>
      </c>
      <c r="DH20" s="177"/>
      <c r="DI20" s="190" t="s">
        <v>19</v>
      </c>
      <c r="DJ20" s="48">
        <f t="shared" ref="DJ20:DJ60" si="61">+CZ20</f>
        <v>2329781.4929034044</v>
      </c>
      <c r="DK20" s="46">
        <f t="shared" ref="DK20:DK60" si="62">+DF20</f>
        <v>0</v>
      </c>
      <c r="DL20" s="47">
        <f t="shared" ref="DL20:DL62" si="63">+DJ20+DK20</f>
        <v>2329781.4929034044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v>847780.7100000002</v>
      </c>
      <c r="E21" s="49">
        <v>8.5083520839814959</v>
      </c>
      <c r="F21" s="46">
        <v>996510.63000000024</v>
      </c>
      <c r="G21" s="49">
        <v>69.593591032893372</v>
      </c>
      <c r="H21" s="46">
        <v>1844291.3400000003</v>
      </c>
      <c r="I21" s="50">
        <v>16.183672692172696</v>
      </c>
      <c r="J21" s="48">
        <v>1064671.8499999999</v>
      </c>
      <c r="K21" s="49">
        <v>4.3051137466438059</v>
      </c>
      <c r="L21" s="46">
        <v>3807934.7300000004</v>
      </c>
      <c r="M21" s="49">
        <v>19.114794793538611</v>
      </c>
      <c r="N21" s="46">
        <v>4872606.58</v>
      </c>
      <c r="O21" s="50">
        <v>10.912452756663786</v>
      </c>
      <c r="P21" s="139">
        <f t="shared" si="28"/>
        <v>1912452.56</v>
      </c>
      <c r="Q21" s="140">
        <f t="shared" si="29"/>
        <v>4804445.3600000003</v>
      </c>
      <c r="R21" s="141">
        <f t="shared" si="30"/>
        <v>6716897.9199999999</v>
      </c>
      <c r="S21" s="41"/>
      <c r="T21" s="45">
        <v>1295850.8885323715</v>
      </c>
      <c r="U21" s="49">
        <v>7.0125596002617643</v>
      </c>
      <c r="V21" s="46">
        <v>2061573.577149509</v>
      </c>
      <c r="W21" s="49">
        <v>76.0391552504245</v>
      </c>
      <c r="X21" s="46">
        <v>3357424.4656818807</v>
      </c>
      <c r="Y21" s="50">
        <v>15.844232077478649</v>
      </c>
      <c r="Z21" s="48">
        <v>2610914.6601253506</v>
      </c>
      <c r="AA21" s="49">
        <v>3.1246921702125494</v>
      </c>
      <c r="AB21" s="46">
        <v>4606731.8758209888</v>
      </c>
      <c r="AC21" s="49">
        <v>18.008975206687161</v>
      </c>
      <c r="AD21" s="46">
        <v>7217646.5359463394</v>
      </c>
      <c r="AE21" s="50">
        <v>6.6133394197846753</v>
      </c>
      <c r="AF21" s="139">
        <f t="shared" si="31"/>
        <v>3906765.5486577218</v>
      </c>
      <c r="AG21" s="140">
        <f t="shared" si="32"/>
        <v>6668305.4529704973</v>
      </c>
      <c r="AH21" s="141">
        <f t="shared" si="33"/>
        <v>10575071.00162822</v>
      </c>
      <c r="AI21" s="43"/>
      <c r="AJ21" s="45">
        <v>717115.69848311518</v>
      </c>
      <c r="AK21" s="49">
        <v>11.542738237531431</v>
      </c>
      <c r="AL21" s="46">
        <v>727782.78722582816</v>
      </c>
      <c r="AM21" s="49">
        <v>73.781709978287523</v>
      </c>
      <c r="AN21" s="46">
        <v>1444898.4857089433</v>
      </c>
      <c r="AO21" s="50">
        <v>20.070543341653032</v>
      </c>
      <c r="AP21" s="48">
        <v>1053715.9006391896</v>
      </c>
      <c r="AQ21" s="49">
        <v>9.2732192259015189</v>
      </c>
      <c r="AR21" s="46">
        <v>3303009.0631727492</v>
      </c>
      <c r="AS21" s="49">
        <v>32.385299322222053</v>
      </c>
      <c r="AT21" s="46">
        <v>4356724.9638119387</v>
      </c>
      <c r="AU21" s="50">
        <v>20.205476107670119</v>
      </c>
      <c r="AV21" s="139">
        <f t="shared" si="34"/>
        <v>1770831.5991223049</v>
      </c>
      <c r="AW21" s="140">
        <f t="shared" si="35"/>
        <v>4030791.8503985773</v>
      </c>
      <c r="AX21" s="141">
        <f t="shared" si="36"/>
        <v>5801623.4495208822</v>
      </c>
      <c r="AY21" s="43"/>
      <c r="AZ21" s="45">
        <v>1549722.5910591334</v>
      </c>
      <c r="BA21" s="49">
        <v>14.141869169396385</v>
      </c>
      <c r="BB21" s="46">
        <v>960817.66577203281</v>
      </c>
      <c r="BC21" s="49">
        <v>60.857465529011449</v>
      </c>
      <c r="BD21" s="46">
        <v>2510540.2568311663</v>
      </c>
      <c r="BE21" s="50">
        <v>20.024728462744203</v>
      </c>
      <c r="BF21" s="48">
        <v>4249049.5309433956</v>
      </c>
      <c r="BG21" s="49">
        <v>8.1848958377591021</v>
      </c>
      <c r="BH21" s="46">
        <v>3405634.2466207747</v>
      </c>
      <c r="BI21" s="49">
        <v>17.514190005763819</v>
      </c>
      <c r="BJ21" s="46">
        <v>7654683.7775641698</v>
      </c>
      <c r="BK21" s="50">
        <v>10.727110620017811</v>
      </c>
      <c r="BL21" s="139">
        <f t="shared" si="37"/>
        <v>5798772.122002529</v>
      </c>
      <c r="BM21" s="140">
        <f t="shared" si="38"/>
        <v>4366451.9123928072</v>
      </c>
      <c r="BN21" s="141">
        <f t="shared" si="39"/>
        <v>10165224.034395337</v>
      </c>
      <c r="BO21" s="43"/>
      <c r="BP21" s="45">
        <v>890225.36875271192</v>
      </c>
      <c r="BQ21" s="49">
        <v>11.66178090248126</v>
      </c>
      <c r="BR21" s="46">
        <v>799502.33251331747</v>
      </c>
      <c r="BS21" s="49">
        <v>83.013428773057569</v>
      </c>
      <c r="BT21" s="46">
        <v>1689727.7012660294</v>
      </c>
      <c r="BU21" s="50">
        <v>19.655310130118526</v>
      </c>
      <c r="BV21" s="48">
        <v>1008909.4164945853</v>
      </c>
      <c r="BW21" s="49">
        <v>4.4739605267002149</v>
      </c>
      <c r="BX21" s="46">
        <v>1852479.3634033161</v>
      </c>
      <c r="BY21" s="49">
        <v>15.799262807168519</v>
      </c>
      <c r="BZ21" s="46">
        <v>2861388.7798979012</v>
      </c>
      <c r="CA21" s="50">
        <v>8.3481312759961881</v>
      </c>
      <c r="CB21" s="139">
        <f t="shared" si="40"/>
        <v>1899134.7852472973</v>
      </c>
      <c r="CC21" s="140">
        <f t="shared" si="41"/>
        <v>2651981.6959166336</v>
      </c>
      <c r="CD21" s="141">
        <f t="shared" si="42"/>
        <v>4551116.4811639311</v>
      </c>
      <c r="CE21" s="43"/>
      <c r="CF21" s="48">
        <v>1363916.6487939311</v>
      </c>
      <c r="CG21" s="49">
        <v>10.873753498261458</v>
      </c>
      <c r="CH21" s="46">
        <v>1877199.9189883496</v>
      </c>
      <c r="CI21" s="49">
        <v>101.65709514720837</v>
      </c>
      <c r="CJ21" s="46">
        <f t="shared" ref="CJ21:CJ60" si="64">+CF21+CH21</f>
        <v>3241116.567782281</v>
      </c>
      <c r="CK21" s="50">
        <v>22.523708236266529</v>
      </c>
      <c r="CL21" s="48">
        <v>2453938.5341572543</v>
      </c>
      <c r="CM21" s="49">
        <f t="shared" si="43"/>
        <v>5.1734619088681644</v>
      </c>
      <c r="CN21" s="46">
        <v>3873513.2786705256</v>
      </c>
      <c r="CO21" s="49">
        <f t="shared" si="44"/>
        <v>23.682811471591275</v>
      </c>
      <c r="CP21" s="46">
        <v>6327451.8128277799</v>
      </c>
      <c r="CQ21" s="50">
        <f t="shared" si="45"/>
        <v>9.9193463023840778</v>
      </c>
      <c r="CR21" s="139">
        <f t="shared" si="46"/>
        <v>3817855.1829511854</v>
      </c>
      <c r="CS21" s="140">
        <f t="shared" si="47"/>
        <v>5750713.197658875</v>
      </c>
      <c r="CT21" s="141">
        <f t="shared" si="48"/>
        <v>9568568.3806100599</v>
      </c>
      <c r="CU21" s="43"/>
      <c r="CV21" s="48">
        <f t="shared" si="49"/>
        <v>6664611.9056212632</v>
      </c>
      <c r="CW21" s="49">
        <f t="shared" si="50"/>
        <v>10.142523931999682</v>
      </c>
      <c r="CX21" s="49">
        <f t="shared" si="51"/>
        <v>7423386.9116490372</v>
      </c>
      <c r="CY21" s="49">
        <f t="shared" si="52"/>
        <v>78.062031122750028</v>
      </c>
      <c r="CZ21" s="46">
        <f t="shared" si="53"/>
        <v>14087998.817270301</v>
      </c>
      <c r="DA21" s="50">
        <f t="shared" si="54"/>
        <v>18.729259041933844</v>
      </c>
      <c r="DB21" s="48">
        <f t="shared" si="55"/>
        <v>12441199.892359775</v>
      </c>
      <c r="DC21" s="49">
        <f t="shared" si="56"/>
        <v>5.150609709767858</v>
      </c>
      <c r="DD21" s="46">
        <f t="shared" si="57"/>
        <v>20849302.557688355</v>
      </c>
      <c r="DE21" s="49">
        <f t="shared" si="58"/>
        <v>20.197606583659983</v>
      </c>
      <c r="DF21" s="46">
        <f t="shared" si="59"/>
        <v>33290502.45004813</v>
      </c>
      <c r="DG21" s="50">
        <f t="shared" si="60"/>
        <v>9.6557266093040273</v>
      </c>
      <c r="DH21" s="177"/>
      <c r="DI21" s="190" t="s">
        <v>20</v>
      </c>
      <c r="DJ21" s="48">
        <f t="shared" si="61"/>
        <v>14087998.817270301</v>
      </c>
      <c r="DK21" s="46">
        <f t="shared" si="62"/>
        <v>33290502.45004813</v>
      </c>
      <c r="DL21" s="47">
        <f t="shared" si="63"/>
        <v>47378501.267318428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v>9753.32</v>
      </c>
      <c r="E22" s="49">
        <v>9.7884605734587168E-2</v>
      </c>
      <c r="F22" s="46">
        <v>177.34999999999991</v>
      </c>
      <c r="G22" s="49">
        <v>1.238564145540889E-2</v>
      </c>
      <c r="H22" s="46">
        <v>9930.67</v>
      </c>
      <c r="I22" s="50">
        <v>8.714171639171639E-2</v>
      </c>
      <c r="J22" s="48">
        <v>49105.700000000004</v>
      </c>
      <c r="K22" s="49">
        <v>0.19856411542069682</v>
      </c>
      <c r="L22" s="46">
        <v>1393.4100000000003</v>
      </c>
      <c r="M22" s="49">
        <v>6.9945385364482433E-3</v>
      </c>
      <c r="N22" s="46">
        <v>50499.110000000008</v>
      </c>
      <c r="O22" s="50">
        <v>0.11309535113925979</v>
      </c>
      <c r="P22" s="139">
        <f t="shared" si="28"/>
        <v>58859.020000000004</v>
      </c>
      <c r="Q22" s="140">
        <f t="shared" si="29"/>
        <v>1570.7600000000002</v>
      </c>
      <c r="R22" s="141">
        <f t="shared" si="30"/>
        <v>60429.780000000006</v>
      </c>
      <c r="S22" s="41"/>
      <c r="T22" s="45">
        <v>4161.7266356283781</v>
      </c>
      <c r="U22" s="49">
        <v>2.2521384466845491E-2</v>
      </c>
      <c r="V22" s="46">
        <v>384.16524387068648</v>
      </c>
      <c r="W22" s="49">
        <v>1.4169564911134792E-2</v>
      </c>
      <c r="X22" s="46">
        <v>4545.8918794990641</v>
      </c>
      <c r="Y22" s="50">
        <v>2.1452803085856027E-2</v>
      </c>
      <c r="Z22" s="48">
        <v>124325.74926714024</v>
      </c>
      <c r="AA22" s="49">
        <v>0.14879065226597285</v>
      </c>
      <c r="AB22" s="46">
        <v>14748.535810520349</v>
      </c>
      <c r="AC22" s="49">
        <v>5.7656061369810822E-2</v>
      </c>
      <c r="AD22" s="46">
        <v>139074.28507766058</v>
      </c>
      <c r="AE22" s="50">
        <v>0.12743010442556565</v>
      </c>
      <c r="AF22" s="139">
        <f t="shared" si="31"/>
        <v>128487.47590276862</v>
      </c>
      <c r="AG22" s="140">
        <f t="shared" si="32"/>
        <v>15132.701054391035</v>
      </c>
      <c r="AH22" s="141">
        <f t="shared" si="33"/>
        <v>143620.17695715965</v>
      </c>
      <c r="AI22" s="43"/>
      <c r="AJ22" s="45">
        <v>1626.7673274674003</v>
      </c>
      <c r="AK22" s="49">
        <v>2.6184546613668779E-2</v>
      </c>
      <c r="AL22" s="46">
        <v>-52.802774225690058</v>
      </c>
      <c r="AM22" s="49">
        <v>-5.3530793010634686E-3</v>
      </c>
      <c r="AN22" s="46">
        <v>1573.9645532417103</v>
      </c>
      <c r="AO22" s="50">
        <v>2.1863351713988004E-2</v>
      </c>
      <c r="AP22" s="48">
        <v>31865.760344440474</v>
      </c>
      <c r="AQ22" s="49">
        <v>0.28043439535721615</v>
      </c>
      <c r="AR22" s="46">
        <v>84.560057026387142</v>
      </c>
      <c r="AS22" s="49">
        <v>8.2909332221850105E-4</v>
      </c>
      <c r="AT22" s="46">
        <v>31950.320401466863</v>
      </c>
      <c r="AU22" s="50">
        <v>0.14817814777534127</v>
      </c>
      <c r="AV22" s="139">
        <f t="shared" si="34"/>
        <v>33492.527671907876</v>
      </c>
      <c r="AW22" s="140">
        <f t="shared" si="35"/>
        <v>31.757282800697084</v>
      </c>
      <c r="AX22" s="141">
        <f t="shared" si="36"/>
        <v>33524.284954708572</v>
      </c>
      <c r="AY22" s="43"/>
      <c r="AZ22" s="45">
        <v>59483.231541099078</v>
      </c>
      <c r="BA22" s="49">
        <v>0.54280945704755323</v>
      </c>
      <c r="BB22" s="46">
        <v>2130.1917869449976</v>
      </c>
      <c r="BC22" s="49">
        <v>0.13492473948220152</v>
      </c>
      <c r="BD22" s="46">
        <v>61613.423328044075</v>
      </c>
      <c r="BE22" s="50">
        <v>0.49144484676039368</v>
      </c>
      <c r="BF22" s="48">
        <v>77297.388577713296</v>
      </c>
      <c r="BG22" s="49">
        <v>0.14889708143715252</v>
      </c>
      <c r="BH22" s="46">
        <v>5241.5800495901858</v>
      </c>
      <c r="BI22" s="49">
        <v>2.6955927228542998E-2</v>
      </c>
      <c r="BJ22" s="46">
        <v>82538.968627303489</v>
      </c>
      <c r="BK22" s="50">
        <v>0.11566835060154669</v>
      </c>
      <c r="BL22" s="139">
        <f t="shared" si="37"/>
        <v>136780.62011881237</v>
      </c>
      <c r="BM22" s="140">
        <f t="shared" si="38"/>
        <v>7371.771836535183</v>
      </c>
      <c r="BN22" s="141">
        <f t="shared" si="39"/>
        <v>144152.39195534756</v>
      </c>
      <c r="BO22" s="43"/>
      <c r="BP22" s="45">
        <v>1947.3626694032635</v>
      </c>
      <c r="BQ22" s="49">
        <v>2.5510075971065978E-2</v>
      </c>
      <c r="BR22" s="46">
        <v>34.877406060680286</v>
      </c>
      <c r="BS22" s="49">
        <v>3.6213691268487474E-3</v>
      </c>
      <c r="BT22" s="46">
        <v>1982.2400754639436</v>
      </c>
      <c r="BU22" s="50">
        <v>2.3057882880419964E-2</v>
      </c>
      <c r="BV22" s="48">
        <v>38774.094175265112</v>
      </c>
      <c r="BW22" s="49">
        <v>0.17194186510957582</v>
      </c>
      <c r="BX22" s="46">
        <v>317.62107078919905</v>
      </c>
      <c r="BY22" s="49">
        <v>2.7088986088749695E-3</v>
      </c>
      <c r="BZ22" s="46">
        <v>39091.715246054315</v>
      </c>
      <c r="CA22" s="50">
        <v>0.11405048239881874</v>
      </c>
      <c r="CB22" s="139">
        <f t="shared" si="40"/>
        <v>40721.456844668377</v>
      </c>
      <c r="CC22" s="140">
        <f t="shared" si="41"/>
        <v>352.49847684987935</v>
      </c>
      <c r="CD22" s="141">
        <f t="shared" si="42"/>
        <v>41073.955321518253</v>
      </c>
      <c r="CE22" s="43"/>
      <c r="CF22" s="48">
        <v>1408.5001911396926</v>
      </c>
      <c r="CG22" s="49">
        <v>1.1229193436600648E-2</v>
      </c>
      <c r="CH22" s="46">
        <v>411.13472877523606</v>
      </c>
      <c r="CI22" s="49">
        <v>2.2264417241158675E-2</v>
      </c>
      <c r="CJ22" s="46">
        <f t="shared" si="64"/>
        <v>1819.6349199149286</v>
      </c>
      <c r="CK22" s="50">
        <v>1.2645310705603473E-2</v>
      </c>
      <c r="CL22" s="48">
        <v>65933.036573191872</v>
      </c>
      <c r="CM22" s="49">
        <f t="shared" si="43"/>
        <v>0.13900187331487623</v>
      </c>
      <c r="CN22" s="46">
        <v>2439.1722308948802</v>
      </c>
      <c r="CO22" s="49">
        <f t="shared" si="44"/>
        <v>1.4913194285176391E-2</v>
      </c>
      <c r="CP22" s="46">
        <v>68372.208804086753</v>
      </c>
      <c r="CQ22" s="50">
        <f t="shared" si="45"/>
        <v>0.10718495164383632</v>
      </c>
      <c r="CR22" s="139">
        <f t="shared" si="46"/>
        <v>67341.536764331569</v>
      </c>
      <c r="CS22" s="140">
        <f t="shared" si="47"/>
        <v>2850.3069596701162</v>
      </c>
      <c r="CT22" s="141">
        <f t="shared" si="48"/>
        <v>70191.843724001679</v>
      </c>
      <c r="CU22" s="43"/>
      <c r="CV22" s="48">
        <f t="shared" si="49"/>
        <v>78380.908364737814</v>
      </c>
      <c r="CW22" s="49">
        <f t="shared" si="50"/>
        <v>0.11928380079126613</v>
      </c>
      <c r="CX22" s="49">
        <f t="shared" si="51"/>
        <v>3084.9163914259102</v>
      </c>
      <c r="CY22" s="49">
        <f t="shared" si="52"/>
        <v>3.244002262372666E-2</v>
      </c>
      <c r="CZ22" s="46">
        <f t="shared" si="53"/>
        <v>81465.824756163725</v>
      </c>
      <c r="DA22" s="50">
        <f t="shared" si="54"/>
        <v>0.10830456154301525</v>
      </c>
      <c r="DB22" s="48">
        <f t="shared" si="55"/>
        <v>387301.72893775097</v>
      </c>
      <c r="DC22" s="49">
        <f t="shared" si="56"/>
        <v>0.16034145122141344</v>
      </c>
      <c r="DD22" s="46">
        <f t="shared" si="57"/>
        <v>24224.879218821003</v>
      </c>
      <c r="DE22" s="49">
        <f t="shared" si="58"/>
        <v>2.3467671335509456E-2</v>
      </c>
      <c r="DF22" s="46">
        <f t="shared" si="59"/>
        <v>411526.60815657198</v>
      </c>
      <c r="DG22" s="50">
        <f t="shared" si="60"/>
        <v>0.11936102276546741</v>
      </c>
      <c r="DH22" s="177"/>
      <c r="DI22" s="190" t="s">
        <v>21</v>
      </c>
      <c r="DJ22" s="48">
        <f t="shared" si="61"/>
        <v>81465.824756163725</v>
      </c>
      <c r="DK22" s="46">
        <f t="shared" si="62"/>
        <v>411526.60815657198</v>
      </c>
      <c r="DL22" s="47">
        <f t="shared" si="63"/>
        <v>492992.43291273573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v>12655901.310000002</v>
      </c>
      <c r="E23" s="49">
        <v>127.01499693901107</v>
      </c>
      <c r="F23" s="46">
        <v>1807230.5999999999</v>
      </c>
      <c r="G23" s="49">
        <v>126.21206788183531</v>
      </c>
      <c r="H23" s="46">
        <v>14463131.910000002</v>
      </c>
      <c r="I23" s="50">
        <v>126.91410942435944</v>
      </c>
      <c r="J23" s="48">
        <v>6952584.5199999996</v>
      </c>
      <c r="K23" s="49">
        <v>28.113514217319572</v>
      </c>
      <c r="L23" s="46">
        <v>2746655.3</v>
      </c>
      <c r="M23" s="49">
        <v>13.787461222604836</v>
      </c>
      <c r="N23" s="46">
        <v>9699239.8200000003</v>
      </c>
      <c r="O23" s="50">
        <v>21.721945856606006</v>
      </c>
      <c r="P23" s="139">
        <f t="shared" si="28"/>
        <v>19608485.830000002</v>
      </c>
      <c r="Q23" s="140">
        <f t="shared" si="29"/>
        <v>4553885.8999999994</v>
      </c>
      <c r="R23" s="141">
        <f t="shared" si="30"/>
        <v>24162371.73</v>
      </c>
      <c r="S23" s="41"/>
      <c r="T23" s="45">
        <v>15956970.570717365</v>
      </c>
      <c r="U23" s="49">
        <v>86.351916070768794</v>
      </c>
      <c r="V23" s="46">
        <v>2007149.0917560607</v>
      </c>
      <c r="W23" s="49">
        <v>74.031760539836995</v>
      </c>
      <c r="X23" s="46">
        <v>17964119.662473425</v>
      </c>
      <c r="Y23" s="50">
        <v>84.775602224015941</v>
      </c>
      <c r="Z23" s="48">
        <v>10525346.628555007</v>
      </c>
      <c r="AA23" s="49">
        <v>12.596531285109068</v>
      </c>
      <c r="AB23" s="46">
        <v>2110744.989339863</v>
      </c>
      <c r="AC23" s="49">
        <v>8.2514796183761767</v>
      </c>
      <c r="AD23" s="46">
        <v>12636091.617894869</v>
      </c>
      <c r="AE23" s="50">
        <v>11.578117935319206</v>
      </c>
      <c r="AF23" s="139">
        <f t="shared" si="31"/>
        <v>26482317.199272372</v>
      </c>
      <c r="AG23" s="140">
        <f t="shared" si="32"/>
        <v>4117894.0810959237</v>
      </c>
      <c r="AH23" s="141">
        <f t="shared" si="33"/>
        <v>30600211.280368295</v>
      </c>
      <c r="AI23" s="43"/>
      <c r="AJ23" s="45">
        <v>8403734.1653804928</v>
      </c>
      <c r="AK23" s="49">
        <v>135.26702022277743</v>
      </c>
      <c r="AL23" s="46">
        <v>1763048.6563827954</v>
      </c>
      <c r="AM23" s="49">
        <v>178.73567076062403</v>
      </c>
      <c r="AN23" s="46">
        <v>10166782.821763288</v>
      </c>
      <c r="AO23" s="50">
        <v>141.22296984016458</v>
      </c>
      <c r="AP23" s="48">
        <v>2674601.5464105117</v>
      </c>
      <c r="AQ23" s="49">
        <v>23.537811725869151</v>
      </c>
      <c r="AR23" s="46">
        <v>3226369.9840360535</v>
      </c>
      <c r="AS23" s="49">
        <v>31.633869498642561</v>
      </c>
      <c r="AT23" s="46">
        <v>5900971.5304465648</v>
      </c>
      <c r="AU23" s="50">
        <v>27.367332172870753</v>
      </c>
      <c r="AV23" s="139">
        <f t="shared" si="34"/>
        <v>11078335.711791005</v>
      </c>
      <c r="AW23" s="140">
        <f t="shared" si="35"/>
        <v>4989418.640418849</v>
      </c>
      <c r="AX23" s="141">
        <f t="shared" si="36"/>
        <v>16067754.352209855</v>
      </c>
      <c r="AY23" s="43"/>
      <c r="AZ23" s="45">
        <v>24017140.304107357</v>
      </c>
      <c r="BA23" s="49">
        <v>219.16648693337856</v>
      </c>
      <c r="BB23" s="46">
        <v>3054853.7087002425</v>
      </c>
      <c r="BC23" s="49">
        <v>193.49212748291376</v>
      </c>
      <c r="BD23" s="46">
        <v>27071994.0128076</v>
      </c>
      <c r="BE23" s="50">
        <v>215.9333344989918</v>
      </c>
      <c r="BF23" s="48">
        <v>22652392.129329685</v>
      </c>
      <c r="BG23" s="49">
        <v>43.63504560359231</v>
      </c>
      <c r="BH23" s="46">
        <v>4366845.0431004493</v>
      </c>
      <c r="BI23" s="49">
        <v>22.457418581128564</v>
      </c>
      <c r="BJ23" s="46">
        <v>27019237.172430135</v>
      </c>
      <c r="BK23" s="50">
        <v>37.864182824464898</v>
      </c>
      <c r="BL23" s="139">
        <f t="shared" si="37"/>
        <v>46669532.433437042</v>
      </c>
      <c r="BM23" s="140">
        <f t="shared" si="38"/>
        <v>7421698.7518006917</v>
      </c>
      <c r="BN23" s="141">
        <f t="shared" si="39"/>
        <v>54091231.185237736</v>
      </c>
      <c r="BO23" s="43"/>
      <c r="BP23" s="45">
        <v>15767719.143490786</v>
      </c>
      <c r="BQ23" s="49">
        <v>206.55408443468809</v>
      </c>
      <c r="BR23" s="46">
        <v>1220148.8763563205</v>
      </c>
      <c r="BS23" s="49">
        <v>126.68973900491335</v>
      </c>
      <c r="BT23" s="46">
        <v>16987868.019847106</v>
      </c>
      <c r="BU23" s="50">
        <v>197.60687720834619</v>
      </c>
      <c r="BV23" s="48">
        <v>9268767.0517489891</v>
      </c>
      <c r="BW23" s="49">
        <v>41.101903939784528</v>
      </c>
      <c r="BX23" s="46">
        <v>1151335.526236732</v>
      </c>
      <c r="BY23" s="49">
        <v>9.8194090134560224</v>
      </c>
      <c r="BZ23" s="46">
        <v>10420102.577985721</v>
      </c>
      <c r="CA23" s="50">
        <v>30.400756737948409</v>
      </c>
      <c r="CB23" s="139">
        <f t="shared" si="40"/>
        <v>25036486.195239775</v>
      </c>
      <c r="CC23" s="140">
        <f t="shared" si="41"/>
        <v>2371484.4025930525</v>
      </c>
      <c r="CD23" s="141">
        <f t="shared" si="42"/>
        <v>27407970.597832829</v>
      </c>
      <c r="CE23" s="43"/>
      <c r="CF23" s="48">
        <v>21482037.705922436</v>
      </c>
      <c r="CG23" s="49">
        <v>171.26441184006023</v>
      </c>
      <c r="CH23" s="46">
        <v>3613908.4656724697</v>
      </c>
      <c r="CI23" s="49">
        <v>195.70607958802501</v>
      </c>
      <c r="CJ23" s="46">
        <f t="shared" si="64"/>
        <v>25095946.171594907</v>
      </c>
      <c r="CK23" s="50">
        <v>174.4009379671358</v>
      </c>
      <c r="CL23" s="48">
        <v>20461096.839633506</v>
      </c>
      <c r="CM23" s="49">
        <f t="shared" si="43"/>
        <v>43.136657108593781</v>
      </c>
      <c r="CN23" s="46">
        <v>4078550.2139257947</v>
      </c>
      <c r="CO23" s="49">
        <f t="shared" si="44"/>
        <v>24.936415301763258</v>
      </c>
      <c r="CP23" s="46">
        <v>24539647.0535593</v>
      </c>
      <c r="CQ23" s="50">
        <f t="shared" si="45"/>
        <v>38.470029399362431</v>
      </c>
      <c r="CR23" s="139">
        <f t="shared" si="46"/>
        <v>41943134.545555942</v>
      </c>
      <c r="CS23" s="140">
        <f t="shared" si="47"/>
        <v>7692458.6795982644</v>
      </c>
      <c r="CT23" s="141">
        <f t="shared" si="48"/>
        <v>49635593.225154206</v>
      </c>
      <c r="CU23" s="43"/>
      <c r="CV23" s="48">
        <f t="shared" si="49"/>
        <v>98283503.199618444</v>
      </c>
      <c r="CW23" s="49">
        <f t="shared" si="50"/>
        <v>149.57251786591067</v>
      </c>
      <c r="CX23" s="49">
        <f t="shared" si="51"/>
        <v>13466339.398867887</v>
      </c>
      <c r="CY23" s="49">
        <f t="shared" si="52"/>
        <v>141.60784258925597</v>
      </c>
      <c r="CZ23" s="46">
        <f t="shared" si="53"/>
        <v>111749842.59848633</v>
      </c>
      <c r="DA23" s="50">
        <f t="shared" si="54"/>
        <v>148.56558245565805</v>
      </c>
      <c r="DB23" s="48">
        <f t="shared" si="55"/>
        <v>72534788.715677708</v>
      </c>
      <c r="DC23" s="49">
        <f t="shared" si="56"/>
        <v>30.029128242233206</v>
      </c>
      <c r="DD23" s="46">
        <f t="shared" si="57"/>
        <v>17680501.056638893</v>
      </c>
      <c r="DE23" s="49">
        <f t="shared" si="58"/>
        <v>17.127853728243391</v>
      </c>
      <c r="DF23" s="46">
        <f t="shared" si="59"/>
        <v>90215289.772316605</v>
      </c>
      <c r="DG23" s="50">
        <f t="shared" si="60"/>
        <v>26.166447181976114</v>
      </c>
      <c r="DH23" s="177"/>
      <c r="DI23" s="190" t="s">
        <v>22</v>
      </c>
      <c r="DJ23" s="48">
        <f t="shared" si="61"/>
        <v>111749842.59848633</v>
      </c>
      <c r="DK23" s="46">
        <f t="shared" si="62"/>
        <v>90215289.772316605</v>
      </c>
      <c r="DL23" s="47">
        <f t="shared" si="63"/>
        <v>201965132.37080294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v>10426932.100000467</v>
      </c>
      <c r="E24" s="49">
        <v>104.64499653757457</v>
      </c>
      <c r="F24" s="46">
        <v>15537.68</v>
      </c>
      <c r="G24" s="49">
        <v>1.0851092953418535</v>
      </c>
      <c r="H24" s="46">
        <v>10442469.780000467</v>
      </c>
      <c r="I24" s="50">
        <v>91.63276395226805</v>
      </c>
      <c r="J24" s="48">
        <v>-7023.16</v>
      </c>
      <c r="K24" s="49">
        <v>-2.8398893669330055E-2</v>
      </c>
      <c r="L24" s="46">
        <v>0</v>
      </c>
      <c r="M24" s="49">
        <v>0</v>
      </c>
      <c r="N24" s="46">
        <v>-7023.16</v>
      </c>
      <c r="O24" s="50">
        <v>-1.5728727621282905E-2</v>
      </c>
      <c r="P24" s="139">
        <f t="shared" si="28"/>
        <v>10419908.940000467</v>
      </c>
      <c r="Q24" s="140">
        <f t="shared" si="29"/>
        <v>15537.68</v>
      </c>
      <c r="R24" s="141">
        <f t="shared" si="30"/>
        <v>10435446.620000467</v>
      </c>
      <c r="S24" s="41"/>
      <c r="T24" s="45">
        <v>24035869.920245852</v>
      </c>
      <c r="U24" s="49">
        <v>130.07126965877944</v>
      </c>
      <c r="V24" s="46">
        <v>574221.14270345285</v>
      </c>
      <c r="W24" s="49">
        <v>21.179593637631044</v>
      </c>
      <c r="X24" s="46">
        <v>24610091.062949304</v>
      </c>
      <c r="Y24" s="50">
        <v>116.13902210903768</v>
      </c>
      <c r="Z24" s="48">
        <v>45105.048394951089</v>
      </c>
      <c r="AA24" s="49">
        <v>5.3980849588548117E-2</v>
      </c>
      <c r="AB24" s="46">
        <v>2516.7456506208491</v>
      </c>
      <c r="AC24" s="49">
        <v>9.838647276490602E-3</v>
      </c>
      <c r="AD24" s="46">
        <v>47621.794045571936</v>
      </c>
      <c r="AE24" s="50">
        <v>4.3634595603143492E-2</v>
      </c>
      <c r="AF24" s="139">
        <f t="shared" si="31"/>
        <v>24080974.968640804</v>
      </c>
      <c r="AG24" s="140">
        <f t="shared" si="32"/>
        <v>576737.88835407374</v>
      </c>
      <c r="AH24" s="141">
        <f t="shared" si="33"/>
        <v>24657712.856994879</v>
      </c>
      <c r="AI24" s="43"/>
      <c r="AJ24" s="45">
        <v>4866814.7758528655</v>
      </c>
      <c r="AK24" s="49">
        <v>78.336548937706084</v>
      </c>
      <c r="AL24" s="46">
        <v>177599.28183339123</v>
      </c>
      <c r="AM24" s="49">
        <v>18.004793373214845</v>
      </c>
      <c r="AN24" s="46">
        <v>5044414.0576862572</v>
      </c>
      <c r="AO24" s="50">
        <v>70.070065114892927</v>
      </c>
      <c r="AP24" s="48">
        <v>0</v>
      </c>
      <c r="AQ24" s="49">
        <v>0</v>
      </c>
      <c r="AR24" s="46">
        <v>0</v>
      </c>
      <c r="AS24" s="49">
        <v>0</v>
      </c>
      <c r="AT24" s="46">
        <v>0</v>
      </c>
      <c r="AU24" s="50">
        <v>0</v>
      </c>
      <c r="AV24" s="139">
        <f t="shared" si="34"/>
        <v>4866814.7758528655</v>
      </c>
      <c r="AW24" s="140">
        <f t="shared" si="35"/>
        <v>177599.28183339123</v>
      </c>
      <c r="AX24" s="141">
        <f t="shared" si="36"/>
        <v>5044414.0576862572</v>
      </c>
      <c r="AY24" s="43"/>
      <c r="AZ24" s="45">
        <v>14763529.901861561</v>
      </c>
      <c r="BA24" s="49">
        <v>134.72340763123779</v>
      </c>
      <c r="BB24" s="46">
        <v>434728.71606648283</v>
      </c>
      <c r="BC24" s="49">
        <v>27.53538865381827</v>
      </c>
      <c r="BD24" s="46">
        <v>15198258.617928045</v>
      </c>
      <c r="BE24" s="50">
        <v>121.22530244335294</v>
      </c>
      <c r="BF24" s="48">
        <v>70746.4106707506</v>
      </c>
      <c r="BG24" s="49">
        <v>0.13627800712100868</v>
      </c>
      <c r="BH24" s="46">
        <v>116.04324949152328</v>
      </c>
      <c r="BI24" s="49">
        <v>5.9677680376201228E-4</v>
      </c>
      <c r="BJ24" s="46">
        <v>70862.453920242129</v>
      </c>
      <c r="BK24" s="50">
        <v>9.930513187707965E-2</v>
      </c>
      <c r="BL24" s="139">
        <f t="shared" si="37"/>
        <v>14834276.312532311</v>
      </c>
      <c r="BM24" s="140">
        <f t="shared" si="38"/>
        <v>434844.75931597437</v>
      </c>
      <c r="BN24" s="141">
        <f t="shared" si="39"/>
        <v>15269121.071848286</v>
      </c>
      <c r="BO24" s="43"/>
      <c r="BP24" s="45">
        <v>6564641.7622440122</v>
      </c>
      <c r="BQ24" s="49">
        <v>85.99554295091518</v>
      </c>
      <c r="BR24" s="46">
        <v>112587.900586084</v>
      </c>
      <c r="BS24" s="49">
        <v>11.690156846234451</v>
      </c>
      <c r="BT24" s="46">
        <v>6677229.6628300957</v>
      </c>
      <c r="BU24" s="50">
        <v>77.671106258492642</v>
      </c>
      <c r="BV24" s="48">
        <v>0</v>
      </c>
      <c r="BW24" s="49">
        <v>0</v>
      </c>
      <c r="BX24" s="46">
        <v>0</v>
      </c>
      <c r="BY24" s="49">
        <v>0</v>
      </c>
      <c r="BZ24" s="46">
        <v>0</v>
      </c>
      <c r="CA24" s="50">
        <v>0</v>
      </c>
      <c r="CB24" s="139">
        <f t="shared" si="40"/>
        <v>6564641.7622440122</v>
      </c>
      <c r="CC24" s="140">
        <f t="shared" si="41"/>
        <v>112587.900586084</v>
      </c>
      <c r="CD24" s="141">
        <f t="shared" si="42"/>
        <v>6677229.6628300957</v>
      </c>
      <c r="CE24" s="43"/>
      <c r="CF24" s="48">
        <v>20202851.48046387</v>
      </c>
      <c r="CG24" s="49">
        <v>161.06616716997155</v>
      </c>
      <c r="CH24" s="46">
        <v>4940.5902765366336</v>
      </c>
      <c r="CI24" s="49">
        <v>0.26755064857232935</v>
      </c>
      <c r="CJ24" s="46">
        <f t="shared" si="64"/>
        <v>20207792.070740405</v>
      </c>
      <c r="CK24" s="50">
        <v>140.43136159460454</v>
      </c>
      <c r="CL24" s="48">
        <v>0</v>
      </c>
      <c r="CM24" s="49">
        <f t="shared" si="43"/>
        <v>0</v>
      </c>
      <c r="CN24" s="46">
        <v>0</v>
      </c>
      <c r="CO24" s="49">
        <f t="shared" si="44"/>
        <v>0</v>
      </c>
      <c r="CP24" s="46">
        <v>0</v>
      </c>
      <c r="CQ24" s="50">
        <f t="shared" si="45"/>
        <v>0</v>
      </c>
      <c r="CR24" s="139">
        <f t="shared" si="46"/>
        <v>20202851.48046387</v>
      </c>
      <c r="CS24" s="140">
        <f t="shared" si="47"/>
        <v>4940.5902765366336</v>
      </c>
      <c r="CT24" s="141">
        <f t="shared" si="48"/>
        <v>20207792.070740405</v>
      </c>
      <c r="CU24" s="43"/>
      <c r="CV24" s="48">
        <f t="shared" si="49"/>
        <v>80860639.940668643</v>
      </c>
      <c r="CW24" s="49">
        <f t="shared" si="50"/>
        <v>123.05757444980435</v>
      </c>
      <c r="CX24" s="49">
        <f t="shared" si="51"/>
        <v>1319615.3114659474</v>
      </c>
      <c r="CY24" s="49">
        <f t="shared" si="52"/>
        <v>13.876664754205724</v>
      </c>
      <c r="CZ24" s="46">
        <f t="shared" si="53"/>
        <v>82180255.252134591</v>
      </c>
      <c r="DA24" s="50">
        <f t="shared" si="54"/>
        <v>109.25435959453782</v>
      </c>
      <c r="DB24" s="48">
        <f t="shared" si="55"/>
        <v>108828.29906570169</v>
      </c>
      <c r="DC24" s="49">
        <f t="shared" si="56"/>
        <v>4.5054504285358357E-2</v>
      </c>
      <c r="DD24" s="46">
        <f t="shared" si="57"/>
        <v>2632.7889001123722</v>
      </c>
      <c r="DE24" s="49">
        <f t="shared" si="58"/>
        <v>2.5504946400563152E-3</v>
      </c>
      <c r="DF24" s="46">
        <f t="shared" si="59"/>
        <v>111461.08796581406</v>
      </c>
      <c r="DG24" s="50">
        <f t="shared" si="60"/>
        <v>3.2328673758780464E-2</v>
      </c>
      <c r="DH24" s="177"/>
      <c r="DI24" s="190" t="s">
        <v>23</v>
      </c>
      <c r="DJ24" s="48">
        <f t="shared" si="61"/>
        <v>82180255.252134591</v>
      </c>
      <c r="DK24" s="46">
        <f t="shared" si="62"/>
        <v>111461.08796581406</v>
      </c>
      <c r="DL24" s="47">
        <f t="shared" si="63"/>
        <v>82291716.340100408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v>1660900.9499999713</v>
      </c>
      <c r="E25" s="49">
        <v>16.668850673919081</v>
      </c>
      <c r="F25" s="46">
        <v>4512</v>
      </c>
      <c r="G25" s="49">
        <v>0.31510580347789652</v>
      </c>
      <c r="H25" s="46">
        <v>1665412.9499999713</v>
      </c>
      <c r="I25" s="50">
        <v>14.614013250262998</v>
      </c>
      <c r="J25" s="48">
        <v>18.2</v>
      </c>
      <c r="K25" s="49">
        <v>7.3593633746320313E-5</v>
      </c>
      <c r="L25" s="46">
        <v>0</v>
      </c>
      <c r="M25" s="49">
        <v>0</v>
      </c>
      <c r="N25" s="46">
        <v>18.2</v>
      </c>
      <c r="O25" s="50">
        <v>4.0759834989854834E-5</v>
      </c>
      <c r="P25" s="139">
        <f t="shared" si="28"/>
        <v>1660919.1499999713</v>
      </c>
      <c r="Q25" s="140">
        <f t="shared" si="29"/>
        <v>4512</v>
      </c>
      <c r="R25" s="141">
        <f t="shared" si="30"/>
        <v>1665431.1499999713</v>
      </c>
      <c r="S25" s="41"/>
      <c r="T25" s="45">
        <v>4591822.1154366639</v>
      </c>
      <c r="U25" s="49">
        <v>24.848866905333967</v>
      </c>
      <c r="V25" s="46">
        <v>223963.95734320147</v>
      </c>
      <c r="W25" s="49">
        <v>8.2606947972558817</v>
      </c>
      <c r="X25" s="46">
        <v>4815786.072779865</v>
      </c>
      <c r="Y25" s="50">
        <v>22.726477677321899</v>
      </c>
      <c r="Z25" s="48">
        <v>47.262247299675437</v>
      </c>
      <c r="AA25" s="49">
        <v>5.6562543517548329E-5</v>
      </c>
      <c r="AB25" s="46">
        <v>1.2425105827975642</v>
      </c>
      <c r="AC25" s="49">
        <v>4.8573137926895188E-6</v>
      </c>
      <c r="AD25" s="46">
        <v>48.504757882473001</v>
      </c>
      <c r="AE25" s="50">
        <v>4.4443632111060612E-5</v>
      </c>
      <c r="AF25" s="139">
        <f t="shared" si="31"/>
        <v>4591869.3776839636</v>
      </c>
      <c r="AG25" s="140">
        <f t="shared" si="32"/>
        <v>223965.19985378426</v>
      </c>
      <c r="AH25" s="141">
        <f t="shared" si="33"/>
        <v>4815834.577537748</v>
      </c>
      <c r="AI25" s="43"/>
      <c r="AJ25" s="45">
        <v>694502.23831381218</v>
      </c>
      <c r="AK25" s="49">
        <v>11.178750596581393</v>
      </c>
      <c r="AL25" s="46">
        <v>22658.091634943896</v>
      </c>
      <c r="AM25" s="49">
        <v>2.2970490303065589</v>
      </c>
      <c r="AN25" s="46">
        <v>717160.32994875603</v>
      </c>
      <c r="AO25" s="50">
        <v>9.9618053638476471</v>
      </c>
      <c r="AP25" s="48">
        <v>-217.12108716370676</v>
      </c>
      <c r="AQ25" s="49">
        <v>-1.9107725703045567E-3</v>
      </c>
      <c r="AR25" s="46">
        <v>0</v>
      </c>
      <c r="AS25" s="49">
        <v>0</v>
      </c>
      <c r="AT25" s="46">
        <v>-217.12108716370676</v>
      </c>
      <c r="AU25" s="50">
        <v>-1.0069570550350234E-3</v>
      </c>
      <c r="AV25" s="139">
        <f t="shared" si="34"/>
        <v>694285.11722664849</v>
      </c>
      <c r="AW25" s="140">
        <f t="shared" si="35"/>
        <v>22658.091634943896</v>
      </c>
      <c r="AX25" s="141">
        <f t="shared" si="36"/>
        <v>716943.20886159234</v>
      </c>
      <c r="AY25" s="43"/>
      <c r="AZ25" s="45">
        <v>1797354.4986431985</v>
      </c>
      <c r="BA25" s="49">
        <v>16.401614274375806</v>
      </c>
      <c r="BB25" s="46">
        <v>40268.163847540498</v>
      </c>
      <c r="BC25" s="49">
        <v>2.5505550954864771</v>
      </c>
      <c r="BD25" s="46">
        <v>1837622.662490739</v>
      </c>
      <c r="BE25" s="50">
        <v>14.657360993608933</v>
      </c>
      <c r="BF25" s="48">
        <v>0</v>
      </c>
      <c r="BG25" s="49">
        <v>0</v>
      </c>
      <c r="BH25" s="46">
        <v>0</v>
      </c>
      <c r="BI25" s="49">
        <v>0</v>
      </c>
      <c r="BJ25" s="46">
        <v>0</v>
      </c>
      <c r="BK25" s="50">
        <v>0</v>
      </c>
      <c r="BL25" s="139">
        <f t="shared" si="37"/>
        <v>1797354.4986431985</v>
      </c>
      <c r="BM25" s="140">
        <f t="shared" si="38"/>
        <v>40268.163847540498</v>
      </c>
      <c r="BN25" s="141">
        <f t="shared" si="39"/>
        <v>1837622.662490739</v>
      </c>
      <c r="BO25" s="43"/>
      <c r="BP25" s="45">
        <v>1181466.7875615149</v>
      </c>
      <c r="BQ25" s="49">
        <v>15.476987405340987</v>
      </c>
      <c r="BR25" s="46">
        <v>37930.699763763369</v>
      </c>
      <c r="BS25" s="49">
        <v>3.9383968189973388</v>
      </c>
      <c r="BT25" s="46">
        <v>1219397.4873252783</v>
      </c>
      <c r="BU25" s="50">
        <v>14.184318436223691</v>
      </c>
      <c r="BV25" s="48">
        <v>49939.774274214789</v>
      </c>
      <c r="BW25" s="49">
        <v>0.22145553918155442</v>
      </c>
      <c r="BX25" s="46">
        <v>114.3360091765903</v>
      </c>
      <c r="BY25" s="49">
        <v>9.75138883050808E-4</v>
      </c>
      <c r="BZ25" s="46">
        <v>50054.110283391383</v>
      </c>
      <c r="CA25" s="50">
        <v>0.1460333829798032</v>
      </c>
      <c r="CB25" s="139">
        <f t="shared" si="40"/>
        <v>1231406.5618357297</v>
      </c>
      <c r="CC25" s="140">
        <f t="shared" si="41"/>
        <v>38045.035772939962</v>
      </c>
      <c r="CD25" s="141">
        <f t="shared" si="42"/>
        <v>1269451.5976086697</v>
      </c>
      <c r="CE25" s="43"/>
      <c r="CF25" s="48">
        <v>0</v>
      </c>
      <c r="CG25" s="49">
        <v>0</v>
      </c>
      <c r="CH25" s="46">
        <v>0</v>
      </c>
      <c r="CI25" s="49">
        <v>0</v>
      </c>
      <c r="CJ25" s="46">
        <f t="shared" si="64"/>
        <v>0</v>
      </c>
      <c r="CK25" s="50">
        <v>0</v>
      </c>
      <c r="CL25" s="48">
        <v>0</v>
      </c>
      <c r="CM25" s="49">
        <f t="shared" si="43"/>
        <v>0</v>
      </c>
      <c r="CN25" s="46">
        <v>0</v>
      </c>
      <c r="CO25" s="49">
        <f t="shared" si="44"/>
        <v>0</v>
      </c>
      <c r="CP25" s="46">
        <v>0</v>
      </c>
      <c r="CQ25" s="50">
        <f t="shared" si="45"/>
        <v>0</v>
      </c>
      <c r="CR25" s="139">
        <f t="shared" si="46"/>
        <v>0</v>
      </c>
      <c r="CS25" s="140">
        <f t="shared" si="47"/>
        <v>0</v>
      </c>
      <c r="CT25" s="141">
        <f t="shared" si="48"/>
        <v>0</v>
      </c>
      <c r="CU25" s="43"/>
      <c r="CV25" s="48">
        <f t="shared" si="49"/>
        <v>9926046.5899551604</v>
      </c>
      <c r="CW25" s="49">
        <f t="shared" si="50"/>
        <v>15.105930624985026</v>
      </c>
      <c r="CX25" s="49">
        <f t="shared" si="51"/>
        <v>329332.9125894492</v>
      </c>
      <c r="CY25" s="49">
        <f t="shared" si="52"/>
        <v>3.4631626208194795</v>
      </c>
      <c r="CZ25" s="46">
        <f t="shared" si="53"/>
        <v>10255379.50254461</v>
      </c>
      <c r="DA25" s="50">
        <f t="shared" si="54"/>
        <v>13.633991723582024</v>
      </c>
      <c r="DB25" s="48">
        <f t="shared" si="55"/>
        <v>49788.115434350759</v>
      </c>
      <c r="DC25" s="49">
        <f t="shared" si="56"/>
        <v>2.061209151897728E-2</v>
      </c>
      <c r="DD25" s="46">
        <f t="shared" si="57"/>
        <v>115.57851975938786</v>
      </c>
      <c r="DE25" s="49">
        <f t="shared" si="58"/>
        <v>1.1196583027958672E-4</v>
      </c>
      <c r="DF25" s="46">
        <f t="shared" si="59"/>
        <v>49903.693954110146</v>
      </c>
      <c r="DG25" s="50">
        <f t="shared" si="60"/>
        <v>1.447429116872849E-2</v>
      </c>
      <c r="DH25" s="177"/>
      <c r="DI25" s="190" t="s">
        <v>24</v>
      </c>
      <c r="DJ25" s="48">
        <f t="shared" si="61"/>
        <v>10255379.50254461</v>
      </c>
      <c r="DK25" s="46">
        <f t="shared" si="62"/>
        <v>49903.693954110146</v>
      </c>
      <c r="DL25" s="47">
        <f t="shared" si="63"/>
        <v>10305283.19649872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v>542393.35</v>
      </c>
      <c r="E26" s="49">
        <v>5.4434755773225882</v>
      </c>
      <c r="F26" s="46">
        <v>110822.79000000001</v>
      </c>
      <c r="G26" s="49">
        <v>7.7395621202597953</v>
      </c>
      <c r="H26" s="46">
        <v>653216.14</v>
      </c>
      <c r="I26" s="50">
        <v>5.7319773604773605</v>
      </c>
      <c r="J26" s="48">
        <v>211963.36000000002</v>
      </c>
      <c r="K26" s="49">
        <v>0.85709636722414528</v>
      </c>
      <c r="L26" s="46">
        <v>388968.10000000009</v>
      </c>
      <c r="M26" s="49">
        <v>1.9525138795466186</v>
      </c>
      <c r="N26" s="46">
        <v>600931.46000000008</v>
      </c>
      <c r="O26" s="50">
        <v>1.3458168763633271</v>
      </c>
      <c r="P26" s="139">
        <f t="shared" si="28"/>
        <v>754356.71</v>
      </c>
      <c r="Q26" s="140">
        <f t="shared" si="29"/>
        <v>499790.89000000013</v>
      </c>
      <c r="R26" s="141">
        <f t="shared" si="30"/>
        <v>1254147.6000000001</v>
      </c>
      <c r="S26" s="41"/>
      <c r="T26" s="45">
        <v>7297056.3545429641</v>
      </c>
      <c r="U26" s="49">
        <v>39.488372501450101</v>
      </c>
      <c r="V26" s="46">
        <v>794777.60283715546</v>
      </c>
      <c r="W26" s="49">
        <v>29.314606183134977</v>
      </c>
      <c r="X26" s="46">
        <v>8091833.9573801197</v>
      </c>
      <c r="Y26" s="50">
        <v>38.186680434257909</v>
      </c>
      <c r="Z26" s="48">
        <v>1298780.5140935706</v>
      </c>
      <c r="AA26" s="49">
        <v>1.5543554008839073</v>
      </c>
      <c r="AB26" s="46">
        <v>1084877.9315433879</v>
      </c>
      <c r="AC26" s="49">
        <v>4.2410846339879589</v>
      </c>
      <c r="AD26" s="46">
        <v>2383658.4456369588</v>
      </c>
      <c r="AE26" s="50">
        <v>2.1840834520399079</v>
      </c>
      <c r="AF26" s="139">
        <f t="shared" si="31"/>
        <v>8595836.8686365355</v>
      </c>
      <c r="AG26" s="140">
        <f t="shared" si="32"/>
        <v>1879655.5343805435</v>
      </c>
      <c r="AH26" s="141">
        <f t="shared" si="33"/>
        <v>10475492.403017079</v>
      </c>
      <c r="AI26" s="43"/>
      <c r="AJ26" s="45">
        <v>1255903.3435509028</v>
      </c>
      <c r="AK26" s="49">
        <v>20.215097196885456</v>
      </c>
      <c r="AL26" s="46">
        <v>248086.98988631103</v>
      </c>
      <c r="AM26" s="49">
        <v>25.150749177444347</v>
      </c>
      <c r="AN26" s="46">
        <v>1503990.3334372139</v>
      </c>
      <c r="AO26" s="50">
        <v>20.891366051828893</v>
      </c>
      <c r="AP26" s="48">
        <v>332990.74686185364</v>
      </c>
      <c r="AQ26" s="49">
        <v>2.930482679414359</v>
      </c>
      <c r="AR26" s="46">
        <v>499905.83994949202</v>
      </c>
      <c r="AS26" s="49">
        <v>4.9014701292221083</v>
      </c>
      <c r="AT26" s="46">
        <v>832896.58681134565</v>
      </c>
      <c r="AU26" s="50">
        <v>3.8627804657772002</v>
      </c>
      <c r="AV26" s="139">
        <f t="shared" si="34"/>
        <v>1588894.0904127564</v>
      </c>
      <c r="AW26" s="140">
        <f t="shared" si="35"/>
        <v>747992.82983580302</v>
      </c>
      <c r="AX26" s="141">
        <f t="shared" si="36"/>
        <v>2336886.9202485597</v>
      </c>
      <c r="AY26" s="43"/>
      <c r="AZ26" s="45">
        <v>5771864.7430232763</v>
      </c>
      <c r="BA26" s="49">
        <v>52.670688631764456</v>
      </c>
      <c r="BB26" s="46">
        <v>618732.28861717868</v>
      </c>
      <c r="BC26" s="49">
        <v>39.190036015782788</v>
      </c>
      <c r="BD26" s="46">
        <v>6390597.0316404551</v>
      </c>
      <c r="BE26" s="50">
        <v>50.973080365954559</v>
      </c>
      <c r="BF26" s="48">
        <v>1680944.4425180424</v>
      </c>
      <c r="BG26" s="49">
        <v>3.2379841823155964</v>
      </c>
      <c r="BH26" s="46">
        <v>1380822.7707154292</v>
      </c>
      <c r="BI26" s="49">
        <v>7.1011713587833851</v>
      </c>
      <c r="BJ26" s="46">
        <v>3061767.2132334718</v>
      </c>
      <c r="BK26" s="50">
        <v>4.290695284547799</v>
      </c>
      <c r="BL26" s="139">
        <f t="shared" si="37"/>
        <v>7452809.1855413187</v>
      </c>
      <c r="BM26" s="140">
        <f t="shared" si="38"/>
        <v>1999555.0593326078</v>
      </c>
      <c r="BN26" s="141">
        <f t="shared" si="39"/>
        <v>9452364.244873926</v>
      </c>
      <c r="BO26" s="43"/>
      <c r="BP26" s="45">
        <v>1402584.2839705455</v>
      </c>
      <c r="BQ26" s="49">
        <v>18.373584028328931</v>
      </c>
      <c r="BR26" s="46">
        <v>220690.47739759815</v>
      </c>
      <c r="BS26" s="49">
        <v>22.914596344886114</v>
      </c>
      <c r="BT26" s="46">
        <v>1623274.7613681436</v>
      </c>
      <c r="BU26" s="50">
        <v>18.882313900150564</v>
      </c>
      <c r="BV26" s="48">
        <v>398907.41821337125</v>
      </c>
      <c r="BW26" s="49">
        <v>1.7689358565958984</v>
      </c>
      <c r="BX26" s="46">
        <v>484575.2495278439</v>
      </c>
      <c r="BY26" s="49">
        <v>4.132802701280534</v>
      </c>
      <c r="BZ26" s="46">
        <v>883482.66774121509</v>
      </c>
      <c r="CA26" s="50">
        <v>2.5775697948442198</v>
      </c>
      <c r="CB26" s="139">
        <f t="shared" si="40"/>
        <v>1801491.7021839167</v>
      </c>
      <c r="CC26" s="140">
        <f t="shared" si="41"/>
        <v>705265.726925442</v>
      </c>
      <c r="CD26" s="141">
        <f t="shared" si="42"/>
        <v>2506757.4291093587</v>
      </c>
      <c r="CE26" s="43"/>
      <c r="CF26" s="48">
        <v>3775450.3568948205</v>
      </c>
      <c r="CG26" s="49">
        <v>30.099578711132889</v>
      </c>
      <c r="CH26" s="46">
        <v>269210.48647058022</v>
      </c>
      <c r="CI26" s="49">
        <v>14.578711495211753</v>
      </c>
      <c r="CJ26" s="46">
        <f t="shared" si="64"/>
        <v>4044660.8433654006</v>
      </c>
      <c r="CK26" s="50">
        <v>28.107832237872664</v>
      </c>
      <c r="CL26" s="48">
        <v>1045126.2758285579</v>
      </c>
      <c r="CM26" s="49">
        <f t="shared" si="43"/>
        <v>2.2033644700938537</v>
      </c>
      <c r="CN26" s="46">
        <v>581935.51010226272</v>
      </c>
      <c r="CO26" s="49">
        <f t="shared" si="44"/>
        <v>3.5579764371187146</v>
      </c>
      <c r="CP26" s="46">
        <v>1627061.7859308207</v>
      </c>
      <c r="CQ26" s="50">
        <f t="shared" si="45"/>
        <v>2.5506933576805104</v>
      </c>
      <c r="CR26" s="139">
        <f t="shared" si="46"/>
        <v>4820576.632723378</v>
      </c>
      <c r="CS26" s="140">
        <f t="shared" si="47"/>
        <v>851145.99657284294</v>
      </c>
      <c r="CT26" s="141">
        <f t="shared" si="48"/>
        <v>5671722.6292962208</v>
      </c>
      <c r="CU26" s="43"/>
      <c r="CV26" s="48">
        <f t="shared" si="49"/>
        <v>20045252.43198251</v>
      </c>
      <c r="CW26" s="49">
        <f t="shared" si="50"/>
        <v>30.505820202805236</v>
      </c>
      <c r="CX26" s="49">
        <f t="shared" si="51"/>
        <v>2262320.6352088237</v>
      </c>
      <c r="CY26" s="49">
        <f t="shared" si="52"/>
        <v>23.789861142517285</v>
      </c>
      <c r="CZ26" s="46">
        <f t="shared" si="53"/>
        <v>22307573.067191333</v>
      </c>
      <c r="DA26" s="50">
        <f t="shared" si="54"/>
        <v>29.656753950043782</v>
      </c>
      <c r="DB26" s="48">
        <f t="shared" si="55"/>
        <v>4968712.757515396</v>
      </c>
      <c r="DC26" s="49">
        <f t="shared" si="56"/>
        <v>2.0570282927149481</v>
      </c>
      <c r="DD26" s="46">
        <f t="shared" si="57"/>
        <v>4421085.4018384153</v>
      </c>
      <c r="DE26" s="49">
        <f t="shared" si="58"/>
        <v>4.2828935582867356</v>
      </c>
      <c r="DF26" s="46">
        <f t="shared" si="59"/>
        <v>9389798.1593538113</v>
      </c>
      <c r="DG26" s="50">
        <f t="shared" si="60"/>
        <v>2.7234591631444567</v>
      </c>
      <c r="DH26" s="177"/>
      <c r="DI26" s="190" t="s">
        <v>25</v>
      </c>
      <c r="DJ26" s="48">
        <f t="shared" si="61"/>
        <v>22307573.067191333</v>
      </c>
      <c r="DK26" s="46">
        <f t="shared" si="62"/>
        <v>9389798.1593538113</v>
      </c>
      <c r="DL26" s="47">
        <f t="shared" si="63"/>
        <v>31697371.226545144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v>131814.46000000002</v>
      </c>
      <c r="E27" s="49">
        <v>1.3228937887014385</v>
      </c>
      <c r="F27" s="46">
        <v>0</v>
      </c>
      <c r="G27" s="49">
        <v>0</v>
      </c>
      <c r="H27" s="46">
        <v>131814.46000000002</v>
      </c>
      <c r="I27" s="50">
        <v>1.1566730431730434</v>
      </c>
      <c r="J27" s="48">
        <v>500110.4700000002</v>
      </c>
      <c r="K27" s="49">
        <v>2.0222498220813256</v>
      </c>
      <c r="L27" s="46">
        <v>0</v>
      </c>
      <c r="M27" s="49">
        <v>0</v>
      </c>
      <c r="N27" s="46">
        <v>500110.4700000002</v>
      </c>
      <c r="O27" s="50">
        <v>1.1200230897746568</v>
      </c>
      <c r="P27" s="139">
        <f t="shared" si="28"/>
        <v>631924.93000000017</v>
      </c>
      <c r="Q27" s="140">
        <f t="shared" si="29"/>
        <v>0</v>
      </c>
      <c r="R27" s="141">
        <f t="shared" si="30"/>
        <v>631924.93000000017</v>
      </c>
      <c r="S27" s="41"/>
      <c r="T27" s="45">
        <v>304367.80939555331</v>
      </c>
      <c r="U27" s="49">
        <v>1.6471010844502045</v>
      </c>
      <c r="V27" s="46">
        <v>0</v>
      </c>
      <c r="W27" s="49">
        <v>0</v>
      </c>
      <c r="X27" s="46">
        <v>304367.80939555331</v>
      </c>
      <c r="Y27" s="50">
        <v>1.4363611924170292</v>
      </c>
      <c r="Z27" s="48">
        <v>1104858.4566617934</v>
      </c>
      <c r="AA27" s="49">
        <v>1.3222732329973892</v>
      </c>
      <c r="AB27" s="46">
        <v>-12.324116539664828</v>
      </c>
      <c r="AC27" s="49">
        <v>-4.8178343170361565E-5</v>
      </c>
      <c r="AD27" s="46">
        <v>1104846.1325452537</v>
      </c>
      <c r="AE27" s="50">
        <v>1.0123414113961113</v>
      </c>
      <c r="AF27" s="139">
        <f t="shared" si="31"/>
        <v>1409226.2660573467</v>
      </c>
      <c r="AG27" s="140">
        <f t="shared" si="32"/>
        <v>-12.324116539664828</v>
      </c>
      <c r="AH27" s="141">
        <f t="shared" si="33"/>
        <v>1409213.941940807</v>
      </c>
      <c r="AI27" s="43"/>
      <c r="AJ27" s="45">
        <v>33456.720879211862</v>
      </c>
      <c r="AK27" s="49">
        <v>0.5385214299613994</v>
      </c>
      <c r="AL27" s="46">
        <v>0</v>
      </c>
      <c r="AM27" s="49">
        <v>0</v>
      </c>
      <c r="AN27" s="46">
        <v>33456.720879211862</v>
      </c>
      <c r="AO27" s="50">
        <v>0.46473477072428304</v>
      </c>
      <c r="AP27" s="48">
        <v>450437.56852601026</v>
      </c>
      <c r="AQ27" s="49">
        <v>3.9640725910939913</v>
      </c>
      <c r="AR27" s="46">
        <v>0</v>
      </c>
      <c r="AS27" s="49">
        <v>0</v>
      </c>
      <c r="AT27" s="46">
        <v>450437.56852601026</v>
      </c>
      <c r="AU27" s="50">
        <v>2.0890245779678707</v>
      </c>
      <c r="AV27" s="139">
        <f t="shared" si="34"/>
        <v>483894.28940522211</v>
      </c>
      <c r="AW27" s="140">
        <f t="shared" si="35"/>
        <v>0</v>
      </c>
      <c r="AX27" s="141">
        <f t="shared" si="36"/>
        <v>483894.28940522211</v>
      </c>
      <c r="AY27" s="43"/>
      <c r="AZ27" s="45">
        <v>218231.8301614743</v>
      </c>
      <c r="BA27" s="49">
        <v>1.9914570572480863</v>
      </c>
      <c r="BB27" s="46">
        <v>0</v>
      </c>
      <c r="BC27" s="49">
        <v>0</v>
      </c>
      <c r="BD27" s="46">
        <v>218231.8301614743</v>
      </c>
      <c r="BE27" s="50">
        <v>1.7406743942943743</v>
      </c>
      <c r="BF27" s="48">
        <v>1102075.5381325502</v>
      </c>
      <c r="BG27" s="49">
        <v>2.122915588360883</v>
      </c>
      <c r="BH27" s="46">
        <v>27.451091277564647</v>
      </c>
      <c r="BI27" s="49">
        <v>1.4117300734155127E-4</v>
      </c>
      <c r="BJ27" s="46">
        <v>1102102.9892238278</v>
      </c>
      <c r="BK27" s="50">
        <v>1.5444636282308124</v>
      </c>
      <c r="BL27" s="139">
        <f t="shared" si="37"/>
        <v>1320307.3682940244</v>
      </c>
      <c r="BM27" s="140">
        <f t="shared" si="38"/>
        <v>27.451091277564647</v>
      </c>
      <c r="BN27" s="141">
        <f t="shared" si="39"/>
        <v>1320334.819385302</v>
      </c>
      <c r="BO27" s="43"/>
      <c r="BP27" s="45">
        <v>107415.77653083754</v>
      </c>
      <c r="BQ27" s="49">
        <v>1.4071259878019511</v>
      </c>
      <c r="BR27" s="46">
        <v>10347.443826869243</v>
      </c>
      <c r="BS27" s="49">
        <v>1.0743893496905039</v>
      </c>
      <c r="BT27" s="46">
        <v>117763.22035770678</v>
      </c>
      <c r="BU27" s="50">
        <v>1.3698494830367902</v>
      </c>
      <c r="BV27" s="48">
        <v>95811.224663601752</v>
      </c>
      <c r="BW27" s="49">
        <v>0.42487029078299898</v>
      </c>
      <c r="BX27" s="46">
        <v>51911.813394523218</v>
      </c>
      <c r="BY27" s="49">
        <v>0.44274090109699038</v>
      </c>
      <c r="BZ27" s="46">
        <v>147723.03805812498</v>
      </c>
      <c r="CA27" s="50">
        <v>0.43098348706120637</v>
      </c>
      <c r="CB27" s="139">
        <f t="shared" si="40"/>
        <v>203227.0011944393</v>
      </c>
      <c r="CC27" s="140">
        <f t="shared" si="41"/>
        <v>62259.257221392458</v>
      </c>
      <c r="CD27" s="141">
        <f t="shared" si="42"/>
        <v>265486.25841583178</v>
      </c>
      <c r="CE27" s="43"/>
      <c r="CF27" s="48">
        <v>153247.83095367579</v>
      </c>
      <c r="CG27" s="49">
        <v>1.2217602442253634</v>
      </c>
      <c r="CH27" s="46">
        <v>0</v>
      </c>
      <c r="CI27" s="49">
        <v>0</v>
      </c>
      <c r="CJ27" s="46">
        <f t="shared" si="64"/>
        <v>153247.83095367579</v>
      </c>
      <c r="CK27" s="50">
        <v>1.0649754058685721</v>
      </c>
      <c r="CL27" s="48">
        <v>1078243.9518779216</v>
      </c>
      <c r="CM27" s="49">
        <f t="shared" si="43"/>
        <v>2.2731840817779987</v>
      </c>
      <c r="CN27" s="46">
        <v>0</v>
      </c>
      <c r="CO27" s="49">
        <f t="shared" si="44"/>
        <v>0</v>
      </c>
      <c r="CP27" s="46">
        <v>1078243.9518779216</v>
      </c>
      <c r="CQ27" s="50">
        <f t="shared" si="45"/>
        <v>1.6903289781591209</v>
      </c>
      <c r="CR27" s="139">
        <f t="shared" si="46"/>
        <v>1231491.7828315974</v>
      </c>
      <c r="CS27" s="140">
        <f t="shared" si="47"/>
        <v>0</v>
      </c>
      <c r="CT27" s="141">
        <f t="shared" si="48"/>
        <v>1231491.7828315974</v>
      </c>
      <c r="CU27" s="43"/>
      <c r="CV27" s="48">
        <f t="shared" si="49"/>
        <v>948534.42792075279</v>
      </c>
      <c r="CW27" s="49">
        <f t="shared" si="50"/>
        <v>1.4435248851320854</v>
      </c>
      <c r="CX27" s="49">
        <f t="shared" si="51"/>
        <v>10347.443826869243</v>
      </c>
      <c r="CY27" s="49">
        <f t="shared" si="52"/>
        <v>0.1088105054562678</v>
      </c>
      <c r="CZ27" s="46">
        <f t="shared" si="53"/>
        <v>958881.87174762203</v>
      </c>
      <c r="DA27" s="50">
        <f t="shared" si="54"/>
        <v>1.2747833953932268</v>
      </c>
      <c r="DB27" s="48">
        <f t="shared" si="55"/>
        <v>4331537.2098618774</v>
      </c>
      <c r="DC27" s="49">
        <f t="shared" si="56"/>
        <v>1.7932400254284249</v>
      </c>
      <c r="DD27" s="46">
        <f t="shared" si="57"/>
        <v>51926.940369261116</v>
      </c>
      <c r="DE27" s="49">
        <f t="shared" si="58"/>
        <v>5.0303836771976522E-2</v>
      </c>
      <c r="DF27" s="46">
        <f t="shared" si="59"/>
        <v>4383464.1502311388</v>
      </c>
      <c r="DG27" s="50">
        <f t="shared" si="60"/>
        <v>1.2713995981233945</v>
      </c>
      <c r="DH27" s="177"/>
      <c r="DI27" s="190" t="s">
        <v>26</v>
      </c>
      <c r="DJ27" s="48">
        <f t="shared" si="61"/>
        <v>958881.87174762203</v>
      </c>
      <c r="DK27" s="46">
        <f t="shared" si="62"/>
        <v>4383464.1502311388</v>
      </c>
      <c r="DL27" s="47">
        <f t="shared" si="63"/>
        <v>5342346.0219787611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v>87506.26</v>
      </c>
      <c r="E28" s="49">
        <v>0.87821539326180986</v>
      </c>
      <c r="F28" s="46">
        <v>7318.3900000000031</v>
      </c>
      <c r="G28" s="49">
        <v>0.51109644528249198</v>
      </c>
      <c r="H28" s="46">
        <v>94824.65</v>
      </c>
      <c r="I28" s="50">
        <v>0.83208713583713578</v>
      </c>
      <c r="J28" s="48">
        <v>24780.440000000017</v>
      </c>
      <c r="K28" s="49">
        <v>0.10020234205673995</v>
      </c>
      <c r="L28" s="46">
        <v>73379.539999999994</v>
      </c>
      <c r="M28" s="49">
        <v>0.36834529701727786</v>
      </c>
      <c r="N28" s="46">
        <v>98159.98000000001</v>
      </c>
      <c r="O28" s="50">
        <v>0.21983431798942038</v>
      </c>
      <c r="P28" s="139">
        <f t="shared" si="28"/>
        <v>112286.70000000001</v>
      </c>
      <c r="Q28" s="140">
        <f t="shared" si="29"/>
        <v>80697.929999999993</v>
      </c>
      <c r="R28" s="141">
        <f t="shared" si="30"/>
        <v>192984.63</v>
      </c>
      <c r="S28" s="41"/>
      <c r="T28" s="45">
        <v>155803.92778515586</v>
      </c>
      <c r="U28" s="49">
        <v>0.84314047180667706</v>
      </c>
      <c r="V28" s="46">
        <v>97565.76087080226</v>
      </c>
      <c r="W28" s="49">
        <v>3.5986190937888116</v>
      </c>
      <c r="X28" s="46">
        <v>253369.6886559581</v>
      </c>
      <c r="Y28" s="50">
        <v>1.1956927667315933</v>
      </c>
      <c r="Z28" s="48">
        <v>442626.65902968659</v>
      </c>
      <c r="AA28" s="49">
        <v>0.52972702513800274</v>
      </c>
      <c r="AB28" s="46">
        <v>366318.31331093697</v>
      </c>
      <c r="AC28" s="49">
        <v>1.432038503651015</v>
      </c>
      <c r="AD28" s="46">
        <v>808944.97234062362</v>
      </c>
      <c r="AE28" s="50">
        <v>0.74121497185722585</v>
      </c>
      <c r="AF28" s="139">
        <f t="shared" si="31"/>
        <v>598430.58681484242</v>
      </c>
      <c r="AG28" s="140">
        <f t="shared" si="32"/>
        <v>463884.07418173924</v>
      </c>
      <c r="AH28" s="141">
        <f t="shared" si="33"/>
        <v>1062314.6609965817</v>
      </c>
      <c r="AI28" s="43"/>
      <c r="AJ28" s="45">
        <v>18386.598705241049</v>
      </c>
      <c r="AK28" s="49">
        <v>0.29595181974408952</v>
      </c>
      <c r="AL28" s="46">
        <v>14732.900454770686</v>
      </c>
      <c r="AM28" s="49">
        <v>1.4936030469151143</v>
      </c>
      <c r="AN28" s="46">
        <v>33119.499160011736</v>
      </c>
      <c r="AO28" s="50">
        <v>0.46005055020782787</v>
      </c>
      <c r="AP28" s="48">
        <v>56667.877699582583</v>
      </c>
      <c r="AQ28" s="49">
        <v>0.49870525125039677</v>
      </c>
      <c r="AR28" s="46">
        <v>103628.16269649885</v>
      </c>
      <c r="AS28" s="49">
        <v>1.0160520310272363</v>
      </c>
      <c r="AT28" s="46">
        <v>160296.04039608143</v>
      </c>
      <c r="AU28" s="50">
        <v>0.74341571737484491</v>
      </c>
      <c r="AV28" s="139">
        <f t="shared" si="34"/>
        <v>75054.476404823625</v>
      </c>
      <c r="AW28" s="140">
        <f t="shared" si="35"/>
        <v>118361.06315126954</v>
      </c>
      <c r="AX28" s="141">
        <f t="shared" si="36"/>
        <v>193415.53955609316</v>
      </c>
      <c r="AY28" s="43"/>
      <c r="AZ28" s="45">
        <v>26271.178765765904</v>
      </c>
      <c r="BA28" s="49">
        <v>0.23973553407218121</v>
      </c>
      <c r="BB28" s="46">
        <v>9813.7775378897295</v>
      </c>
      <c r="BC28" s="49">
        <v>0.62159725981059855</v>
      </c>
      <c r="BD28" s="46">
        <v>36084.956303655636</v>
      </c>
      <c r="BE28" s="50">
        <v>0.28782308891662922</v>
      </c>
      <c r="BF28" s="48">
        <v>66075.341937358287</v>
      </c>
      <c r="BG28" s="49">
        <v>0.12728018048815676</v>
      </c>
      <c r="BH28" s="46">
        <v>47347.608108312699</v>
      </c>
      <c r="BI28" s="49">
        <v>0.24349502755624941</v>
      </c>
      <c r="BJ28" s="46">
        <v>113422.95004567099</v>
      </c>
      <c r="BK28" s="50">
        <v>0.15894850360178284</v>
      </c>
      <c r="BL28" s="139">
        <f t="shared" si="37"/>
        <v>92346.520703124188</v>
      </c>
      <c r="BM28" s="140">
        <f t="shared" si="38"/>
        <v>57161.385646202427</v>
      </c>
      <c r="BN28" s="141">
        <f t="shared" si="39"/>
        <v>149507.9063493266</v>
      </c>
      <c r="BO28" s="43"/>
      <c r="BP28" s="45">
        <v>19094.626867776722</v>
      </c>
      <c r="BQ28" s="49">
        <v>0.25013593496963099</v>
      </c>
      <c r="BR28" s="46">
        <v>12482.138407879218</v>
      </c>
      <c r="BS28" s="49">
        <v>1.2960376293094402</v>
      </c>
      <c r="BT28" s="46">
        <v>31576.76527565594</v>
      </c>
      <c r="BU28" s="50">
        <v>0.36730836213074564</v>
      </c>
      <c r="BV28" s="48">
        <v>81348.418196101004</v>
      </c>
      <c r="BW28" s="49">
        <v>0.36073566761165288</v>
      </c>
      <c r="BX28" s="46">
        <v>43472.492665000478</v>
      </c>
      <c r="BY28" s="49">
        <v>0.37076436589027367</v>
      </c>
      <c r="BZ28" s="46">
        <v>124820.91086110148</v>
      </c>
      <c r="CA28" s="50">
        <v>0.36416629476511558</v>
      </c>
      <c r="CB28" s="139">
        <f t="shared" si="40"/>
        <v>100443.04506387773</v>
      </c>
      <c r="CC28" s="140">
        <f t="shared" si="41"/>
        <v>55954.631072879696</v>
      </c>
      <c r="CD28" s="141">
        <f t="shared" si="42"/>
        <v>156397.67613675742</v>
      </c>
      <c r="CE28" s="43"/>
      <c r="CF28" s="48">
        <v>111781.30788483826</v>
      </c>
      <c r="CG28" s="49">
        <v>0.8911705775626495</v>
      </c>
      <c r="CH28" s="46">
        <v>49358.046330915029</v>
      </c>
      <c r="CI28" s="49">
        <v>2.6729148884931782</v>
      </c>
      <c r="CJ28" s="46">
        <f t="shared" si="64"/>
        <v>161139.35421575329</v>
      </c>
      <c r="CK28" s="50">
        <v>1.1198164965166528</v>
      </c>
      <c r="CL28" s="48">
        <v>446175.96289229509</v>
      </c>
      <c r="CM28" s="49">
        <f t="shared" si="43"/>
        <v>0.94064065441988964</v>
      </c>
      <c r="CN28" s="46">
        <v>211642.86113316682</v>
      </c>
      <c r="CO28" s="49">
        <f t="shared" si="44"/>
        <v>1.2939927189936709</v>
      </c>
      <c r="CP28" s="46">
        <v>657818.82402546192</v>
      </c>
      <c r="CQ28" s="50">
        <f t="shared" si="45"/>
        <v>1.031241787808967</v>
      </c>
      <c r="CR28" s="139">
        <f t="shared" si="46"/>
        <v>557957.27077713329</v>
      </c>
      <c r="CS28" s="140">
        <f t="shared" si="47"/>
        <v>261000.90746408186</v>
      </c>
      <c r="CT28" s="141">
        <f t="shared" si="48"/>
        <v>818958.17824121518</v>
      </c>
      <c r="CU28" s="43"/>
      <c r="CV28" s="48">
        <f t="shared" si="49"/>
        <v>418843.9000087778</v>
      </c>
      <c r="CW28" s="49">
        <f t="shared" si="50"/>
        <v>0.63741660276242407</v>
      </c>
      <c r="CX28" s="49">
        <f t="shared" si="51"/>
        <v>191271.01360225692</v>
      </c>
      <c r="CY28" s="49">
        <f t="shared" si="52"/>
        <v>2.011346571908986</v>
      </c>
      <c r="CZ28" s="46">
        <f t="shared" si="53"/>
        <v>610114.91361103475</v>
      </c>
      <c r="DA28" s="50">
        <f t="shared" si="54"/>
        <v>0.8111159299899956</v>
      </c>
      <c r="DB28" s="48">
        <f t="shared" si="55"/>
        <v>1117674.6997550237</v>
      </c>
      <c r="DC28" s="49">
        <f t="shared" si="56"/>
        <v>0.462713099277131</v>
      </c>
      <c r="DD28" s="46">
        <f t="shared" si="57"/>
        <v>845788.97791391576</v>
      </c>
      <c r="DE28" s="49">
        <f t="shared" si="58"/>
        <v>0.81935177358734645</v>
      </c>
      <c r="DF28" s="46">
        <f t="shared" si="59"/>
        <v>1963463.6776689393</v>
      </c>
      <c r="DG28" s="50">
        <f t="shared" si="60"/>
        <v>0.56949180948281275</v>
      </c>
      <c r="DH28" s="177"/>
      <c r="DI28" s="190" t="s">
        <v>27</v>
      </c>
      <c r="DJ28" s="48">
        <f t="shared" si="61"/>
        <v>610114.91361103475</v>
      </c>
      <c r="DK28" s="46">
        <f t="shared" si="62"/>
        <v>1963463.6776689393</v>
      </c>
      <c r="DL28" s="47">
        <f t="shared" si="63"/>
        <v>2573578.5912799742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v>146717.49</v>
      </c>
      <c r="E29" s="49">
        <v>1.4724610351160665</v>
      </c>
      <c r="F29" s="46">
        <v>57603.560000000012</v>
      </c>
      <c r="G29" s="49">
        <v>4.02287589915497</v>
      </c>
      <c r="H29" s="46">
        <v>204321.05</v>
      </c>
      <c r="I29" s="50">
        <v>1.7929190066690066</v>
      </c>
      <c r="J29" s="48">
        <v>6383.489999999998</v>
      </c>
      <c r="K29" s="49">
        <v>2.5812320059521877E-2</v>
      </c>
      <c r="L29" s="46">
        <v>92152.72</v>
      </c>
      <c r="M29" s="49">
        <v>0.46258154547371172</v>
      </c>
      <c r="N29" s="46">
        <v>98536.209999999992</v>
      </c>
      <c r="O29" s="50">
        <v>0.22067690440251006</v>
      </c>
      <c r="P29" s="139">
        <f t="shared" si="28"/>
        <v>153100.97999999998</v>
      </c>
      <c r="Q29" s="140">
        <f t="shared" si="29"/>
        <v>149756.28000000003</v>
      </c>
      <c r="R29" s="141">
        <f t="shared" si="30"/>
        <v>302857.26</v>
      </c>
      <c r="S29" s="41"/>
      <c r="T29" s="45">
        <v>13839967.518335087</v>
      </c>
      <c r="U29" s="49">
        <v>74.8956519202072</v>
      </c>
      <c r="V29" s="46">
        <v>1491234.3160929352</v>
      </c>
      <c r="W29" s="49">
        <v>55.002741077490967</v>
      </c>
      <c r="X29" s="46">
        <v>15331201.834428022</v>
      </c>
      <c r="Y29" s="50">
        <v>72.35043479734982</v>
      </c>
      <c r="Z29" s="48">
        <v>1132404.6815743293</v>
      </c>
      <c r="AA29" s="49">
        <v>1.3552400222293983</v>
      </c>
      <c r="AB29" s="46">
        <v>350314.64520683186</v>
      </c>
      <c r="AC29" s="49">
        <v>1.3694757867680154</v>
      </c>
      <c r="AD29" s="46">
        <v>1482719.3267811611</v>
      </c>
      <c r="AE29" s="50">
        <v>1.3585766667074357</v>
      </c>
      <c r="AF29" s="139">
        <f t="shared" si="31"/>
        <v>14972372.199909417</v>
      </c>
      <c r="AG29" s="140">
        <f t="shared" si="32"/>
        <v>1841548.961299767</v>
      </c>
      <c r="AH29" s="141">
        <f t="shared" si="33"/>
        <v>16813921.161209185</v>
      </c>
      <c r="AI29" s="43"/>
      <c r="AJ29" s="45">
        <v>351586.77244563121</v>
      </c>
      <c r="AK29" s="49">
        <v>5.6591622393746874</v>
      </c>
      <c r="AL29" s="46">
        <v>131258.65138265069</v>
      </c>
      <c r="AM29" s="49">
        <v>13.306838136927279</v>
      </c>
      <c r="AN29" s="46">
        <v>482845.42382828193</v>
      </c>
      <c r="AO29" s="50">
        <v>6.7070248201619913</v>
      </c>
      <c r="AP29" s="48">
        <v>41755.160177167541</v>
      </c>
      <c r="AQ29" s="49">
        <v>0.36746598765438299</v>
      </c>
      <c r="AR29" s="46">
        <v>160240.93534116974</v>
      </c>
      <c r="AS29" s="49">
        <v>1.5711281911263713</v>
      </c>
      <c r="AT29" s="46">
        <v>201996.09551833727</v>
      </c>
      <c r="AU29" s="50">
        <v>0.93681086498224786</v>
      </c>
      <c r="AV29" s="139">
        <f t="shared" si="34"/>
        <v>393341.93262279878</v>
      </c>
      <c r="AW29" s="140">
        <f t="shared" si="35"/>
        <v>291499.58672382042</v>
      </c>
      <c r="AX29" s="141">
        <f t="shared" si="36"/>
        <v>684841.51934661926</v>
      </c>
      <c r="AY29" s="43"/>
      <c r="AZ29" s="45">
        <v>5489424.5100533422</v>
      </c>
      <c r="BA29" s="49">
        <v>50.093302946172273</v>
      </c>
      <c r="BB29" s="46">
        <v>892930.43131919217</v>
      </c>
      <c r="BC29" s="49">
        <v>56.557539353888536</v>
      </c>
      <c r="BD29" s="46">
        <v>6382354.9413725343</v>
      </c>
      <c r="BE29" s="50">
        <v>50.907339289255447</v>
      </c>
      <c r="BF29" s="48">
        <v>945376.02800587227</v>
      </c>
      <c r="BG29" s="49">
        <v>1.8210671022760492</v>
      </c>
      <c r="BH29" s="46">
        <v>495790.59753437893</v>
      </c>
      <c r="BI29" s="49">
        <v>2.5497073671091743</v>
      </c>
      <c r="BJ29" s="46">
        <v>1441166.6255402511</v>
      </c>
      <c r="BK29" s="50">
        <v>2.0196201780875542</v>
      </c>
      <c r="BL29" s="139">
        <f t="shared" si="37"/>
        <v>6434800.5380592141</v>
      </c>
      <c r="BM29" s="140">
        <f t="shared" si="38"/>
        <v>1388721.028853571</v>
      </c>
      <c r="BN29" s="141">
        <f t="shared" si="39"/>
        <v>7823521.5669127852</v>
      </c>
      <c r="BO29" s="43"/>
      <c r="BP29" s="45">
        <v>1184992.0948230769</v>
      </c>
      <c r="BQ29" s="49">
        <v>15.523168251609007</v>
      </c>
      <c r="BR29" s="46">
        <v>128531.53352394665</v>
      </c>
      <c r="BS29" s="49">
        <v>13.345606221985946</v>
      </c>
      <c r="BT29" s="46">
        <v>1313523.6283470234</v>
      </c>
      <c r="BU29" s="50">
        <v>15.279215851793962</v>
      </c>
      <c r="BV29" s="48">
        <v>442528.29011947947</v>
      </c>
      <c r="BW29" s="49">
        <v>1.9623705256133046</v>
      </c>
      <c r="BX29" s="46">
        <v>142040.35143915736</v>
      </c>
      <c r="BY29" s="49">
        <v>1.2114212368266144</v>
      </c>
      <c r="BZ29" s="46">
        <v>584568.64155863679</v>
      </c>
      <c r="CA29" s="50">
        <v>1.7054850406369415</v>
      </c>
      <c r="CB29" s="139">
        <f t="shared" si="40"/>
        <v>1627520.3849425563</v>
      </c>
      <c r="CC29" s="140">
        <f t="shared" si="41"/>
        <v>270571.88496310404</v>
      </c>
      <c r="CD29" s="141">
        <f t="shared" si="42"/>
        <v>1898092.2699056603</v>
      </c>
      <c r="CE29" s="43"/>
      <c r="CF29" s="48">
        <v>1921080.4974884866</v>
      </c>
      <c r="CG29" s="49">
        <v>15.315712876207719</v>
      </c>
      <c r="CH29" s="46">
        <v>198467.31674607575</v>
      </c>
      <c r="CI29" s="49">
        <v>10.747715625802867</v>
      </c>
      <c r="CJ29" s="46">
        <f t="shared" si="64"/>
        <v>2119547.8142345622</v>
      </c>
      <c r="CK29" s="50">
        <v>14.729515450072705</v>
      </c>
      <c r="CL29" s="48">
        <v>117973.11186640763</v>
      </c>
      <c r="CM29" s="49">
        <f t="shared" si="43"/>
        <v>0.24871421676464509</v>
      </c>
      <c r="CN29" s="46">
        <v>175005.19070245314</v>
      </c>
      <c r="CO29" s="49">
        <f t="shared" si="44"/>
        <v>1.0699885710417902</v>
      </c>
      <c r="CP29" s="46">
        <v>292978.30256886076</v>
      </c>
      <c r="CQ29" s="50">
        <f t="shared" si="45"/>
        <v>0.45929282880882405</v>
      </c>
      <c r="CR29" s="139">
        <f t="shared" si="46"/>
        <v>2039053.6093548941</v>
      </c>
      <c r="CS29" s="140">
        <f t="shared" si="47"/>
        <v>373472.50744852889</v>
      </c>
      <c r="CT29" s="141">
        <f t="shared" si="48"/>
        <v>2412526.116803423</v>
      </c>
      <c r="CU29" s="43"/>
      <c r="CV29" s="48">
        <f t="shared" si="49"/>
        <v>22933768.883145627</v>
      </c>
      <c r="CW29" s="49">
        <f t="shared" si="50"/>
        <v>34.901702160940907</v>
      </c>
      <c r="CX29" s="49">
        <f t="shared" si="51"/>
        <v>2900025.8090648004</v>
      </c>
      <c r="CY29" s="49">
        <f t="shared" si="52"/>
        <v>30.495770685042487</v>
      </c>
      <c r="CZ29" s="46">
        <f t="shared" si="53"/>
        <v>25833794.692210428</v>
      </c>
      <c r="DA29" s="50">
        <f t="shared" si="54"/>
        <v>34.344681533718024</v>
      </c>
      <c r="DB29" s="48">
        <f t="shared" si="55"/>
        <v>2686420.7617432559</v>
      </c>
      <c r="DC29" s="49">
        <f t="shared" si="56"/>
        <v>1.1121680368188596</v>
      </c>
      <c r="DD29" s="46">
        <f t="shared" si="57"/>
        <v>1415544.4402239909</v>
      </c>
      <c r="DE29" s="49">
        <f t="shared" si="58"/>
        <v>1.3712981346125814</v>
      </c>
      <c r="DF29" s="46">
        <f t="shared" si="59"/>
        <v>4101965.2019672468</v>
      </c>
      <c r="DG29" s="50">
        <f t="shared" si="60"/>
        <v>1.1897523808931592</v>
      </c>
      <c r="DH29" s="177"/>
      <c r="DI29" s="190" t="s">
        <v>28</v>
      </c>
      <c r="DJ29" s="48">
        <f t="shared" si="61"/>
        <v>25833794.692210428</v>
      </c>
      <c r="DK29" s="46">
        <f t="shared" si="62"/>
        <v>4101965.2019672468</v>
      </c>
      <c r="DL29" s="47">
        <f t="shared" si="63"/>
        <v>29935759.894177675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v>98745.29999999993</v>
      </c>
      <c r="E30" s="49">
        <v>0.99101072851536953</v>
      </c>
      <c r="F30" s="46">
        <v>80105.31</v>
      </c>
      <c r="G30" s="49">
        <v>5.5943368950345693</v>
      </c>
      <c r="H30" s="46">
        <v>178850.60999999993</v>
      </c>
      <c r="I30" s="50">
        <v>1.5694156721656716</v>
      </c>
      <c r="J30" s="48">
        <v>24564.420000000006</v>
      </c>
      <c r="K30" s="49">
        <v>9.9328842234658585E-2</v>
      </c>
      <c r="L30" s="46">
        <v>3925.2999999999956</v>
      </c>
      <c r="M30" s="49">
        <v>1.9703936470328368E-2</v>
      </c>
      <c r="N30" s="46">
        <v>28489.72</v>
      </c>
      <c r="O30" s="50">
        <v>6.3804191544349839E-2</v>
      </c>
      <c r="P30" s="139">
        <f t="shared" si="28"/>
        <v>123309.71999999994</v>
      </c>
      <c r="Q30" s="140">
        <f t="shared" si="29"/>
        <v>84030.609999999986</v>
      </c>
      <c r="R30" s="141">
        <f t="shared" si="30"/>
        <v>207340.32999999993</v>
      </c>
      <c r="S30" s="41"/>
      <c r="T30" s="45">
        <v>3004872.5063878228</v>
      </c>
      <c r="U30" s="49">
        <v>16.261012535244454</v>
      </c>
      <c r="V30" s="46">
        <v>154889.44291082345</v>
      </c>
      <c r="W30" s="49">
        <v>5.7129478795671087</v>
      </c>
      <c r="X30" s="46">
        <v>3159761.9492986463</v>
      </c>
      <c r="Y30" s="50">
        <v>14.91143051645877</v>
      </c>
      <c r="Z30" s="48">
        <v>16337.998943474242</v>
      </c>
      <c r="AA30" s="49">
        <v>1.9553001159051245E-2</v>
      </c>
      <c r="AB30" s="46">
        <v>9237.2834072552978</v>
      </c>
      <c r="AC30" s="49">
        <v>3.6111067963719198E-2</v>
      </c>
      <c r="AD30" s="46">
        <v>25575.28235072954</v>
      </c>
      <c r="AE30" s="50">
        <v>2.3433957606518681E-2</v>
      </c>
      <c r="AF30" s="139">
        <f t="shared" si="31"/>
        <v>3021210.5053312969</v>
      </c>
      <c r="AG30" s="140">
        <f t="shared" si="32"/>
        <v>164126.72631807876</v>
      </c>
      <c r="AH30" s="141">
        <f t="shared" si="33"/>
        <v>3185337.2316493755</v>
      </c>
      <c r="AI30" s="43"/>
      <c r="AJ30" s="45">
        <v>301643.59382815351</v>
      </c>
      <c r="AK30" s="49">
        <v>4.8552737751404944</v>
      </c>
      <c r="AL30" s="46">
        <v>63709.833041338563</v>
      </c>
      <c r="AM30" s="49">
        <v>6.4588233010278344</v>
      </c>
      <c r="AN30" s="46">
        <v>365353.42686949205</v>
      </c>
      <c r="AO30" s="50">
        <v>5.0749875244057181</v>
      </c>
      <c r="AP30" s="48">
        <v>2554.210774477649</v>
      </c>
      <c r="AQ30" s="49">
        <v>2.2478313600964965E-2</v>
      </c>
      <c r="AR30" s="46">
        <v>-2516.5931981703543</v>
      </c>
      <c r="AS30" s="49">
        <v>-2.4674659510842665E-2</v>
      </c>
      <c r="AT30" s="46">
        <v>37.617576307294712</v>
      </c>
      <c r="AU30" s="50">
        <v>1.7446156129177914E-4</v>
      </c>
      <c r="AV30" s="139">
        <f t="shared" si="34"/>
        <v>304197.80460263113</v>
      </c>
      <c r="AW30" s="140">
        <f t="shared" si="35"/>
        <v>61193.239843168209</v>
      </c>
      <c r="AX30" s="141">
        <f t="shared" si="36"/>
        <v>365391.04444579931</v>
      </c>
      <c r="AY30" s="43"/>
      <c r="AZ30" s="45">
        <v>507999.98955795565</v>
      </c>
      <c r="BA30" s="49">
        <v>4.6357131475211313</v>
      </c>
      <c r="BB30" s="46">
        <v>46011.873729457024</v>
      </c>
      <c r="BC30" s="49">
        <v>2.9143573428842808</v>
      </c>
      <c r="BD30" s="46">
        <v>554011.86328741268</v>
      </c>
      <c r="BE30" s="50">
        <v>4.4189441285726687</v>
      </c>
      <c r="BF30" s="48">
        <v>9205.1592941470844</v>
      </c>
      <c r="BG30" s="49">
        <v>1.7731793767969066E-2</v>
      </c>
      <c r="BH30" s="46">
        <v>7705.6087726413316</v>
      </c>
      <c r="BI30" s="49">
        <v>3.9627712896072677E-2</v>
      </c>
      <c r="BJ30" s="46">
        <v>16910.768066788416</v>
      </c>
      <c r="BK30" s="50">
        <v>2.3698389769358879E-2</v>
      </c>
      <c r="BL30" s="139">
        <f t="shared" si="37"/>
        <v>517205.14885210275</v>
      </c>
      <c r="BM30" s="140">
        <f t="shared" si="38"/>
        <v>53717.482502098355</v>
      </c>
      <c r="BN30" s="141">
        <f t="shared" si="39"/>
        <v>570922.63135420112</v>
      </c>
      <c r="BO30" s="43"/>
      <c r="BP30" s="45">
        <v>272648.51930853323</v>
      </c>
      <c r="BQ30" s="49">
        <v>3.5716430997882185</v>
      </c>
      <c r="BR30" s="46">
        <v>66703.572460826952</v>
      </c>
      <c r="BS30" s="49">
        <v>6.9259238356169615</v>
      </c>
      <c r="BT30" s="46">
        <v>339352.09176936018</v>
      </c>
      <c r="BU30" s="50">
        <v>3.9474233641513141</v>
      </c>
      <c r="BV30" s="48">
        <v>20354.205678939739</v>
      </c>
      <c r="BW30" s="49">
        <v>9.0259751045154865E-2</v>
      </c>
      <c r="BX30" s="46">
        <v>4650.055141325458</v>
      </c>
      <c r="BY30" s="49">
        <v>3.9658980659657131E-2</v>
      </c>
      <c r="BZ30" s="46">
        <v>25004.260820265197</v>
      </c>
      <c r="CA30" s="50">
        <v>7.2950188822041198E-2</v>
      </c>
      <c r="CB30" s="139">
        <f t="shared" si="40"/>
        <v>293002.72498747299</v>
      </c>
      <c r="CC30" s="140">
        <f t="shared" si="41"/>
        <v>71353.62760215241</v>
      </c>
      <c r="CD30" s="141">
        <f t="shared" si="42"/>
        <v>364356.3525896254</v>
      </c>
      <c r="CE30" s="43"/>
      <c r="CF30" s="48">
        <v>369321.26501695352</v>
      </c>
      <c r="CG30" s="49">
        <v>2.9443942934574392</v>
      </c>
      <c r="CH30" s="46">
        <v>102631.53257390684</v>
      </c>
      <c r="CI30" s="49">
        <v>5.5578648637445482</v>
      </c>
      <c r="CJ30" s="46">
        <f t="shared" si="64"/>
        <v>471952.79759086034</v>
      </c>
      <c r="CK30" s="50">
        <v>3.2797731559219749</v>
      </c>
      <c r="CL30" s="48">
        <v>0</v>
      </c>
      <c r="CM30" s="49">
        <f t="shared" si="43"/>
        <v>0</v>
      </c>
      <c r="CN30" s="46">
        <v>2058.9021443983452</v>
      </c>
      <c r="CO30" s="49">
        <f t="shared" si="44"/>
        <v>1.2588208124324981E-2</v>
      </c>
      <c r="CP30" s="46">
        <v>2058.9021443983452</v>
      </c>
      <c r="CQ30" s="50">
        <f t="shared" si="45"/>
        <v>3.227675844421993E-3</v>
      </c>
      <c r="CR30" s="139">
        <f t="shared" si="46"/>
        <v>369321.26501695352</v>
      </c>
      <c r="CS30" s="140">
        <f t="shared" si="47"/>
        <v>104690.43471830519</v>
      </c>
      <c r="CT30" s="141">
        <f t="shared" si="48"/>
        <v>474011.69973525871</v>
      </c>
      <c r="CU30" s="43"/>
      <c r="CV30" s="48">
        <f t="shared" si="49"/>
        <v>4555231.1740994183</v>
      </c>
      <c r="CW30" s="49">
        <f t="shared" si="50"/>
        <v>6.9323678337707406</v>
      </c>
      <c r="CX30" s="49">
        <f t="shared" si="51"/>
        <v>514051.56471635279</v>
      </c>
      <c r="CY30" s="49">
        <f t="shared" si="52"/>
        <v>5.4056065945607887</v>
      </c>
      <c r="CZ30" s="46">
        <f t="shared" si="53"/>
        <v>5069282.7388157714</v>
      </c>
      <c r="DA30" s="50">
        <f t="shared" si="54"/>
        <v>6.739346787543302</v>
      </c>
      <c r="DB30" s="48">
        <f t="shared" si="55"/>
        <v>73015.994691038708</v>
      </c>
      <c r="DC30" s="49">
        <f t="shared" si="56"/>
        <v>3.0228345696380433E-2</v>
      </c>
      <c r="DD30" s="46">
        <f t="shared" si="57"/>
        <v>25060.556267450072</v>
      </c>
      <c r="DE30" s="49">
        <f t="shared" si="58"/>
        <v>2.4277227252907752E-2</v>
      </c>
      <c r="DF30" s="46">
        <f t="shared" si="59"/>
        <v>98076.550958488777</v>
      </c>
      <c r="DG30" s="50">
        <f t="shared" si="60"/>
        <v>2.8446562627271889E-2</v>
      </c>
      <c r="DH30" s="177"/>
      <c r="DI30" s="190" t="s">
        <v>29</v>
      </c>
      <c r="DJ30" s="48">
        <f t="shared" si="61"/>
        <v>5069282.7388157714</v>
      </c>
      <c r="DK30" s="46">
        <f t="shared" si="62"/>
        <v>98076.550958488777</v>
      </c>
      <c r="DL30" s="47">
        <f t="shared" si="63"/>
        <v>5167359.2897742605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v>56824.02999999997</v>
      </c>
      <c r="E31" s="49">
        <v>0.57028763260103743</v>
      </c>
      <c r="F31" s="46">
        <v>30341.329999999998</v>
      </c>
      <c r="G31" s="49">
        <v>2.118955932676863</v>
      </c>
      <c r="H31" s="46">
        <v>87165.359999999971</v>
      </c>
      <c r="I31" s="50">
        <v>0.7648767988767986</v>
      </c>
      <c r="J31" s="48">
        <v>3388384.1999999997</v>
      </c>
      <c r="K31" s="49">
        <v>13.701291527836185</v>
      </c>
      <c r="L31" s="46">
        <v>562592.89999999991</v>
      </c>
      <c r="M31" s="49">
        <v>2.8240630678566765</v>
      </c>
      <c r="N31" s="46">
        <v>3950977.0999999996</v>
      </c>
      <c r="O31" s="50">
        <v>8.8484161892689652</v>
      </c>
      <c r="P31" s="139">
        <f t="shared" si="28"/>
        <v>3445208.2299999995</v>
      </c>
      <c r="Q31" s="140">
        <f t="shared" si="29"/>
        <v>592934.22999999986</v>
      </c>
      <c r="R31" s="141">
        <f t="shared" si="30"/>
        <v>4038142.4599999995</v>
      </c>
      <c r="S31" s="41"/>
      <c r="T31" s="45">
        <v>100243.98554772639</v>
      </c>
      <c r="U31" s="49">
        <v>0.54247516395760809</v>
      </c>
      <c r="V31" s="46">
        <v>39036.767647892186</v>
      </c>
      <c r="W31" s="49">
        <v>1.439833566239753</v>
      </c>
      <c r="X31" s="46">
        <v>139280.75319561857</v>
      </c>
      <c r="Y31" s="50">
        <v>0.65728852580730035</v>
      </c>
      <c r="Z31" s="48">
        <v>5473981.377828816</v>
      </c>
      <c r="AA31" s="49">
        <v>6.5511550463199795</v>
      </c>
      <c r="AB31" s="46">
        <v>1333522.4844641145</v>
      </c>
      <c r="AC31" s="49">
        <v>5.2131042152294143</v>
      </c>
      <c r="AD31" s="46">
        <v>6807503.8622929305</v>
      </c>
      <c r="AE31" s="50">
        <v>6.2375364904088419</v>
      </c>
      <c r="AF31" s="139">
        <f t="shared" si="31"/>
        <v>5574225.363376542</v>
      </c>
      <c r="AG31" s="140">
        <f t="shared" si="32"/>
        <v>1372559.2521120068</v>
      </c>
      <c r="AH31" s="141">
        <f t="shared" si="33"/>
        <v>6946784.6154885488</v>
      </c>
      <c r="AI31" s="43"/>
      <c r="AJ31" s="45">
        <v>81037.467857636875</v>
      </c>
      <c r="AK31" s="49">
        <v>1.3043840497309844</v>
      </c>
      <c r="AL31" s="46">
        <v>0</v>
      </c>
      <c r="AM31" s="49">
        <v>0</v>
      </c>
      <c r="AN31" s="46">
        <v>81037.467857636875</v>
      </c>
      <c r="AO31" s="50">
        <v>1.1256610945484418</v>
      </c>
      <c r="AP31" s="48">
        <v>3517935.9536341936</v>
      </c>
      <c r="AQ31" s="49">
        <v>30.959570127908066</v>
      </c>
      <c r="AR31" s="46">
        <v>287979.15492099588</v>
      </c>
      <c r="AS31" s="49">
        <v>2.8235741871439233</v>
      </c>
      <c r="AT31" s="46">
        <v>3805915.1085551893</v>
      </c>
      <c r="AU31" s="50">
        <v>17.650948231179658</v>
      </c>
      <c r="AV31" s="139">
        <f t="shared" si="34"/>
        <v>3598973.4214918306</v>
      </c>
      <c r="AW31" s="140">
        <f t="shared" si="35"/>
        <v>287979.15492099588</v>
      </c>
      <c r="AX31" s="141">
        <f t="shared" si="36"/>
        <v>3886952.5764128263</v>
      </c>
      <c r="AY31" s="43"/>
      <c r="AZ31" s="45">
        <v>170738.01748573413</v>
      </c>
      <c r="BA31" s="49">
        <v>1.5580560801370102</v>
      </c>
      <c r="BB31" s="46">
        <v>4706.1999021791407</v>
      </c>
      <c r="BC31" s="49">
        <v>0.2980871486052154</v>
      </c>
      <c r="BD31" s="46">
        <v>175444.21738791326</v>
      </c>
      <c r="BE31" s="50">
        <v>1.399389156972157</v>
      </c>
      <c r="BF31" s="48">
        <v>6589377.5897790398</v>
      </c>
      <c r="BG31" s="49">
        <v>12.693043188891941</v>
      </c>
      <c r="BH31" s="46">
        <v>842659.82474494376</v>
      </c>
      <c r="BI31" s="49">
        <v>4.3335552828230588</v>
      </c>
      <c r="BJ31" s="46">
        <v>7432037.4145239834</v>
      </c>
      <c r="BK31" s="50">
        <v>10.415098754488243</v>
      </c>
      <c r="BL31" s="139">
        <f t="shared" si="37"/>
        <v>6760115.6072647739</v>
      </c>
      <c r="BM31" s="140">
        <f t="shared" si="38"/>
        <v>847366.02464712295</v>
      </c>
      <c r="BN31" s="141">
        <f t="shared" si="39"/>
        <v>7607481.6319118971</v>
      </c>
      <c r="BO31" s="43"/>
      <c r="BP31" s="45">
        <v>66559.136888493042</v>
      </c>
      <c r="BQ31" s="49">
        <v>0.87191187613467969</v>
      </c>
      <c r="BR31" s="46">
        <v>14841.476364691778</v>
      </c>
      <c r="BS31" s="49">
        <v>1.5410109401611232</v>
      </c>
      <c r="BT31" s="46">
        <v>81400.613253184827</v>
      </c>
      <c r="BU31" s="50">
        <v>0.94687108288182609</v>
      </c>
      <c r="BV31" s="48">
        <v>3169796.14860901</v>
      </c>
      <c r="BW31" s="49">
        <v>14.056309332344496</v>
      </c>
      <c r="BX31" s="46">
        <v>236480.79795961315</v>
      </c>
      <c r="BY31" s="49">
        <v>2.0168765977229461</v>
      </c>
      <c r="BZ31" s="46">
        <v>3406276.9465686232</v>
      </c>
      <c r="CA31" s="50">
        <v>9.9378481219070682</v>
      </c>
      <c r="CB31" s="139">
        <f t="shared" si="40"/>
        <v>3236355.2854975029</v>
      </c>
      <c r="CC31" s="140">
        <f t="shared" si="41"/>
        <v>251322.27432430492</v>
      </c>
      <c r="CD31" s="141">
        <f t="shared" si="42"/>
        <v>3487677.5598218078</v>
      </c>
      <c r="CE31" s="43"/>
      <c r="CF31" s="48">
        <v>183482.01503735301</v>
      </c>
      <c r="CG31" s="49">
        <v>1.4628006811447876</v>
      </c>
      <c r="CH31" s="46">
        <v>45314.903012525545</v>
      </c>
      <c r="CI31" s="49">
        <v>2.4539642051622197</v>
      </c>
      <c r="CJ31" s="46">
        <f t="shared" si="64"/>
        <v>228796.91804987856</v>
      </c>
      <c r="CK31" s="50">
        <v>1.5899937320176691</v>
      </c>
      <c r="CL31" s="48">
        <v>6969798.5800026478</v>
      </c>
      <c r="CM31" s="49">
        <f t="shared" si="43"/>
        <v>14.693924466413078</v>
      </c>
      <c r="CN31" s="46">
        <v>1192645.0675735194</v>
      </c>
      <c r="CO31" s="49">
        <f t="shared" si="44"/>
        <v>7.291878523664507</v>
      </c>
      <c r="CP31" s="46">
        <v>8162443.6475761672</v>
      </c>
      <c r="CQ31" s="50">
        <f t="shared" si="45"/>
        <v>12.79600502841582</v>
      </c>
      <c r="CR31" s="139">
        <f t="shared" si="46"/>
        <v>7153280.595040001</v>
      </c>
      <c r="CS31" s="140">
        <f t="shared" si="47"/>
        <v>1237959.9705860449</v>
      </c>
      <c r="CT31" s="141">
        <f t="shared" si="48"/>
        <v>8391240.5656260457</v>
      </c>
      <c r="CU31" s="43"/>
      <c r="CV31" s="48">
        <f t="shared" si="49"/>
        <v>658884.65281694336</v>
      </c>
      <c r="CW31" s="49">
        <f t="shared" si="50"/>
        <v>1.0027220570768096</v>
      </c>
      <c r="CX31" s="49">
        <f t="shared" si="51"/>
        <v>134240.67692728864</v>
      </c>
      <c r="CY31" s="49">
        <f t="shared" si="52"/>
        <v>1.4116332645672651</v>
      </c>
      <c r="CZ31" s="46">
        <f t="shared" si="53"/>
        <v>793125.329744232</v>
      </c>
      <c r="DA31" s="50">
        <f t="shared" si="54"/>
        <v>1.0544187251981303</v>
      </c>
      <c r="DB31" s="48">
        <f t="shared" si="55"/>
        <v>29109273.849853702</v>
      </c>
      <c r="DC31" s="49">
        <f t="shared" si="56"/>
        <v>12.051129298824417</v>
      </c>
      <c r="DD31" s="46">
        <f t="shared" si="57"/>
        <v>4455880.2296631858</v>
      </c>
      <c r="DE31" s="49">
        <f t="shared" si="58"/>
        <v>4.3166007886176487</v>
      </c>
      <c r="DF31" s="46">
        <f t="shared" si="59"/>
        <v>33565154.079516888</v>
      </c>
      <c r="DG31" s="50">
        <f t="shared" si="60"/>
        <v>9.7353877994867055</v>
      </c>
      <c r="DH31" s="177"/>
      <c r="DI31" s="190" t="s">
        <v>59</v>
      </c>
      <c r="DJ31" s="48">
        <f t="shared" si="61"/>
        <v>793125.329744232</v>
      </c>
      <c r="DK31" s="46">
        <f t="shared" si="62"/>
        <v>33565154.079516888</v>
      </c>
      <c r="DL31" s="47">
        <f t="shared" si="63"/>
        <v>34358279.409261122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v>9190049.2699999996</v>
      </c>
      <c r="E32" s="49">
        <v>92.231604158930551</v>
      </c>
      <c r="F32" s="46">
        <v>2360310.3999999994</v>
      </c>
      <c r="G32" s="49">
        <v>164.83765626091204</v>
      </c>
      <c r="H32" s="46">
        <v>11550359.669999998</v>
      </c>
      <c r="I32" s="50">
        <v>101.35450745875744</v>
      </c>
      <c r="J32" s="48">
        <v>7194372.5999999996</v>
      </c>
      <c r="K32" s="49">
        <v>29.091210008734187</v>
      </c>
      <c r="L32" s="46">
        <v>10170843.569999998</v>
      </c>
      <c r="M32" s="49">
        <v>51.054863463411195</v>
      </c>
      <c r="N32" s="46">
        <v>17365216.169999998</v>
      </c>
      <c r="O32" s="50">
        <v>38.890293717162571</v>
      </c>
      <c r="P32" s="139">
        <f t="shared" si="28"/>
        <v>16384421.869999999</v>
      </c>
      <c r="Q32" s="140">
        <f t="shared" si="29"/>
        <v>12531153.969999999</v>
      </c>
      <c r="R32" s="141">
        <f t="shared" si="30"/>
        <v>28915575.839999996</v>
      </c>
      <c r="S32" s="41"/>
      <c r="T32" s="45">
        <v>17912866.902109478</v>
      </c>
      <c r="U32" s="49">
        <v>96.936343428267108</v>
      </c>
      <c r="V32" s="46">
        <v>7462202.461730266</v>
      </c>
      <c r="W32" s="49">
        <v>275.2361486327186</v>
      </c>
      <c r="X32" s="46">
        <v>25375069.363839746</v>
      </c>
      <c r="Y32" s="50">
        <v>119.74907912072442</v>
      </c>
      <c r="Z32" s="48">
        <v>13886820.83634433</v>
      </c>
      <c r="AA32" s="49">
        <v>16.61947860616262</v>
      </c>
      <c r="AB32" s="46">
        <v>16309950.050099442</v>
      </c>
      <c r="AC32" s="49">
        <v>63.760056802133846</v>
      </c>
      <c r="AD32" s="46">
        <v>30196770.886443771</v>
      </c>
      <c r="AE32" s="50">
        <v>27.668505829281514</v>
      </c>
      <c r="AF32" s="139">
        <f t="shared" si="31"/>
        <v>31799687.738453805</v>
      </c>
      <c r="AG32" s="140">
        <f t="shared" si="32"/>
        <v>23772152.511829708</v>
      </c>
      <c r="AH32" s="141">
        <f t="shared" si="33"/>
        <v>55571840.250283509</v>
      </c>
      <c r="AI32" s="43"/>
      <c r="AJ32" s="45">
        <v>5620376.3020779407</v>
      </c>
      <c r="AK32" s="49">
        <v>90.465921452475428</v>
      </c>
      <c r="AL32" s="46">
        <v>4805730.8274173597</v>
      </c>
      <c r="AM32" s="49">
        <v>487.19898899202752</v>
      </c>
      <c r="AN32" s="46">
        <v>10426107.1294953</v>
      </c>
      <c r="AO32" s="50">
        <v>144.82514660853857</v>
      </c>
      <c r="AP32" s="48">
        <v>5386146.1760333907</v>
      </c>
      <c r="AQ32" s="49">
        <v>47.400740790578112</v>
      </c>
      <c r="AR32" s="46">
        <v>6188447.0277300104</v>
      </c>
      <c r="AS32" s="49">
        <v>60.676403091743495</v>
      </c>
      <c r="AT32" s="46">
        <v>11574593.203763401</v>
      </c>
      <c r="AU32" s="50">
        <v>53.680268636929618</v>
      </c>
      <c r="AV32" s="139">
        <f t="shared" si="34"/>
        <v>11006522.47811133</v>
      </c>
      <c r="AW32" s="140">
        <f t="shared" si="35"/>
        <v>10994177.855147369</v>
      </c>
      <c r="AX32" s="141">
        <f t="shared" si="36"/>
        <v>22000700.3332587</v>
      </c>
      <c r="AY32" s="43"/>
      <c r="AZ32" s="45">
        <v>18276800.366884958</v>
      </c>
      <c r="BA32" s="49">
        <v>166.78347538769307</v>
      </c>
      <c r="BB32" s="46">
        <v>6078792.0720855314</v>
      </c>
      <c r="BC32" s="49">
        <v>385.02610033478157</v>
      </c>
      <c r="BD32" s="46">
        <v>24355592.438970491</v>
      </c>
      <c r="BE32" s="50">
        <v>194.26660210390273</v>
      </c>
      <c r="BF32" s="48">
        <v>20802143.849220164</v>
      </c>
      <c r="BG32" s="49">
        <v>40.070933362394925</v>
      </c>
      <c r="BH32" s="46">
        <v>15563508.083808517</v>
      </c>
      <c r="BI32" s="49">
        <v>80.038611899246675</v>
      </c>
      <c r="BJ32" s="46">
        <v>36365651.933028683</v>
      </c>
      <c r="BK32" s="50">
        <v>50.96204917021381</v>
      </c>
      <c r="BL32" s="139">
        <f t="shared" si="37"/>
        <v>39078944.216105118</v>
      </c>
      <c r="BM32" s="140">
        <f t="shared" si="38"/>
        <v>21642300.155894049</v>
      </c>
      <c r="BN32" s="141">
        <f t="shared" si="39"/>
        <v>60721244.371999167</v>
      </c>
      <c r="BO32" s="43"/>
      <c r="BP32" s="45">
        <v>8138544.880902499</v>
      </c>
      <c r="BQ32" s="49">
        <v>106.61337072327311</v>
      </c>
      <c r="BR32" s="46">
        <v>2891458.4279678166</v>
      </c>
      <c r="BS32" s="49">
        <v>300.22411254987196</v>
      </c>
      <c r="BT32" s="46">
        <v>11030003.308870316</v>
      </c>
      <c r="BU32" s="50">
        <v>128.30359330065042</v>
      </c>
      <c r="BV32" s="48">
        <v>7857499.547279139</v>
      </c>
      <c r="BW32" s="49">
        <v>34.843705726558994</v>
      </c>
      <c r="BX32" s="46">
        <v>6808417.6292272136</v>
      </c>
      <c r="BY32" s="49">
        <v>58.067032513387637</v>
      </c>
      <c r="BZ32" s="46">
        <v>14665917.176506352</v>
      </c>
      <c r="CA32" s="50">
        <v>42.787964617912202</v>
      </c>
      <c r="CB32" s="139">
        <f t="shared" si="40"/>
        <v>15996044.428181637</v>
      </c>
      <c r="CC32" s="140">
        <f t="shared" si="41"/>
        <v>9699876.0571950302</v>
      </c>
      <c r="CD32" s="141">
        <f t="shared" si="42"/>
        <v>25695920.485376667</v>
      </c>
      <c r="CE32" s="43"/>
      <c r="CF32" s="48">
        <v>16297003.365334623</v>
      </c>
      <c r="CG32" s="49">
        <v>129.92699921339548</v>
      </c>
      <c r="CH32" s="46">
        <v>6225109.6973452521</v>
      </c>
      <c r="CI32" s="49">
        <v>337.11197321267474</v>
      </c>
      <c r="CJ32" s="46">
        <f t="shared" si="64"/>
        <v>22522113.062679876</v>
      </c>
      <c r="CK32" s="50">
        <v>156.51442732129615</v>
      </c>
      <c r="CL32" s="48">
        <v>10150495.2896038</v>
      </c>
      <c r="CM32" s="49">
        <f t="shared" si="43"/>
        <v>21.39955830431807</v>
      </c>
      <c r="CN32" s="46">
        <v>12847807.448968695</v>
      </c>
      <c r="CO32" s="49">
        <f t="shared" si="44"/>
        <v>78.551996533148454</v>
      </c>
      <c r="CP32" s="46">
        <v>22998302.738572493</v>
      </c>
      <c r="CQ32" s="50">
        <f t="shared" si="45"/>
        <v>36.053712612789809</v>
      </c>
      <c r="CR32" s="139">
        <f t="shared" si="46"/>
        <v>26447498.654938422</v>
      </c>
      <c r="CS32" s="140">
        <f t="shared" si="47"/>
        <v>19072917.146313947</v>
      </c>
      <c r="CT32" s="141">
        <f t="shared" si="48"/>
        <v>45520415.801252365</v>
      </c>
      <c r="CU32" s="43"/>
      <c r="CV32" s="48">
        <f t="shared" si="49"/>
        <v>75435641.08730951</v>
      </c>
      <c r="CW32" s="49">
        <f t="shared" si="50"/>
        <v>114.80155272183899</v>
      </c>
      <c r="CX32" s="49">
        <f t="shared" si="51"/>
        <v>29823603.886546228</v>
      </c>
      <c r="CY32" s="49">
        <f t="shared" si="52"/>
        <v>313.61575551596519</v>
      </c>
      <c r="CZ32" s="46">
        <f t="shared" si="53"/>
        <v>105259244.97385573</v>
      </c>
      <c r="DA32" s="50">
        <f t="shared" si="54"/>
        <v>139.93667171926282</v>
      </c>
      <c r="DB32" s="48">
        <f t="shared" si="55"/>
        <v>65277478.298480824</v>
      </c>
      <c r="DC32" s="49">
        <f t="shared" si="56"/>
        <v>27.024629172608197</v>
      </c>
      <c r="DD32" s="46">
        <f t="shared" si="57"/>
        <v>67888973.809833884</v>
      </c>
      <c r="DE32" s="49">
        <f t="shared" si="58"/>
        <v>65.76693779494228</v>
      </c>
      <c r="DF32" s="46">
        <f t="shared" si="59"/>
        <v>133166452.10831471</v>
      </c>
      <c r="DG32" s="50">
        <f t="shared" si="60"/>
        <v>38.624194904183717</v>
      </c>
      <c r="DH32" s="177"/>
      <c r="DI32" s="190" t="s">
        <v>30</v>
      </c>
      <c r="DJ32" s="48">
        <f t="shared" si="61"/>
        <v>105259244.97385573</v>
      </c>
      <c r="DK32" s="46">
        <f t="shared" si="62"/>
        <v>133166452.10831471</v>
      </c>
      <c r="DL32" s="47">
        <f t="shared" si="63"/>
        <v>238425697.08217043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v>1861914.2799999998</v>
      </c>
      <c r="E33" s="49">
        <v>18.686226352605853</v>
      </c>
      <c r="F33" s="46">
        <v>798626.02000000014</v>
      </c>
      <c r="G33" s="49">
        <v>55.773868286891549</v>
      </c>
      <c r="H33" s="46">
        <v>2660540.2999999998</v>
      </c>
      <c r="I33" s="50">
        <v>23.346264478764478</v>
      </c>
      <c r="J33" s="48">
        <v>933768.59</v>
      </c>
      <c r="K33" s="49">
        <v>3.775792506388898</v>
      </c>
      <c r="L33" s="46">
        <v>2047079.4900000002</v>
      </c>
      <c r="M33" s="49">
        <v>10.275781270392644</v>
      </c>
      <c r="N33" s="46">
        <v>2980848.08</v>
      </c>
      <c r="O33" s="50">
        <v>6.6757624104739337</v>
      </c>
      <c r="P33" s="139">
        <f t="shared" si="28"/>
        <v>2795682.8699999996</v>
      </c>
      <c r="Q33" s="140">
        <f t="shared" si="29"/>
        <v>2845705.5100000002</v>
      </c>
      <c r="R33" s="141">
        <f t="shared" si="30"/>
        <v>5641388.3799999999</v>
      </c>
      <c r="S33" s="41"/>
      <c r="T33" s="45">
        <v>2316603.4030256011</v>
      </c>
      <c r="U33" s="49">
        <v>12.536411077577796</v>
      </c>
      <c r="V33" s="46">
        <v>1375866.8745180808</v>
      </c>
      <c r="W33" s="49">
        <v>50.74752414126884</v>
      </c>
      <c r="X33" s="46">
        <v>3692470.2775436817</v>
      </c>
      <c r="Y33" s="50">
        <v>17.42536775275213</v>
      </c>
      <c r="Z33" s="48">
        <v>1728993.9503553272</v>
      </c>
      <c r="AA33" s="49">
        <v>2.069226521084675</v>
      </c>
      <c r="AB33" s="46">
        <v>2021285.150912368</v>
      </c>
      <c r="AC33" s="49">
        <v>7.9017566356493223</v>
      </c>
      <c r="AD33" s="46">
        <v>3750279.1012676954</v>
      </c>
      <c r="AE33" s="50">
        <v>3.4362819642228994</v>
      </c>
      <c r="AF33" s="139">
        <f t="shared" si="31"/>
        <v>4045597.3533809283</v>
      </c>
      <c r="AG33" s="140">
        <f t="shared" si="32"/>
        <v>3397152.0254304488</v>
      </c>
      <c r="AH33" s="141">
        <f t="shared" si="33"/>
        <v>7442749.3788113771</v>
      </c>
      <c r="AI33" s="43"/>
      <c r="AJ33" s="45">
        <v>808182.49070428871</v>
      </c>
      <c r="AK33" s="49">
        <v>13.008554906953316</v>
      </c>
      <c r="AL33" s="46">
        <v>612417.94908975367</v>
      </c>
      <c r="AM33" s="49">
        <v>62.086166777144534</v>
      </c>
      <c r="AN33" s="46">
        <v>1420600.4397940424</v>
      </c>
      <c r="AO33" s="50">
        <v>19.733028292342688</v>
      </c>
      <c r="AP33" s="48">
        <v>622740.71251589735</v>
      </c>
      <c r="AQ33" s="49">
        <v>5.4804251739496381</v>
      </c>
      <c r="AR33" s="46">
        <v>721541.4309725801</v>
      </c>
      <c r="AS33" s="49">
        <v>7.0745598236371849</v>
      </c>
      <c r="AT33" s="46">
        <v>1344282.1434884774</v>
      </c>
      <c r="AU33" s="50">
        <v>6.2344676236937842</v>
      </c>
      <c r="AV33" s="139">
        <f t="shared" si="34"/>
        <v>1430923.2032201861</v>
      </c>
      <c r="AW33" s="140">
        <f t="shared" si="35"/>
        <v>1333959.3800623338</v>
      </c>
      <c r="AX33" s="141">
        <f t="shared" si="36"/>
        <v>2764882.5832825201</v>
      </c>
      <c r="AY33" s="43"/>
      <c r="AZ33" s="45">
        <v>2038423.0881972834</v>
      </c>
      <c r="BA33" s="49">
        <v>18.601466347252185</v>
      </c>
      <c r="BB33" s="46">
        <v>733806.58898882521</v>
      </c>
      <c r="BC33" s="49">
        <v>46.478755319788775</v>
      </c>
      <c r="BD33" s="46">
        <v>2772229.6771861087</v>
      </c>
      <c r="BE33" s="50">
        <v>22.112032010226436</v>
      </c>
      <c r="BF33" s="48">
        <v>1876025.1321031125</v>
      </c>
      <c r="BG33" s="49">
        <v>3.613765898340334</v>
      </c>
      <c r="BH33" s="46">
        <v>1550203.6611954146</v>
      </c>
      <c r="BI33" s="49">
        <v>7.9722481933423222</v>
      </c>
      <c r="BJ33" s="46">
        <v>3426228.7932985271</v>
      </c>
      <c r="BK33" s="50">
        <v>4.8014439711968011</v>
      </c>
      <c r="BL33" s="139">
        <f t="shared" si="37"/>
        <v>3914448.220300396</v>
      </c>
      <c r="BM33" s="140">
        <f t="shared" si="38"/>
        <v>2284010.2501842398</v>
      </c>
      <c r="BN33" s="141">
        <f t="shared" si="39"/>
        <v>6198458.4704846358</v>
      </c>
      <c r="BO33" s="43"/>
      <c r="BP33" s="45">
        <v>1993174.2389561019</v>
      </c>
      <c r="BQ33" s="49">
        <v>26.110198710403893</v>
      </c>
      <c r="BR33" s="46">
        <v>476593.94295317569</v>
      </c>
      <c r="BS33" s="49">
        <v>49.485405768162778</v>
      </c>
      <c r="BT33" s="46">
        <v>2469768.1819092776</v>
      </c>
      <c r="BU33" s="50">
        <v>28.728924505737922</v>
      </c>
      <c r="BV33" s="48">
        <v>1442987.8741377334</v>
      </c>
      <c r="BW33" s="49">
        <v>6.3988606745588088</v>
      </c>
      <c r="BX33" s="46">
        <v>1086003.0183049506</v>
      </c>
      <c r="BY33" s="49">
        <v>9.2622068750368918</v>
      </c>
      <c r="BZ33" s="46">
        <v>2528990.8924426837</v>
      </c>
      <c r="CA33" s="50">
        <v>7.3783570111935646</v>
      </c>
      <c r="CB33" s="139">
        <f t="shared" si="40"/>
        <v>3436162.1130938353</v>
      </c>
      <c r="CC33" s="140">
        <f t="shared" si="41"/>
        <v>1562596.9612581262</v>
      </c>
      <c r="CD33" s="141">
        <f t="shared" si="42"/>
        <v>4998759.0743519617</v>
      </c>
      <c r="CE33" s="43"/>
      <c r="CF33" s="48">
        <v>637301.40590350947</v>
      </c>
      <c r="CG33" s="49">
        <v>5.0808518233266584</v>
      </c>
      <c r="CH33" s="46">
        <v>598204.83972166933</v>
      </c>
      <c r="CI33" s="49">
        <v>32.394933376024547</v>
      </c>
      <c r="CJ33" s="46">
        <f t="shared" si="64"/>
        <v>1235506.2456251788</v>
      </c>
      <c r="CK33" s="50">
        <v>8.5859862237500089</v>
      </c>
      <c r="CL33" s="48">
        <v>788867.9872196638</v>
      </c>
      <c r="CM33" s="49">
        <f t="shared" si="43"/>
        <v>1.6631135728132695</v>
      </c>
      <c r="CN33" s="46">
        <v>765281.22237168031</v>
      </c>
      <c r="CO33" s="49">
        <f t="shared" si="44"/>
        <v>4.6789592827723521</v>
      </c>
      <c r="CP33" s="46">
        <v>1554149.209591344</v>
      </c>
      <c r="CQ33" s="50">
        <f t="shared" si="45"/>
        <v>2.43639061529628</v>
      </c>
      <c r="CR33" s="139">
        <f t="shared" si="46"/>
        <v>1426169.3931231732</v>
      </c>
      <c r="CS33" s="140">
        <f t="shared" si="47"/>
        <v>1363486.0620933496</v>
      </c>
      <c r="CT33" s="141">
        <f t="shared" si="48"/>
        <v>2789655.4552165228</v>
      </c>
      <c r="CU33" s="43"/>
      <c r="CV33" s="48">
        <f t="shared" si="49"/>
        <v>9655598.9067867827</v>
      </c>
      <c r="CW33" s="49">
        <f t="shared" si="50"/>
        <v>14.6943504553167</v>
      </c>
      <c r="CX33" s="49">
        <f t="shared" si="51"/>
        <v>4595516.2152715046</v>
      </c>
      <c r="CY33" s="49">
        <f t="shared" si="52"/>
        <v>48.325021191969213</v>
      </c>
      <c r="CZ33" s="46">
        <f t="shared" si="53"/>
        <v>14251115.122058287</v>
      </c>
      <c r="DA33" s="50">
        <f t="shared" si="54"/>
        <v>18.94611365456996</v>
      </c>
      <c r="DB33" s="48">
        <f t="shared" si="55"/>
        <v>7393384.2463317346</v>
      </c>
      <c r="DC33" s="49">
        <f t="shared" si="56"/>
        <v>3.0608331203316168</v>
      </c>
      <c r="DD33" s="46">
        <f t="shared" si="57"/>
        <v>8191393.9737569941</v>
      </c>
      <c r="DE33" s="49">
        <f t="shared" si="58"/>
        <v>7.9353519090592872</v>
      </c>
      <c r="DF33" s="46">
        <f t="shared" si="59"/>
        <v>15584778.220088728</v>
      </c>
      <c r="DG33" s="50">
        <f t="shared" si="60"/>
        <v>4.5202789590096746</v>
      </c>
      <c r="DH33" s="177"/>
      <c r="DI33" s="190" t="s">
        <v>31</v>
      </c>
      <c r="DJ33" s="48">
        <f t="shared" si="61"/>
        <v>14251115.122058287</v>
      </c>
      <c r="DK33" s="46">
        <f t="shared" si="62"/>
        <v>15584778.220088728</v>
      </c>
      <c r="DL33" s="47">
        <f t="shared" si="63"/>
        <v>29835893.342147015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v>650296.25</v>
      </c>
      <c r="E34" s="49">
        <v>6.526392248170934</v>
      </c>
      <c r="F34" s="46">
        <v>237860.31999999995</v>
      </c>
      <c r="G34" s="49">
        <v>16.611517564075701</v>
      </c>
      <c r="H34" s="46">
        <v>888156.57</v>
      </c>
      <c r="I34" s="50">
        <v>7.793581695331695</v>
      </c>
      <c r="J34" s="48">
        <v>1153632.6300000001</v>
      </c>
      <c r="K34" s="49">
        <v>4.6648361126386959</v>
      </c>
      <c r="L34" s="46">
        <v>2127362.6500000004</v>
      </c>
      <c r="M34" s="49">
        <v>10.678780858774987</v>
      </c>
      <c r="N34" s="46">
        <v>3280995.2800000003</v>
      </c>
      <c r="O34" s="50">
        <v>7.3479574843567343</v>
      </c>
      <c r="P34" s="139">
        <f t="shared" si="28"/>
        <v>1803928.8800000001</v>
      </c>
      <c r="Q34" s="140">
        <f t="shared" si="29"/>
        <v>2365222.9700000002</v>
      </c>
      <c r="R34" s="141">
        <f t="shared" si="30"/>
        <v>4169151.8500000006</v>
      </c>
      <c r="S34" s="41"/>
      <c r="T34" s="45">
        <v>783926.92036158545</v>
      </c>
      <c r="U34" s="49">
        <v>4.2422583492699033</v>
      </c>
      <c r="V34" s="46">
        <v>455079.79262913263</v>
      </c>
      <c r="W34" s="49">
        <v>16.785179722231213</v>
      </c>
      <c r="X34" s="46">
        <v>1239006.712990718</v>
      </c>
      <c r="Y34" s="50">
        <v>5.8470741804736059</v>
      </c>
      <c r="Z34" s="48">
        <v>2534722.906033122</v>
      </c>
      <c r="AA34" s="49">
        <v>3.033507352461625</v>
      </c>
      <c r="AB34" s="46">
        <v>2413879.8783746893</v>
      </c>
      <c r="AC34" s="49">
        <v>9.4365168308875198</v>
      </c>
      <c r="AD34" s="46">
        <v>4948602.7844078112</v>
      </c>
      <c r="AE34" s="50">
        <v>4.5342743931820184</v>
      </c>
      <c r="AF34" s="139">
        <f t="shared" si="31"/>
        <v>3318649.8263947074</v>
      </c>
      <c r="AG34" s="140">
        <f t="shared" si="32"/>
        <v>2868959.6710038218</v>
      </c>
      <c r="AH34" s="141">
        <f t="shared" si="33"/>
        <v>6187609.4973985292</v>
      </c>
      <c r="AI34" s="43"/>
      <c r="AJ34" s="45">
        <v>251170.41066248203</v>
      </c>
      <c r="AK34" s="49">
        <v>4.0428543252125815</v>
      </c>
      <c r="AL34" s="46">
        <v>177910.35879395218</v>
      </c>
      <c r="AM34" s="49">
        <v>18.036329966945679</v>
      </c>
      <c r="AN34" s="46">
        <v>429080.76945643418</v>
      </c>
      <c r="AO34" s="50">
        <v>5.9602001563589084</v>
      </c>
      <c r="AP34" s="48">
        <v>785897.66398910119</v>
      </c>
      <c r="AQ34" s="49">
        <v>6.9162867551623792</v>
      </c>
      <c r="AR34" s="46">
        <v>1280822.8444270641</v>
      </c>
      <c r="AS34" s="49">
        <v>12.558194786079792</v>
      </c>
      <c r="AT34" s="46">
        <v>2066720.5084161651</v>
      </c>
      <c r="AU34" s="50">
        <v>9.5849685717818076</v>
      </c>
      <c r="AV34" s="139">
        <f t="shared" si="34"/>
        <v>1037068.0746515832</v>
      </c>
      <c r="AW34" s="140">
        <f t="shared" si="35"/>
        <v>1458733.2032210163</v>
      </c>
      <c r="AX34" s="141">
        <f t="shared" si="36"/>
        <v>2495801.2778725997</v>
      </c>
      <c r="AY34" s="43"/>
      <c r="AZ34" s="45">
        <v>928063.66822161968</v>
      </c>
      <c r="BA34" s="49">
        <v>8.4689705451673571</v>
      </c>
      <c r="BB34" s="46">
        <v>316149.71408141329</v>
      </c>
      <c r="BC34" s="49">
        <v>20.024684195681104</v>
      </c>
      <c r="BD34" s="46">
        <v>1244213.382303033</v>
      </c>
      <c r="BE34" s="50">
        <v>9.924172720408329</v>
      </c>
      <c r="BF34" s="48">
        <v>2391763.1493659406</v>
      </c>
      <c r="BG34" s="49">
        <v>4.6072261816643145</v>
      </c>
      <c r="BH34" s="46">
        <v>2236284.6795631307</v>
      </c>
      <c r="BI34" s="49">
        <v>11.500564050208952</v>
      </c>
      <c r="BJ34" s="46">
        <v>4628047.8289290713</v>
      </c>
      <c r="BK34" s="50">
        <v>6.4856475405510938</v>
      </c>
      <c r="BL34" s="139">
        <f t="shared" si="37"/>
        <v>3319826.81758756</v>
      </c>
      <c r="BM34" s="140">
        <f t="shared" si="38"/>
        <v>2552434.3936445438</v>
      </c>
      <c r="BN34" s="141">
        <f t="shared" si="39"/>
        <v>5872261.2112321034</v>
      </c>
      <c r="BO34" s="43"/>
      <c r="BP34" s="45">
        <v>382472.66350414132</v>
      </c>
      <c r="BQ34" s="49">
        <v>5.0103182402261197</v>
      </c>
      <c r="BR34" s="46">
        <v>198476.89735965614</v>
      </c>
      <c r="BS34" s="49">
        <v>20.608129722734517</v>
      </c>
      <c r="BT34" s="46">
        <v>580949.56086379744</v>
      </c>
      <c r="BU34" s="50">
        <v>6.757741960541102</v>
      </c>
      <c r="BV34" s="48">
        <v>1174751.2767872049</v>
      </c>
      <c r="BW34" s="49">
        <v>5.2093783199067207</v>
      </c>
      <c r="BX34" s="46">
        <v>1062302.8159278724</v>
      </c>
      <c r="BY34" s="49">
        <v>9.0600746767863161</v>
      </c>
      <c r="BZ34" s="46">
        <v>2237054.0927150771</v>
      </c>
      <c r="CA34" s="50">
        <v>6.5266283871275856</v>
      </c>
      <c r="CB34" s="139">
        <f t="shared" si="40"/>
        <v>1557223.9402913463</v>
      </c>
      <c r="CC34" s="140">
        <f t="shared" si="41"/>
        <v>1260779.7132875286</v>
      </c>
      <c r="CD34" s="141">
        <f t="shared" si="42"/>
        <v>2818003.6535788747</v>
      </c>
      <c r="CE34" s="43"/>
      <c r="CF34" s="48">
        <v>3075393.0612825109</v>
      </c>
      <c r="CG34" s="49">
        <v>24.518408869208105</v>
      </c>
      <c r="CH34" s="46">
        <v>1381155.2807764066</v>
      </c>
      <c r="CI34" s="49">
        <v>74.794502370649113</v>
      </c>
      <c r="CJ34" s="46">
        <f t="shared" si="64"/>
        <v>4456548.3420589175</v>
      </c>
      <c r="CK34" s="50">
        <v>30.970189593037549</v>
      </c>
      <c r="CL34" s="48">
        <v>3159031.9003661014</v>
      </c>
      <c r="CM34" s="49">
        <f t="shared" si="43"/>
        <v>6.6599594806298148</v>
      </c>
      <c r="CN34" s="46">
        <v>4233187.3094456811</v>
      </c>
      <c r="CO34" s="49">
        <f t="shared" si="44"/>
        <v>25.881872543352699</v>
      </c>
      <c r="CP34" s="46">
        <v>7392219.2098117825</v>
      </c>
      <c r="CQ34" s="50">
        <f t="shared" si="45"/>
        <v>11.588548511203784</v>
      </c>
      <c r="CR34" s="139">
        <f t="shared" si="46"/>
        <v>6234424.9616486123</v>
      </c>
      <c r="CS34" s="140">
        <f t="shared" si="47"/>
        <v>5614342.5902220877</v>
      </c>
      <c r="CT34" s="141">
        <f t="shared" si="48"/>
        <v>11848767.5518707</v>
      </c>
      <c r="CU34" s="43"/>
      <c r="CV34" s="48">
        <f t="shared" si="49"/>
        <v>6071322.9740323396</v>
      </c>
      <c r="CW34" s="49">
        <f t="shared" si="50"/>
        <v>9.2396285687819422</v>
      </c>
      <c r="CX34" s="49">
        <f t="shared" si="51"/>
        <v>2766632.3636405608</v>
      </c>
      <c r="CY34" s="49">
        <f t="shared" si="52"/>
        <v>29.093046643818465</v>
      </c>
      <c r="CZ34" s="46">
        <f t="shared" si="53"/>
        <v>8837955.3376729004</v>
      </c>
      <c r="DA34" s="50">
        <f t="shared" si="54"/>
        <v>11.749600285130526</v>
      </c>
      <c r="DB34" s="48">
        <f t="shared" si="55"/>
        <v>11199799.52654147</v>
      </c>
      <c r="DC34" s="49">
        <f t="shared" si="56"/>
        <v>4.6366746526018918</v>
      </c>
      <c r="DD34" s="46">
        <f t="shared" si="57"/>
        <v>13353840.177738437</v>
      </c>
      <c r="DE34" s="49">
        <f t="shared" si="58"/>
        <v>12.936433223353706</v>
      </c>
      <c r="DF34" s="46">
        <f t="shared" si="59"/>
        <v>24553639.704279907</v>
      </c>
      <c r="DG34" s="50">
        <f t="shared" si="60"/>
        <v>7.1216477613583322</v>
      </c>
      <c r="DH34" s="177"/>
      <c r="DI34" s="190" t="s">
        <v>32</v>
      </c>
      <c r="DJ34" s="48">
        <f t="shared" si="61"/>
        <v>8837955.3376729004</v>
      </c>
      <c r="DK34" s="46">
        <f t="shared" si="62"/>
        <v>24553639.704279907</v>
      </c>
      <c r="DL34" s="47">
        <f t="shared" si="63"/>
        <v>33391595.041952807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v>0</v>
      </c>
      <c r="E35" s="49">
        <v>0</v>
      </c>
      <c r="F35" s="46">
        <v>0</v>
      </c>
      <c r="G35" s="49">
        <v>0</v>
      </c>
      <c r="H35" s="46">
        <v>0</v>
      </c>
      <c r="I35" s="50">
        <v>0</v>
      </c>
      <c r="J35" s="48">
        <v>0</v>
      </c>
      <c r="K35" s="49">
        <v>0</v>
      </c>
      <c r="L35" s="46">
        <v>0</v>
      </c>
      <c r="M35" s="49">
        <v>0</v>
      </c>
      <c r="N35" s="46">
        <v>0</v>
      </c>
      <c r="O35" s="50">
        <v>0</v>
      </c>
      <c r="P35" s="139">
        <f t="shared" si="28"/>
        <v>0</v>
      </c>
      <c r="Q35" s="140">
        <f t="shared" si="29"/>
        <v>0</v>
      </c>
      <c r="R35" s="141">
        <f t="shared" si="30"/>
        <v>0</v>
      </c>
      <c r="S35" s="41"/>
      <c r="T35" s="45">
        <v>1832566.7309294483</v>
      </c>
      <c r="U35" s="49">
        <v>9.9170232746872031</v>
      </c>
      <c r="V35" s="46">
        <v>3196.0342863564319</v>
      </c>
      <c r="W35" s="49">
        <v>0.11788264555755502</v>
      </c>
      <c r="X35" s="46">
        <v>1835762.7652158048</v>
      </c>
      <c r="Y35" s="50">
        <v>8.6632630424243509</v>
      </c>
      <c r="Z35" s="48">
        <v>136.09659715690282</v>
      </c>
      <c r="AA35" s="49">
        <v>1.6287777537253128E-4</v>
      </c>
      <c r="AB35" s="46">
        <v>3103.7290184736476</v>
      </c>
      <c r="AC35" s="49">
        <v>1.2133325847622957E-2</v>
      </c>
      <c r="AD35" s="46">
        <v>3239.8256156305506</v>
      </c>
      <c r="AE35" s="50">
        <v>2.9685668798504557E-3</v>
      </c>
      <c r="AF35" s="139">
        <f t="shared" si="31"/>
        <v>1832702.8275266052</v>
      </c>
      <c r="AG35" s="140">
        <f t="shared" si="32"/>
        <v>6299.7633048300795</v>
      </c>
      <c r="AH35" s="141">
        <f t="shared" si="33"/>
        <v>1839002.5908314353</v>
      </c>
      <c r="AI35" s="43"/>
      <c r="AJ35" s="45">
        <v>515196.58245072706</v>
      </c>
      <c r="AK35" s="49">
        <v>8.2926357694839137</v>
      </c>
      <c r="AL35" s="46">
        <v>2705.8463701293226</v>
      </c>
      <c r="AM35" s="49">
        <v>0.2743153254389013</v>
      </c>
      <c r="AN35" s="46">
        <v>517902.42882085638</v>
      </c>
      <c r="AO35" s="50">
        <v>7.1939885377457795</v>
      </c>
      <c r="AP35" s="48">
        <v>0</v>
      </c>
      <c r="AQ35" s="49">
        <v>0</v>
      </c>
      <c r="AR35" s="46">
        <v>0</v>
      </c>
      <c r="AS35" s="49">
        <v>0</v>
      </c>
      <c r="AT35" s="46">
        <v>0</v>
      </c>
      <c r="AU35" s="50">
        <v>0</v>
      </c>
      <c r="AV35" s="139">
        <f t="shared" si="34"/>
        <v>515196.58245072706</v>
      </c>
      <c r="AW35" s="140">
        <f t="shared" si="35"/>
        <v>2705.8463701293226</v>
      </c>
      <c r="AX35" s="141">
        <f t="shared" si="36"/>
        <v>517902.42882085638</v>
      </c>
      <c r="AY35" s="43"/>
      <c r="AZ35" s="45">
        <v>1132789.6070942541</v>
      </c>
      <c r="BA35" s="49">
        <v>10.33718067504612</v>
      </c>
      <c r="BB35" s="46">
        <v>1466.946835660613</v>
      </c>
      <c r="BC35" s="49">
        <v>9.2915305020307384E-2</v>
      </c>
      <c r="BD35" s="46">
        <v>1134256.5539299147</v>
      </c>
      <c r="BE35" s="50">
        <v>9.0471281779816444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v>0</v>
      </c>
      <c r="BL35" s="139">
        <f t="shared" si="37"/>
        <v>1132789.6070942541</v>
      </c>
      <c r="BM35" s="140">
        <f t="shared" si="38"/>
        <v>1466.946835660613</v>
      </c>
      <c r="BN35" s="141">
        <f t="shared" si="39"/>
        <v>1134256.5539299147</v>
      </c>
      <c r="BO35" s="43"/>
      <c r="BP35" s="45">
        <v>901962.66553474066</v>
      </c>
      <c r="BQ35" s="49">
        <v>11.81553723010782</v>
      </c>
      <c r="BR35" s="46">
        <v>-3246.821158461441</v>
      </c>
      <c r="BS35" s="49">
        <v>-0.33712191449085671</v>
      </c>
      <c r="BT35" s="46">
        <v>898715.84437627927</v>
      </c>
      <c r="BU35" s="50">
        <v>10.454074124979984</v>
      </c>
      <c r="BV35" s="48">
        <v>1530.2146971391549</v>
      </c>
      <c r="BW35" s="49">
        <v>6.7856638469721772E-3</v>
      </c>
      <c r="BX35" s="46">
        <v>1262.7331632813741</v>
      </c>
      <c r="BY35" s="49">
        <v>1.0769487367113067E-2</v>
      </c>
      <c r="BZ35" s="46">
        <v>2792.9478604205287</v>
      </c>
      <c r="CA35" s="50">
        <v>8.1484541875624459E-3</v>
      </c>
      <c r="CB35" s="139">
        <f t="shared" si="40"/>
        <v>903492.88023187977</v>
      </c>
      <c r="CC35" s="140">
        <f t="shared" si="41"/>
        <v>-1984.0879951800669</v>
      </c>
      <c r="CD35" s="141">
        <f t="shared" si="42"/>
        <v>901508.79223669972</v>
      </c>
      <c r="CE35" s="43"/>
      <c r="CF35" s="48">
        <v>1050275.9686673579</v>
      </c>
      <c r="CG35" s="49">
        <v>8.3732697291549041</v>
      </c>
      <c r="CH35" s="46">
        <v>3674.2527206403961</v>
      </c>
      <c r="CI35" s="49">
        <v>0.19897393699991314</v>
      </c>
      <c r="CJ35" s="46">
        <f t="shared" si="64"/>
        <v>1053950.2213879984</v>
      </c>
      <c r="CK35" s="50">
        <v>7.3242867961194627</v>
      </c>
      <c r="CL35" s="48">
        <v>13496.578265115892</v>
      </c>
      <c r="CM35" s="49">
        <f t="shared" si="43"/>
        <v>2.8453864097543264E-2</v>
      </c>
      <c r="CN35" s="46">
        <v>45229.354601484207</v>
      </c>
      <c r="CO35" s="49">
        <f t="shared" si="44"/>
        <v>0.27653404053292535</v>
      </c>
      <c r="CP35" s="46">
        <v>58725.932866600095</v>
      </c>
      <c r="CQ35" s="50">
        <f t="shared" si="45"/>
        <v>9.2062789613569881E-2</v>
      </c>
      <c r="CR35" s="139">
        <f t="shared" si="46"/>
        <v>1063772.5469324738</v>
      </c>
      <c r="CS35" s="140">
        <f t="shared" si="47"/>
        <v>48903.607322124604</v>
      </c>
      <c r="CT35" s="141">
        <f t="shared" si="48"/>
        <v>1112676.1542545983</v>
      </c>
      <c r="CU35" s="43"/>
      <c r="CV35" s="48">
        <f t="shared" si="49"/>
        <v>5432791.5546765281</v>
      </c>
      <c r="CW35" s="49">
        <f t="shared" si="50"/>
        <v>8.2678810321117897</v>
      </c>
      <c r="CX35" s="49">
        <f t="shared" si="51"/>
        <v>7796.2590543253227</v>
      </c>
      <c r="CY35" s="49">
        <f t="shared" si="52"/>
        <v>8.1983038764252156E-2</v>
      </c>
      <c r="CZ35" s="46">
        <f t="shared" si="53"/>
        <v>5440587.8137308536</v>
      </c>
      <c r="DA35" s="50">
        <f t="shared" si="54"/>
        <v>7.2329775027265031</v>
      </c>
      <c r="DB35" s="48">
        <f t="shared" si="55"/>
        <v>15162.889559411949</v>
      </c>
      <c r="DC35" s="49">
        <f t="shared" si="56"/>
        <v>6.2773789400173089E-3</v>
      </c>
      <c r="DD35" s="46">
        <f t="shared" si="57"/>
        <v>49595.816783239228</v>
      </c>
      <c r="DE35" s="49">
        <f t="shared" si="58"/>
        <v>4.8045578158380911E-2</v>
      </c>
      <c r="DF35" s="46">
        <f t="shared" si="59"/>
        <v>64758.706342651174</v>
      </c>
      <c r="DG35" s="50">
        <f t="shared" si="60"/>
        <v>1.8782905573596662E-2</v>
      </c>
      <c r="DH35" s="177"/>
      <c r="DI35" s="190" t="s">
        <v>33</v>
      </c>
      <c r="DJ35" s="48">
        <f t="shared" si="61"/>
        <v>5440587.8137308536</v>
      </c>
      <c r="DK35" s="46">
        <f t="shared" si="62"/>
        <v>64758.706342651174</v>
      </c>
      <c r="DL35" s="47">
        <f t="shared" si="63"/>
        <v>5505346.5200735051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v>0</v>
      </c>
      <c r="E36" s="49">
        <v>0</v>
      </c>
      <c r="F36" s="46">
        <v>0</v>
      </c>
      <c r="G36" s="49">
        <v>0</v>
      </c>
      <c r="H36" s="46">
        <v>0</v>
      </c>
      <c r="I36" s="50">
        <v>0</v>
      </c>
      <c r="J36" s="48">
        <v>0</v>
      </c>
      <c r="K36" s="49">
        <v>0</v>
      </c>
      <c r="L36" s="46">
        <v>0</v>
      </c>
      <c r="M36" s="49">
        <v>0</v>
      </c>
      <c r="N36" s="46">
        <v>0</v>
      </c>
      <c r="O36" s="50">
        <v>0</v>
      </c>
      <c r="P36" s="139">
        <f t="shared" si="28"/>
        <v>0</v>
      </c>
      <c r="Q36" s="140">
        <f t="shared" si="29"/>
        <v>0</v>
      </c>
      <c r="R36" s="141">
        <f t="shared" si="30"/>
        <v>0</v>
      </c>
      <c r="S36" s="41"/>
      <c r="T36" s="45">
        <v>466057.28227480425</v>
      </c>
      <c r="U36" s="49">
        <v>2.5220914674755357</v>
      </c>
      <c r="V36" s="46">
        <v>0</v>
      </c>
      <c r="W36" s="49">
        <v>0</v>
      </c>
      <c r="X36" s="46">
        <v>466057.28227480425</v>
      </c>
      <c r="Y36" s="50">
        <v>2.1994001107814189</v>
      </c>
      <c r="Z36" s="48">
        <v>0</v>
      </c>
      <c r="AA36" s="49">
        <v>0</v>
      </c>
      <c r="AB36" s="46">
        <v>0</v>
      </c>
      <c r="AC36" s="49">
        <v>0</v>
      </c>
      <c r="AD36" s="46">
        <v>0</v>
      </c>
      <c r="AE36" s="50">
        <v>0</v>
      </c>
      <c r="AF36" s="139">
        <f t="shared" si="31"/>
        <v>466057.28227480425</v>
      </c>
      <c r="AG36" s="140">
        <f t="shared" si="32"/>
        <v>0</v>
      </c>
      <c r="AH36" s="141">
        <f t="shared" si="33"/>
        <v>466057.28227480425</v>
      </c>
      <c r="AI36" s="43"/>
      <c r="AJ36" s="45">
        <v>560318.29393768916</v>
      </c>
      <c r="AK36" s="49">
        <v>9.0189176032592773</v>
      </c>
      <c r="AL36" s="46">
        <v>1734.3429015796519</v>
      </c>
      <c r="AM36" s="49">
        <v>0.17582551719177331</v>
      </c>
      <c r="AN36" s="46">
        <v>562052.63683926885</v>
      </c>
      <c r="AO36" s="50">
        <v>7.8072625305839463</v>
      </c>
      <c r="AP36" s="48">
        <v>0</v>
      </c>
      <c r="AQ36" s="49">
        <v>0</v>
      </c>
      <c r="AR36" s="46">
        <v>0</v>
      </c>
      <c r="AS36" s="49">
        <v>0</v>
      </c>
      <c r="AT36" s="46">
        <v>0</v>
      </c>
      <c r="AU36" s="50">
        <v>0</v>
      </c>
      <c r="AV36" s="139">
        <f t="shared" si="34"/>
        <v>560318.29393768916</v>
      </c>
      <c r="AW36" s="140">
        <f t="shared" si="35"/>
        <v>1734.3429015796519</v>
      </c>
      <c r="AX36" s="141">
        <f t="shared" si="36"/>
        <v>562052.63683926885</v>
      </c>
      <c r="AY36" s="43"/>
      <c r="AZ36" s="45">
        <v>289229.00266066514</v>
      </c>
      <c r="BA36" s="49">
        <v>2.6393360587372712</v>
      </c>
      <c r="BB36" s="46">
        <v>0</v>
      </c>
      <c r="BC36" s="49">
        <v>0</v>
      </c>
      <c r="BD36" s="46">
        <v>289229.00266066514</v>
      </c>
      <c r="BE36" s="50">
        <v>2.3069664890140156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v>0</v>
      </c>
      <c r="BL36" s="139">
        <f t="shared" si="37"/>
        <v>289229.00266066514</v>
      </c>
      <c r="BM36" s="140">
        <f t="shared" si="38"/>
        <v>0</v>
      </c>
      <c r="BN36" s="141">
        <f t="shared" si="39"/>
        <v>289229.00266066514</v>
      </c>
      <c r="BO36" s="43"/>
      <c r="BP36" s="45">
        <v>446781.43669416779</v>
      </c>
      <c r="BQ36" s="49">
        <v>5.8527507852570544</v>
      </c>
      <c r="BR36" s="46">
        <v>6.5336050802729293</v>
      </c>
      <c r="BS36" s="49">
        <v>6.7839321776273797E-4</v>
      </c>
      <c r="BT36" s="46">
        <v>446787.97029924806</v>
      </c>
      <c r="BU36" s="50">
        <v>5.1971427775363868</v>
      </c>
      <c r="BV36" s="48">
        <v>0</v>
      </c>
      <c r="BW36" s="49">
        <v>0</v>
      </c>
      <c r="BX36" s="46">
        <v>0</v>
      </c>
      <c r="BY36" s="49">
        <v>0</v>
      </c>
      <c r="BZ36" s="46">
        <v>0</v>
      </c>
      <c r="CA36" s="50">
        <v>0</v>
      </c>
      <c r="CB36" s="139">
        <f t="shared" si="40"/>
        <v>446781.43669416779</v>
      </c>
      <c r="CC36" s="140">
        <f t="shared" si="41"/>
        <v>6.5336050802729293</v>
      </c>
      <c r="CD36" s="141">
        <f t="shared" si="42"/>
        <v>446787.97029924806</v>
      </c>
      <c r="CE36" s="43"/>
      <c r="CF36" s="48">
        <v>1024323.4939745581</v>
      </c>
      <c r="CG36" s="49">
        <v>8.1663649943759022</v>
      </c>
      <c r="CH36" s="46">
        <v>0</v>
      </c>
      <c r="CI36" s="49">
        <v>0</v>
      </c>
      <c r="CJ36" s="46">
        <f t="shared" si="64"/>
        <v>1024323.4939745581</v>
      </c>
      <c r="CK36" s="50">
        <v>7.1183997969016808</v>
      </c>
      <c r="CL36" s="48">
        <v>0</v>
      </c>
      <c r="CM36" s="49">
        <f t="shared" si="43"/>
        <v>0</v>
      </c>
      <c r="CN36" s="46">
        <v>0</v>
      </c>
      <c r="CO36" s="49">
        <f t="shared" si="44"/>
        <v>0</v>
      </c>
      <c r="CP36" s="46">
        <v>0</v>
      </c>
      <c r="CQ36" s="50">
        <f t="shared" si="45"/>
        <v>0</v>
      </c>
      <c r="CR36" s="139">
        <f t="shared" si="46"/>
        <v>1024323.4939745581</v>
      </c>
      <c r="CS36" s="140">
        <f t="shared" si="47"/>
        <v>0</v>
      </c>
      <c r="CT36" s="141">
        <f t="shared" si="48"/>
        <v>1024323.4939745581</v>
      </c>
      <c r="CU36" s="43"/>
      <c r="CV36" s="48">
        <f t="shared" si="49"/>
        <v>2786709.5095418845</v>
      </c>
      <c r="CW36" s="49">
        <f t="shared" si="50"/>
        <v>4.2409473038062693</v>
      </c>
      <c r="CX36" s="49">
        <f t="shared" si="51"/>
        <v>1740.8765066599249</v>
      </c>
      <c r="CY36" s="49">
        <f t="shared" si="52"/>
        <v>1.8306516642760208E-2</v>
      </c>
      <c r="CZ36" s="46">
        <f t="shared" si="53"/>
        <v>2788450.3860485447</v>
      </c>
      <c r="DA36" s="50">
        <f t="shared" si="54"/>
        <v>3.7070992327072672</v>
      </c>
      <c r="DB36" s="48">
        <f t="shared" si="55"/>
        <v>0</v>
      </c>
      <c r="DC36" s="49">
        <f t="shared" si="56"/>
        <v>0</v>
      </c>
      <c r="DD36" s="46">
        <f t="shared" si="57"/>
        <v>0</v>
      </c>
      <c r="DE36" s="49">
        <f t="shared" si="58"/>
        <v>0</v>
      </c>
      <c r="DF36" s="46">
        <f t="shared" si="59"/>
        <v>0</v>
      </c>
      <c r="DG36" s="50">
        <f t="shared" si="60"/>
        <v>0</v>
      </c>
      <c r="DH36" s="177"/>
      <c r="DI36" s="190" t="s">
        <v>34</v>
      </c>
      <c r="DJ36" s="48">
        <f t="shared" si="61"/>
        <v>2788450.3860485447</v>
      </c>
      <c r="DK36" s="46">
        <f t="shared" si="62"/>
        <v>0</v>
      </c>
      <c r="DL36" s="47">
        <f t="shared" si="63"/>
        <v>2788450.3860485447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v>0</v>
      </c>
      <c r="E37" s="49">
        <v>0</v>
      </c>
      <c r="F37" s="46">
        <v>0</v>
      </c>
      <c r="G37" s="49">
        <v>0</v>
      </c>
      <c r="H37" s="46">
        <v>0</v>
      </c>
      <c r="I37" s="50">
        <v>0</v>
      </c>
      <c r="J37" s="48">
        <v>0</v>
      </c>
      <c r="K37" s="49">
        <v>0</v>
      </c>
      <c r="L37" s="46">
        <v>0</v>
      </c>
      <c r="M37" s="49">
        <v>0</v>
      </c>
      <c r="N37" s="46">
        <v>0</v>
      </c>
      <c r="O37" s="50">
        <v>0</v>
      </c>
      <c r="P37" s="139">
        <f t="shared" si="28"/>
        <v>0</v>
      </c>
      <c r="Q37" s="140">
        <f t="shared" si="29"/>
        <v>0</v>
      </c>
      <c r="R37" s="141">
        <f t="shared" si="30"/>
        <v>0</v>
      </c>
      <c r="S37" s="41"/>
      <c r="T37" s="45">
        <v>2177240.9513850864</v>
      </c>
      <c r="U37" s="49">
        <v>11.78224444712964</v>
      </c>
      <c r="V37" s="46">
        <v>9260.3163044972043</v>
      </c>
      <c r="W37" s="49">
        <v>0.34155784540045753</v>
      </c>
      <c r="X37" s="46">
        <v>2186501.2676895838</v>
      </c>
      <c r="Y37" s="50">
        <v>10.318455076826003</v>
      </c>
      <c r="Z37" s="48">
        <v>2131.9764474638746</v>
      </c>
      <c r="AA37" s="49">
        <v>2.5515081799525772E-3</v>
      </c>
      <c r="AB37" s="46">
        <v>4165.392400320432</v>
      </c>
      <c r="AC37" s="49">
        <v>1.6283658455838627E-2</v>
      </c>
      <c r="AD37" s="46">
        <v>6297.3688477843061</v>
      </c>
      <c r="AE37" s="50">
        <v>5.7701132127434482E-3</v>
      </c>
      <c r="AF37" s="139">
        <f t="shared" si="31"/>
        <v>2179372.9278325504</v>
      </c>
      <c r="AG37" s="140">
        <f t="shared" si="32"/>
        <v>13425.708704817636</v>
      </c>
      <c r="AH37" s="141">
        <f t="shared" si="33"/>
        <v>2192798.6365373679</v>
      </c>
      <c r="AI37" s="43"/>
      <c r="AJ37" s="45">
        <v>985813.46803941182</v>
      </c>
      <c r="AK37" s="49">
        <v>15.867714005817307</v>
      </c>
      <c r="AL37" s="46">
        <v>4302.0113829360944</v>
      </c>
      <c r="AM37" s="49">
        <v>0.43613254084915798</v>
      </c>
      <c r="AN37" s="46">
        <v>990115.47942234797</v>
      </c>
      <c r="AO37" s="50">
        <v>13.753323046246726</v>
      </c>
      <c r="AP37" s="48">
        <v>0</v>
      </c>
      <c r="AQ37" s="49">
        <v>0</v>
      </c>
      <c r="AR37" s="46">
        <v>0</v>
      </c>
      <c r="AS37" s="49">
        <v>0</v>
      </c>
      <c r="AT37" s="46">
        <v>0</v>
      </c>
      <c r="AU37" s="50">
        <v>0</v>
      </c>
      <c r="AV37" s="139">
        <f t="shared" si="34"/>
        <v>985813.46803941182</v>
      </c>
      <c r="AW37" s="140">
        <f t="shared" si="35"/>
        <v>4302.0113829360944</v>
      </c>
      <c r="AX37" s="141">
        <f t="shared" si="36"/>
        <v>990115.47942234797</v>
      </c>
      <c r="AY37" s="43"/>
      <c r="AZ37" s="45">
        <v>1249720.3803091918</v>
      </c>
      <c r="BA37" s="49">
        <v>11.404223064582345</v>
      </c>
      <c r="BB37" s="46">
        <v>4788.3123588526641</v>
      </c>
      <c r="BC37" s="49">
        <v>0.30328808961569953</v>
      </c>
      <c r="BD37" s="46">
        <v>1254508.6926680445</v>
      </c>
      <c r="BE37" s="50">
        <v>10.006290819864439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v>0</v>
      </c>
      <c r="BL37" s="139">
        <f t="shared" si="37"/>
        <v>1249720.3803091918</v>
      </c>
      <c r="BM37" s="140">
        <f t="shared" si="38"/>
        <v>4788.3123588526641</v>
      </c>
      <c r="BN37" s="141">
        <f t="shared" si="39"/>
        <v>1254508.6926680445</v>
      </c>
      <c r="BO37" s="43"/>
      <c r="BP37" s="45">
        <v>1289248.9461957847</v>
      </c>
      <c r="BQ37" s="49">
        <v>16.888912928144737</v>
      </c>
      <c r="BR37" s="46">
        <v>727.51994261665823</v>
      </c>
      <c r="BS37" s="49">
        <v>7.5539398049699738E-2</v>
      </c>
      <c r="BT37" s="46">
        <v>1289976.4661384013</v>
      </c>
      <c r="BU37" s="50">
        <v>15.005309721505691</v>
      </c>
      <c r="BV37" s="48">
        <v>3922.3906493202621</v>
      </c>
      <c r="BW37" s="49">
        <v>1.7393653630797545E-2</v>
      </c>
      <c r="BX37" s="46">
        <v>6086.1625066110219</v>
      </c>
      <c r="BY37" s="49">
        <v>5.1907126648054358E-2</v>
      </c>
      <c r="BZ37" s="46">
        <v>10008.553155931284</v>
      </c>
      <c r="CA37" s="50">
        <v>2.9200057054631211E-2</v>
      </c>
      <c r="CB37" s="139">
        <f t="shared" si="40"/>
        <v>1293171.336845105</v>
      </c>
      <c r="CC37" s="140">
        <f t="shared" si="41"/>
        <v>6813.6824492276801</v>
      </c>
      <c r="CD37" s="141">
        <f t="shared" si="42"/>
        <v>1299985.0192943327</v>
      </c>
      <c r="CE37" s="43"/>
      <c r="CF37" s="48">
        <v>613381.85399303853</v>
      </c>
      <c r="CG37" s="49">
        <v>4.8901544581369869</v>
      </c>
      <c r="CH37" s="46">
        <v>11406.126876837086</v>
      </c>
      <c r="CI37" s="49">
        <v>0.61768259920053536</v>
      </c>
      <c r="CJ37" s="46">
        <f t="shared" si="64"/>
        <v>624787.98086987564</v>
      </c>
      <c r="CK37" s="50">
        <v>4.3418809216936696</v>
      </c>
      <c r="CL37" s="48">
        <v>61663.064222212008</v>
      </c>
      <c r="CM37" s="49">
        <f t="shared" si="43"/>
        <v>0.12999979807858633</v>
      </c>
      <c r="CN37" s="46">
        <v>69981.845705843021</v>
      </c>
      <c r="CO37" s="49">
        <f t="shared" si="44"/>
        <v>0.4278717378901859</v>
      </c>
      <c r="CP37" s="46">
        <v>131644.90992805501</v>
      </c>
      <c r="CQ37" s="50">
        <f t="shared" si="45"/>
        <v>0.20637556620742606</v>
      </c>
      <c r="CR37" s="139">
        <f t="shared" si="46"/>
        <v>675044.9182152506</v>
      </c>
      <c r="CS37" s="140">
        <f t="shared" si="47"/>
        <v>81387.972582680115</v>
      </c>
      <c r="CT37" s="141">
        <f t="shared" si="48"/>
        <v>756432.89079793077</v>
      </c>
      <c r="CU37" s="43"/>
      <c r="CV37" s="48">
        <f t="shared" si="49"/>
        <v>6315405.5999225136</v>
      </c>
      <c r="CW37" s="49">
        <f t="shared" si="50"/>
        <v>9.6110851381267182</v>
      </c>
      <c r="CX37" s="49">
        <f t="shared" si="51"/>
        <v>30484.286865739708</v>
      </c>
      <c r="CY37" s="49">
        <f t="shared" si="52"/>
        <v>0.32056329252271082</v>
      </c>
      <c r="CZ37" s="46">
        <f t="shared" si="53"/>
        <v>6345889.8867882537</v>
      </c>
      <c r="DA37" s="50">
        <f t="shared" si="54"/>
        <v>8.4365293525964837</v>
      </c>
      <c r="DB37" s="48">
        <f t="shared" si="55"/>
        <v>67717.431318996139</v>
      </c>
      <c r="DC37" s="49">
        <f t="shared" si="56"/>
        <v>2.8034760496562026E-2</v>
      </c>
      <c r="DD37" s="46">
        <f t="shared" si="57"/>
        <v>80233.40061277448</v>
      </c>
      <c r="DE37" s="49">
        <f t="shared" si="58"/>
        <v>7.7725509328772313E-2</v>
      </c>
      <c r="DF37" s="46">
        <f t="shared" si="59"/>
        <v>147950.8319317706</v>
      </c>
      <c r="DG37" s="50">
        <f t="shared" si="60"/>
        <v>4.2912322723149522E-2</v>
      </c>
      <c r="DH37" s="177"/>
      <c r="DI37" s="190" t="s">
        <v>35</v>
      </c>
      <c r="DJ37" s="48">
        <f t="shared" si="61"/>
        <v>6345889.8867882537</v>
      </c>
      <c r="DK37" s="46">
        <f t="shared" si="62"/>
        <v>147950.8319317706</v>
      </c>
      <c r="DL37" s="47">
        <f t="shared" si="63"/>
        <v>6493840.7187200245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v>0</v>
      </c>
      <c r="E38" s="49">
        <v>0</v>
      </c>
      <c r="F38" s="46">
        <v>0</v>
      </c>
      <c r="G38" s="49">
        <v>0</v>
      </c>
      <c r="H38" s="46">
        <v>0</v>
      </c>
      <c r="I38" s="50">
        <v>0</v>
      </c>
      <c r="J38" s="48">
        <v>0</v>
      </c>
      <c r="K38" s="49">
        <v>0</v>
      </c>
      <c r="L38" s="46">
        <v>0</v>
      </c>
      <c r="M38" s="49">
        <v>0</v>
      </c>
      <c r="N38" s="46">
        <v>0</v>
      </c>
      <c r="O38" s="50">
        <v>0</v>
      </c>
      <c r="P38" s="139">
        <f t="shared" si="28"/>
        <v>0</v>
      </c>
      <c r="Q38" s="140">
        <f t="shared" si="29"/>
        <v>0</v>
      </c>
      <c r="R38" s="141">
        <f t="shared" si="30"/>
        <v>0</v>
      </c>
      <c r="S38" s="41"/>
      <c r="T38" s="45">
        <v>1020086.3871450662</v>
      </c>
      <c r="U38" s="49">
        <v>5.5202466970348301</v>
      </c>
      <c r="V38" s="46">
        <v>3248.9743487602141</v>
      </c>
      <c r="W38" s="49">
        <v>0.11983528875627818</v>
      </c>
      <c r="X38" s="46">
        <v>1023335.3614938264</v>
      </c>
      <c r="Y38" s="50">
        <v>4.8292859977434208</v>
      </c>
      <c r="Z38" s="48">
        <v>753.14347343797397</v>
      </c>
      <c r="AA38" s="49">
        <v>9.013475432342687E-4</v>
      </c>
      <c r="AB38" s="46">
        <v>2478.9098289324179</v>
      </c>
      <c r="AC38" s="49">
        <v>9.6907366984324509E-3</v>
      </c>
      <c r="AD38" s="46">
        <v>3232.053302370392</v>
      </c>
      <c r="AE38" s="50">
        <v>2.9614453139202969E-3</v>
      </c>
      <c r="AF38" s="139">
        <f t="shared" si="31"/>
        <v>1020839.5306185042</v>
      </c>
      <c r="AG38" s="140">
        <f t="shared" si="32"/>
        <v>5727.884177692632</v>
      </c>
      <c r="AH38" s="141">
        <f t="shared" si="33"/>
        <v>1026567.4147961967</v>
      </c>
      <c r="AI38" s="43"/>
      <c r="AJ38" s="45">
        <v>32800.421615071478</v>
      </c>
      <c r="AK38" s="49">
        <v>0.52795759677871901</v>
      </c>
      <c r="AL38" s="46">
        <v>301.00827058643529</v>
      </c>
      <c r="AM38" s="49">
        <v>3.0515842516873001E-2</v>
      </c>
      <c r="AN38" s="46">
        <v>33101.429885657912</v>
      </c>
      <c r="AO38" s="50">
        <v>0.45979955668983502</v>
      </c>
      <c r="AP38" s="48">
        <v>0</v>
      </c>
      <c r="AQ38" s="49">
        <v>0</v>
      </c>
      <c r="AR38" s="46">
        <v>0</v>
      </c>
      <c r="AS38" s="49">
        <v>0</v>
      </c>
      <c r="AT38" s="46">
        <v>0</v>
      </c>
      <c r="AU38" s="50">
        <v>0</v>
      </c>
      <c r="AV38" s="139">
        <f t="shared" si="34"/>
        <v>32800.421615071478</v>
      </c>
      <c r="AW38" s="140">
        <f t="shared" si="35"/>
        <v>301.00827058643529</v>
      </c>
      <c r="AX38" s="141">
        <f t="shared" si="36"/>
        <v>33101.429885657912</v>
      </c>
      <c r="AY38" s="43"/>
      <c r="AZ38" s="45">
        <v>1103537.1600178003</v>
      </c>
      <c r="BA38" s="49">
        <v>10.070239816193972</v>
      </c>
      <c r="BB38" s="46">
        <v>2170.8339577071783</v>
      </c>
      <c r="BC38" s="49">
        <v>0.13749898389328466</v>
      </c>
      <c r="BD38" s="46">
        <v>1105707.9939755076</v>
      </c>
      <c r="BE38" s="50">
        <v>8.8194173657236661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v>0</v>
      </c>
      <c r="BL38" s="139">
        <f t="shared" si="37"/>
        <v>1103537.1600178003</v>
      </c>
      <c r="BM38" s="140">
        <f t="shared" si="38"/>
        <v>2170.8339577071783</v>
      </c>
      <c r="BN38" s="141">
        <f t="shared" si="39"/>
        <v>1105707.9939755076</v>
      </c>
      <c r="BO38" s="43"/>
      <c r="BP38" s="45">
        <v>255809.57577019505</v>
      </c>
      <c r="BQ38" s="49">
        <v>3.3510561820636786</v>
      </c>
      <c r="BR38" s="46">
        <v>228.20522544354995</v>
      </c>
      <c r="BS38" s="49">
        <v>2.369486298863565E-2</v>
      </c>
      <c r="BT38" s="46">
        <v>256037.7809956386</v>
      </c>
      <c r="BU38" s="50">
        <v>2.9782917015126396</v>
      </c>
      <c r="BV38" s="48">
        <v>3.5906616137272565</v>
      </c>
      <c r="BW38" s="49">
        <v>1.5922617097151114E-5</v>
      </c>
      <c r="BX38" s="46">
        <v>409.54656335557422</v>
      </c>
      <c r="BY38" s="49">
        <v>3.4929046520334513E-3</v>
      </c>
      <c r="BZ38" s="46">
        <v>413.13722496930149</v>
      </c>
      <c r="CA38" s="50">
        <v>1.2053321146969626E-3</v>
      </c>
      <c r="CB38" s="139">
        <f t="shared" si="40"/>
        <v>255813.16643180879</v>
      </c>
      <c r="CC38" s="140">
        <f t="shared" si="41"/>
        <v>637.75178879912414</v>
      </c>
      <c r="CD38" s="141">
        <f t="shared" si="42"/>
        <v>256450.91822060791</v>
      </c>
      <c r="CE38" s="43"/>
      <c r="CF38" s="48">
        <v>645203.33602117456</v>
      </c>
      <c r="CG38" s="49">
        <v>5.1438495441448318</v>
      </c>
      <c r="CH38" s="46">
        <v>16159.115763629914</v>
      </c>
      <c r="CI38" s="49">
        <v>0.87507396098938128</v>
      </c>
      <c r="CJ38" s="46">
        <f t="shared" si="64"/>
        <v>661362.45178480446</v>
      </c>
      <c r="CK38" s="50">
        <v>4.5960503397184427</v>
      </c>
      <c r="CL38" s="48">
        <v>101048.61574144856</v>
      </c>
      <c r="CM38" s="49">
        <f t="shared" si="43"/>
        <v>0.21303352027999073</v>
      </c>
      <c r="CN38" s="46">
        <v>98829.817029804894</v>
      </c>
      <c r="CO38" s="49">
        <f t="shared" si="44"/>
        <v>0.60424936126514683</v>
      </c>
      <c r="CP38" s="46">
        <v>199878.43277125346</v>
      </c>
      <c r="CQ38" s="50">
        <f t="shared" si="45"/>
        <v>0.31334310425191408</v>
      </c>
      <c r="CR38" s="139">
        <f t="shared" si="46"/>
        <v>746251.95176262315</v>
      </c>
      <c r="CS38" s="140">
        <f t="shared" si="47"/>
        <v>114988.93279343481</v>
      </c>
      <c r="CT38" s="141">
        <f t="shared" si="48"/>
        <v>861240.88455605798</v>
      </c>
      <c r="CU38" s="43"/>
      <c r="CV38" s="48">
        <f t="shared" si="49"/>
        <v>3057436.8805693076</v>
      </c>
      <c r="CW38" s="49">
        <f t="shared" si="50"/>
        <v>4.6529531157841584</v>
      </c>
      <c r="CX38" s="49">
        <f t="shared" si="51"/>
        <v>22108.13756612729</v>
      </c>
      <c r="CY38" s="49">
        <f t="shared" si="52"/>
        <v>0.23248230804794409</v>
      </c>
      <c r="CZ38" s="46">
        <f t="shared" si="53"/>
        <v>3079545.0181354349</v>
      </c>
      <c r="DA38" s="50">
        <f t="shared" si="54"/>
        <v>4.0940943510904599</v>
      </c>
      <c r="DB38" s="48">
        <f t="shared" si="55"/>
        <v>101805.34987650026</v>
      </c>
      <c r="DC38" s="49">
        <f t="shared" si="56"/>
        <v>4.21470298779002E-2</v>
      </c>
      <c r="DD38" s="46">
        <f t="shared" si="57"/>
        <v>101718.27342209288</v>
      </c>
      <c r="DE38" s="49">
        <f t="shared" si="58"/>
        <v>9.8538819860474802E-2</v>
      </c>
      <c r="DF38" s="46">
        <f t="shared" si="59"/>
        <v>203523.62329859316</v>
      </c>
      <c r="DG38" s="50">
        <f t="shared" si="60"/>
        <v>5.903090432638855E-2</v>
      </c>
      <c r="DH38" s="177"/>
      <c r="DI38" s="190" t="s">
        <v>36</v>
      </c>
      <c r="DJ38" s="48">
        <f t="shared" si="61"/>
        <v>3079545.0181354349</v>
      </c>
      <c r="DK38" s="46">
        <f t="shared" si="62"/>
        <v>203523.62329859316</v>
      </c>
      <c r="DL38" s="47">
        <f t="shared" si="63"/>
        <v>3283068.6414340283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v>0</v>
      </c>
      <c r="E39" s="49">
        <v>0</v>
      </c>
      <c r="F39" s="46">
        <v>0</v>
      </c>
      <c r="G39" s="49">
        <v>0</v>
      </c>
      <c r="H39" s="46">
        <v>0</v>
      </c>
      <c r="I39" s="50">
        <v>0</v>
      </c>
      <c r="J39" s="48">
        <v>0</v>
      </c>
      <c r="K39" s="49">
        <v>0</v>
      </c>
      <c r="L39" s="46">
        <v>0</v>
      </c>
      <c r="M39" s="49">
        <v>0</v>
      </c>
      <c r="N39" s="46">
        <v>0</v>
      </c>
      <c r="O39" s="50">
        <v>0</v>
      </c>
      <c r="P39" s="139">
        <f t="shared" si="28"/>
        <v>0</v>
      </c>
      <c r="Q39" s="140">
        <f t="shared" si="29"/>
        <v>0</v>
      </c>
      <c r="R39" s="141">
        <f t="shared" si="30"/>
        <v>0</v>
      </c>
      <c r="S39" s="41"/>
      <c r="T39" s="45">
        <v>1283534.6383091547</v>
      </c>
      <c r="U39" s="49">
        <v>6.9459096179942348</v>
      </c>
      <c r="V39" s="46">
        <v>13281.352374542781</v>
      </c>
      <c r="W39" s="49">
        <v>0.48986988693356376</v>
      </c>
      <c r="X39" s="46">
        <v>1296815.9906836974</v>
      </c>
      <c r="Y39" s="50">
        <v>6.1198855635326588</v>
      </c>
      <c r="Z39" s="48">
        <v>630.67784214982112</v>
      </c>
      <c r="AA39" s="49">
        <v>7.5478304419091186E-4</v>
      </c>
      <c r="AB39" s="46">
        <v>-177.46671571564229</v>
      </c>
      <c r="AC39" s="49">
        <v>-6.9376594286065896E-4</v>
      </c>
      <c r="AD39" s="46">
        <v>453.21112643417882</v>
      </c>
      <c r="AE39" s="50">
        <v>4.152654183056623E-4</v>
      </c>
      <c r="AF39" s="139">
        <f t="shared" si="31"/>
        <v>1284165.3161513044</v>
      </c>
      <c r="AG39" s="140">
        <f t="shared" si="32"/>
        <v>13103.885658827139</v>
      </c>
      <c r="AH39" s="141">
        <f t="shared" si="33"/>
        <v>1297269.2018101315</v>
      </c>
      <c r="AI39" s="43"/>
      <c r="AJ39" s="45">
        <v>277971.54635831766</v>
      </c>
      <c r="AK39" s="49">
        <v>4.47424704811624</v>
      </c>
      <c r="AL39" s="46">
        <v>284.07516869015649</v>
      </c>
      <c r="AM39" s="49">
        <v>2.8799185795839059E-2</v>
      </c>
      <c r="AN39" s="46">
        <v>278255.62152700784</v>
      </c>
      <c r="AO39" s="50">
        <v>3.865144553166477</v>
      </c>
      <c r="AP39" s="48">
        <v>0</v>
      </c>
      <c r="AQ39" s="49">
        <v>0</v>
      </c>
      <c r="AR39" s="46">
        <v>0</v>
      </c>
      <c r="AS39" s="49">
        <v>0</v>
      </c>
      <c r="AT39" s="46">
        <v>0</v>
      </c>
      <c r="AU39" s="50">
        <v>0</v>
      </c>
      <c r="AV39" s="139">
        <f t="shared" si="34"/>
        <v>277971.54635831766</v>
      </c>
      <c r="AW39" s="140">
        <f t="shared" si="35"/>
        <v>284.07516869015649</v>
      </c>
      <c r="AX39" s="141">
        <f t="shared" si="36"/>
        <v>278255.62152700784</v>
      </c>
      <c r="AY39" s="43"/>
      <c r="AZ39" s="45">
        <v>1276540.5563998842</v>
      </c>
      <c r="BA39" s="49">
        <v>11.648968429696708</v>
      </c>
      <c r="BB39" s="46">
        <v>-11171.112041079279</v>
      </c>
      <c r="BC39" s="49">
        <v>-0.7075698024499163</v>
      </c>
      <c r="BD39" s="46">
        <v>1265369.444358805</v>
      </c>
      <c r="BE39" s="50">
        <v>10.092919027843577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v>0</v>
      </c>
      <c r="BL39" s="139">
        <f t="shared" si="37"/>
        <v>1276540.5563998842</v>
      </c>
      <c r="BM39" s="140">
        <f t="shared" si="38"/>
        <v>-11171.112041079279</v>
      </c>
      <c r="BN39" s="141">
        <f t="shared" si="39"/>
        <v>1265369.444358805</v>
      </c>
      <c r="BO39" s="43"/>
      <c r="BP39" s="45">
        <v>1180428.9697109538</v>
      </c>
      <c r="BQ39" s="49">
        <v>15.463392191348282</v>
      </c>
      <c r="BR39" s="46">
        <v>468.13432154160682</v>
      </c>
      <c r="BS39" s="49">
        <v>4.8607031620974649E-2</v>
      </c>
      <c r="BT39" s="46">
        <v>1180897.1040324953</v>
      </c>
      <c r="BU39" s="50">
        <v>13.736472920534331</v>
      </c>
      <c r="BV39" s="48">
        <v>12.55331231073437</v>
      </c>
      <c r="BW39" s="49">
        <v>5.5667062710844317E-5</v>
      </c>
      <c r="BX39" s="46">
        <v>139.7132044601538</v>
      </c>
      <c r="BY39" s="49">
        <v>1.1915736706736302E-3</v>
      </c>
      <c r="BZ39" s="46">
        <v>152.26651677088819</v>
      </c>
      <c r="CA39" s="50">
        <v>4.4423913306440165E-4</v>
      </c>
      <c r="CB39" s="139">
        <f t="shared" si="40"/>
        <v>1180441.5230232645</v>
      </c>
      <c r="CC39" s="140">
        <f t="shared" si="41"/>
        <v>607.84752600176057</v>
      </c>
      <c r="CD39" s="141">
        <f t="shared" si="42"/>
        <v>1181049.3705492662</v>
      </c>
      <c r="CE39" s="43"/>
      <c r="CF39" s="48">
        <v>589854.68587465794</v>
      </c>
      <c r="CG39" s="49">
        <v>4.7025853520206802</v>
      </c>
      <c r="CH39" s="46">
        <v>2503.5586661091306</v>
      </c>
      <c r="CI39" s="49">
        <v>0.13557666338725932</v>
      </c>
      <c r="CJ39" s="46">
        <f t="shared" si="64"/>
        <v>592358.24454076705</v>
      </c>
      <c r="CK39" s="50">
        <v>4.1165147850614119</v>
      </c>
      <c r="CL39" s="48">
        <v>321.11145812375531</v>
      </c>
      <c r="CM39" s="49">
        <f t="shared" si="43"/>
        <v>6.7697616463522454E-4</v>
      </c>
      <c r="CN39" s="46">
        <v>12611.499471695342</v>
      </c>
      <c r="CO39" s="49">
        <f t="shared" si="44"/>
        <v>7.7107200330741033E-2</v>
      </c>
      <c r="CP39" s="46">
        <v>12932.610929819099</v>
      </c>
      <c r="CQ39" s="50">
        <f t="shared" si="45"/>
        <v>2.0274045571836992E-2</v>
      </c>
      <c r="CR39" s="139">
        <f t="shared" si="46"/>
        <v>590175.79733278172</v>
      </c>
      <c r="CS39" s="140">
        <f t="shared" si="47"/>
        <v>15115.058137804474</v>
      </c>
      <c r="CT39" s="141">
        <f t="shared" si="48"/>
        <v>605290.85547058622</v>
      </c>
      <c r="CU39" s="43"/>
      <c r="CV39" s="48">
        <f t="shared" si="49"/>
        <v>4608330.3966529677</v>
      </c>
      <c r="CW39" s="49">
        <f t="shared" si="50"/>
        <v>7.0131767605539643</v>
      </c>
      <c r="CX39" s="49">
        <f t="shared" si="51"/>
        <v>5366.008489804396</v>
      </c>
      <c r="CY39" s="49">
        <f t="shared" si="52"/>
        <v>5.6427278642681038E-2</v>
      </c>
      <c r="CZ39" s="46">
        <f t="shared" si="53"/>
        <v>4613696.405142772</v>
      </c>
      <c r="DA39" s="50">
        <f t="shared" si="54"/>
        <v>6.1336685382758285</v>
      </c>
      <c r="DB39" s="48">
        <f t="shared" si="55"/>
        <v>964.3426125843107</v>
      </c>
      <c r="DC39" s="49">
        <f t="shared" si="56"/>
        <v>3.9923419500476748E-4</v>
      </c>
      <c r="DD39" s="46">
        <f t="shared" si="57"/>
        <v>12573.745960439854</v>
      </c>
      <c r="DE39" s="49">
        <f t="shared" si="58"/>
        <v>1.2180722759869892E-2</v>
      </c>
      <c r="DF39" s="46">
        <f t="shared" si="59"/>
        <v>13538.088573024164</v>
      </c>
      <c r="DG39" s="50">
        <f t="shared" si="60"/>
        <v>3.9266479161679108E-3</v>
      </c>
      <c r="DH39" s="177"/>
      <c r="DI39" s="190" t="s">
        <v>37</v>
      </c>
      <c r="DJ39" s="48">
        <f t="shared" si="61"/>
        <v>4613696.405142772</v>
      </c>
      <c r="DK39" s="46">
        <f t="shared" si="62"/>
        <v>13538.088573024164</v>
      </c>
      <c r="DL39" s="47">
        <f t="shared" si="63"/>
        <v>4627234.4937157966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v>42755730.659999989</v>
      </c>
      <c r="E40" s="49">
        <v>429.09776758563231</v>
      </c>
      <c r="F40" s="46">
        <v>96785.120000000024</v>
      </c>
      <c r="G40" s="49">
        <v>6.7592094420001416</v>
      </c>
      <c r="H40" s="46">
        <v>42852515.779999986</v>
      </c>
      <c r="I40" s="50">
        <v>376.03120200070185</v>
      </c>
      <c r="J40" s="48">
        <v>0</v>
      </c>
      <c r="K40" s="49">
        <v>0</v>
      </c>
      <c r="L40" s="46">
        <v>6135.75</v>
      </c>
      <c r="M40" s="49">
        <v>3.0799793187225796E-2</v>
      </c>
      <c r="N40" s="46">
        <v>6135.75</v>
      </c>
      <c r="O40" s="50">
        <v>1.374132733730779E-2</v>
      </c>
      <c r="P40" s="139">
        <f t="shared" si="28"/>
        <v>42755730.659999989</v>
      </c>
      <c r="Q40" s="140">
        <f t="shared" si="29"/>
        <v>102920.87000000002</v>
      </c>
      <c r="R40" s="141">
        <f t="shared" si="30"/>
        <v>42858651.529999986</v>
      </c>
      <c r="S40" s="41"/>
      <c r="T40" s="45">
        <v>61414046.804731421</v>
      </c>
      <c r="U40" s="49">
        <v>332.34507714016678</v>
      </c>
      <c r="V40" s="46">
        <v>1479314.1684667328</v>
      </c>
      <c r="W40" s="49">
        <v>54.563077916300266</v>
      </c>
      <c r="X40" s="46">
        <v>62893360.973198153</v>
      </c>
      <c r="Y40" s="50">
        <v>296.80399889193188</v>
      </c>
      <c r="Z40" s="48">
        <v>2222.9342756760161</v>
      </c>
      <c r="AA40" s="49">
        <v>2.6603647496347025E-3</v>
      </c>
      <c r="AB40" s="46">
        <v>6728.4138058036187</v>
      </c>
      <c r="AC40" s="49">
        <v>2.6303210318150829E-2</v>
      </c>
      <c r="AD40" s="46">
        <v>8951.3480814796349</v>
      </c>
      <c r="AE40" s="50">
        <v>8.2018844830701355E-3</v>
      </c>
      <c r="AF40" s="139">
        <f t="shared" si="31"/>
        <v>61416269.7390071</v>
      </c>
      <c r="AG40" s="140">
        <f t="shared" si="32"/>
        <v>1486042.5822725364</v>
      </c>
      <c r="AH40" s="141">
        <f t="shared" si="33"/>
        <v>62902312.321279638</v>
      </c>
      <c r="AI40" s="43"/>
      <c r="AJ40" s="45">
        <v>44448507.134231456</v>
      </c>
      <c r="AK40" s="49">
        <v>715.44589525055858</v>
      </c>
      <c r="AL40" s="46">
        <v>1577329.8527141793</v>
      </c>
      <c r="AM40" s="49">
        <v>159.90773040492491</v>
      </c>
      <c r="AN40" s="46">
        <v>46025836.986945637</v>
      </c>
      <c r="AO40" s="50">
        <v>639.32765188628628</v>
      </c>
      <c r="AP40" s="48">
        <v>334.72409984962212</v>
      </c>
      <c r="AQ40" s="49">
        <v>2.9457370399509119E-3</v>
      </c>
      <c r="AR40" s="46">
        <v>867.03690696556293</v>
      </c>
      <c r="AS40" s="49">
        <v>8.5011119311072837E-3</v>
      </c>
      <c r="AT40" s="46">
        <v>1201.7610068151851</v>
      </c>
      <c r="AU40" s="50">
        <v>5.5734877716696659E-3</v>
      </c>
      <c r="AV40" s="139">
        <f t="shared" si="34"/>
        <v>44448841.858331308</v>
      </c>
      <c r="AW40" s="140">
        <f t="shared" si="35"/>
        <v>1578196.8896211449</v>
      </c>
      <c r="AX40" s="141">
        <f t="shared" si="36"/>
        <v>46027038.747952454</v>
      </c>
      <c r="AY40" s="43"/>
      <c r="AZ40" s="45">
        <v>34610150.56919153</v>
      </c>
      <c r="BA40" s="49">
        <v>315.83215222287498</v>
      </c>
      <c r="BB40" s="46">
        <v>1319368.1230407069</v>
      </c>
      <c r="BC40" s="49">
        <v>83.567780785451404</v>
      </c>
      <c r="BD40" s="46">
        <v>35929518.692232236</v>
      </c>
      <c r="BE40" s="50">
        <v>286.58327770341253</v>
      </c>
      <c r="BF40" s="48">
        <v>84865.955189159329</v>
      </c>
      <c r="BG40" s="49">
        <v>0.16347632531385856</v>
      </c>
      <c r="BH40" s="46">
        <v>186869.31525192119</v>
      </c>
      <c r="BI40" s="49">
        <v>0.96101473516030433</v>
      </c>
      <c r="BJ40" s="46">
        <v>271735.2704410805</v>
      </c>
      <c r="BK40" s="50">
        <v>0.38080401360609839</v>
      </c>
      <c r="BL40" s="139">
        <f t="shared" si="37"/>
        <v>34695016.524380691</v>
      </c>
      <c r="BM40" s="140">
        <f t="shared" si="38"/>
        <v>1506237.4382926282</v>
      </c>
      <c r="BN40" s="141">
        <f t="shared" si="39"/>
        <v>36201253.962673321</v>
      </c>
      <c r="BO40" s="43"/>
      <c r="BP40" s="45">
        <v>47205660.456657358</v>
      </c>
      <c r="BQ40" s="49">
        <v>618.38506172180405</v>
      </c>
      <c r="BR40" s="46">
        <v>1308759.3349594767</v>
      </c>
      <c r="BS40" s="49">
        <v>135.89028501292458</v>
      </c>
      <c r="BT40" s="46">
        <v>48514419.791616835</v>
      </c>
      <c r="BU40" s="50">
        <v>564.33114404914431</v>
      </c>
      <c r="BV40" s="48">
        <v>4311.4773068291552</v>
      </c>
      <c r="BW40" s="49">
        <v>1.9119039794015951E-2</v>
      </c>
      <c r="BX40" s="46">
        <v>14223.693157745143</v>
      </c>
      <c r="BY40" s="49">
        <v>0.12130978121930852</v>
      </c>
      <c r="BZ40" s="46">
        <v>18535.170464574298</v>
      </c>
      <c r="CA40" s="50">
        <v>5.4076550991003267E-2</v>
      </c>
      <c r="CB40" s="139">
        <f t="shared" si="40"/>
        <v>47209971.933964185</v>
      </c>
      <c r="CC40" s="140">
        <f t="shared" si="41"/>
        <v>1322983.0281172218</v>
      </c>
      <c r="CD40" s="141">
        <f t="shared" si="42"/>
        <v>48532954.96208141</v>
      </c>
      <c r="CE40" s="43"/>
      <c r="CF40" s="48">
        <v>40444050.604332499</v>
      </c>
      <c r="CG40" s="49">
        <v>322.43805890309091</v>
      </c>
      <c r="CH40" s="46">
        <v>77836.661155972935</v>
      </c>
      <c r="CI40" s="49">
        <v>4.2151338219415644</v>
      </c>
      <c r="CJ40" s="46">
        <f t="shared" si="64"/>
        <v>40521887.265488476</v>
      </c>
      <c r="CK40" s="50">
        <v>281.60146260190186</v>
      </c>
      <c r="CL40" s="48">
        <v>0</v>
      </c>
      <c r="CM40" s="49">
        <f t="shared" si="43"/>
        <v>0</v>
      </c>
      <c r="CN40" s="46">
        <v>4051.2010940140344</v>
      </c>
      <c r="CO40" s="49">
        <f t="shared" si="44"/>
        <v>2.4769201714462358E-2</v>
      </c>
      <c r="CP40" s="46">
        <v>4051.2010940140344</v>
      </c>
      <c r="CQ40" s="50">
        <f t="shared" si="45"/>
        <v>6.3509399645926955E-3</v>
      </c>
      <c r="CR40" s="139">
        <f t="shared" si="46"/>
        <v>40444050.604332499</v>
      </c>
      <c r="CS40" s="140">
        <f t="shared" si="47"/>
        <v>81887.862249986967</v>
      </c>
      <c r="CT40" s="141">
        <f t="shared" si="48"/>
        <v>40525938.466582485</v>
      </c>
      <c r="CU40" s="43"/>
      <c r="CV40" s="48">
        <f t="shared" si="49"/>
        <v>270878146.22914428</v>
      </c>
      <c r="CW40" s="49">
        <f t="shared" si="50"/>
        <v>412.23526886352113</v>
      </c>
      <c r="CX40" s="49">
        <f t="shared" si="51"/>
        <v>5859393.2603370678</v>
      </c>
      <c r="CY40" s="49">
        <f t="shared" si="52"/>
        <v>61.615559648534827</v>
      </c>
      <c r="CZ40" s="46">
        <f t="shared" si="53"/>
        <v>276737539.48948133</v>
      </c>
      <c r="DA40" s="50">
        <f t="shared" si="54"/>
        <v>367.90811320710844</v>
      </c>
      <c r="DB40" s="48">
        <f t="shared" si="55"/>
        <v>91735.090871514127</v>
      </c>
      <c r="DC40" s="49">
        <f t="shared" si="56"/>
        <v>3.797798072993086E-2</v>
      </c>
      <c r="DD40" s="46">
        <f t="shared" si="57"/>
        <v>218875.41021644956</v>
      </c>
      <c r="DE40" s="49">
        <f t="shared" si="58"/>
        <v>0.21203392363639756</v>
      </c>
      <c r="DF40" s="46">
        <f t="shared" si="59"/>
        <v>310610.5010879637</v>
      </c>
      <c r="DG40" s="50">
        <f t="shared" si="60"/>
        <v>9.0090862551098938E-2</v>
      </c>
      <c r="DH40" s="177"/>
      <c r="DI40" s="190" t="s">
        <v>38</v>
      </c>
      <c r="DJ40" s="48">
        <f t="shared" si="61"/>
        <v>276737539.48948133</v>
      </c>
      <c r="DK40" s="46">
        <f t="shared" si="62"/>
        <v>310610.5010879637</v>
      </c>
      <c r="DL40" s="47">
        <f t="shared" si="63"/>
        <v>277048149.99056929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v>827439.8600000001</v>
      </c>
      <c r="E41" s="49">
        <v>8.3042107164721362</v>
      </c>
      <c r="F41" s="46">
        <v>24646.6</v>
      </c>
      <c r="G41" s="49">
        <v>1.7212514840421815</v>
      </c>
      <c r="H41" s="46">
        <v>852086.46000000008</v>
      </c>
      <c r="I41" s="50">
        <v>7.4770661635661639</v>
      </c>
      <c r="J41" s="48">
        <v>84246.650000000023</v>
      </c>
      <c r="K41" s="49">
        <v>0.34066028046452956</v>
      </c>
      <c r="L41" s="46">
        <v>63039.92</v>
      </c>
      <c r="M41" s="49">
        <v>0.31644322186191731</v>
      </c>
      <c r="N41" s="46">
        <v>147286.57</v>
      </c>
      <c r="O41" s="50">
        <v>0.32985584007811558</v>
      </c>
      <c r="P41" s="139">
        <f t="shared" si="28"/>
        <v>911686.51000000013</v>
      </c>
      <c r="Q41" s="140">
        <f t="shared" si="29"/>
        <v>87686.51999999999</v>
      </c>
      <c r="R41" s="141">
        <f t="shared" si="30"/>
        <v>999373.03000000014</v>
      </c>
      <c r="S41" s="41"/>
      <c r="T41" s="45">
        <v>1022303.9736330598</v>
      </c>
      <c r="U41" s="49">
        <v>5.5322472732997445</v>
      </c>
      <c r="V41" s="46">
        <v>42629.742815480233</v>
      </c>
      <c r="W41" s="49">
        <v>1.5723569937843107</v>
      </c>
      <c r="X41" s="46">
        <v>1064933.7164485401</v>
      </c>
      <c r="Y41" s="50">
        <v>5.025595399989335</v>
      </c>
      <c r="Z41" s="48">
        <v>132467.90589360415</v>
      </c>
      <c r="AA41" s="49">
        <v>0.15853502784741547</v>
      </c>
      <c r="AB41" s="46">
        <v>72827.538255491236</v>
      </c>
      <c r="AC41" s="49">
        <v>0.28470277111004305</v>
      </c>
      <c r="AD41" s="46">
        <v>205295.44414909539</v>
      </c>
      <c r="AE41" s="50">
        <v>0.18810680832480012</v>
      </c>
      <c r="AF41" s="139">
        <f t="shared" si="31"/>
        <v>1154771.879526664</v>
      </c>
      <c r="AG41" s="140">
        <f t="shared" si="32"/>
        <v>115457.28107097147</v>
      </c>
      <c r="AH41" s="141">
        <f t="shared" si="33"/>
        <v>1270229.1605976354</v>
      </c>
      <c r="AI41" s="43"/>
      <c r="AJ41" s="45">
        <v>936923.7603677169</v>
      </c>
      <c r="AK41" s="49">
        <v>15.080782274497672</v>
      </c>
      <c r="AL41" s="46">
        <v>14626.312429927722</v>
      </c>
      <c r="AM41" s="49">
        <v>1.4827972860835079</v>
      </c>
      <c r="AN41" s="46">
        <v>951550.07279764465</v>
      </c>
      <c r="AO41" s="50">
        <v>13.21762543648018</v>
      </c>
      <c r="AP41" s="48">
        <v>45242.589618835998</v>
      </c>
      <c r="AQ41" s="49">
        <v>0.39815708544254158</v>
      </c>
      <c r="AR41" s="46">
        <v>28850.307267697593</v>
      </c>
      <c r="AS41" s="49">
        <v>0.28287110889880079</v>
      </c>
      <c r="AT41" s="46">
        <v>74092.896886533592</v>
      </c>
      <c r="AU41" s="50">
        <v>0.34362560644155066</v>
      </c>
      <c r="AV41" s="139">
        <f t="shared" si="34"/>
        <v>982166.34998655284</v>
      </c>
      <c r="AW41" s="140">
        <f t="shared" si="35"/>
        <v>43476.619697625312</v>
      </c>
      <c r="AX41" s="141">
        <f t="shared" si="36"/>
        <v>1025642.9696841781</v>
      </c>
      <c r="AY41" s="43"/>
      <c r="AZ41" s="45">
        <v>480830.6069881281</v>
      </c>
      <c r="BA41" s="49">
        <v>4.3877811266984974</v>
      </c>
      <c r="BB41" s="46">
        <v>12757.24292976622</v>
      </c>
      <c r="BC41" s="49">
        <v>0.80803413540449831</v>
      </c>
      <c r="BD41" s="46">
        <v>493587.84991789435</v>
      </c>
      <c r="BE41" s="50">
        <v>3.9369863280309345</v>
      </c>
      <c r="BF41" s="48">
        <v>315390.30151169503</v>
      </c>
      <c r="BG41" s="49">
        <v>0.60753275463454459</v>
      </c>
      <c r="BH41" s="46">
        <v>68014.451191613014</v>
      </c>
      <c r="BI41" s="49">
        <v>0.34977861245365399</v>
      </c>
      <c r="BJ41" s="46">
        <v>383404.75270330801</v>
      </c>
      <c r="BK41" s="50">
        <v>0.53729524484651126</v>
      </c>
      <c r="BL41" s="139">
        <f t="shared" si="37"/>
        <v>796220.90849982318</v>
      </c>
      <c r="BM41" s="140">
        <f t="shared" si="38"/>
        <v>80771.694121379231</v>
      </c>
      <c r="BN41" s="141">
        <f t="shared" si="39"/>
        <v>876992.60262120236</v>
      </c>
      <c r="BO41" s="43"/>
      <c r="BP41" s="45">
        <v>436571.25151539262</v>
      </c>
      <c r="BQ41" s="49">
        <v>5.7189993255615574</v>
      </c>
      <c r="BR41" s="46">
        <v>16034.514695929582</v>
      </c>
      <c r="BS41" s="49">
        <v>1.664885753912323</v>
      </c>
      <c r="BT41" s="46">
        <v>452605.76621132222</v>
      </c>
      <c r="BU41" s="50">
        <v>5.2648167482240158</v>
      </c>
      <c r="BV41" s="48">
        <v>67728.627899629966</v>
      </c>
      <c r="BW41" s="49">
        <v>0.30033935930871308</v>
      </c>
      <c r="BX41" s="46">
        <v>29678.440213998205</v>
      </c>
      <c r="BY41" s="49">
        <v>0.25311886648299975</v>
      </c>
      <c r="BZ41" s="46">
        <v>97407.068113628164</v>
      </c>
      <c r="CA41" s="50">
        <v>0.28418612581946495</v>
      </c>
      <c r="CB41" s="139">
        <f t="shared" si="40"/>
        <v>504299.87941502256</v>
      </c>
      <c r="CC41" s="140">
        <f t="shared" si="41"/>
        <v>45712.954909927787</v>
      </c>
      <c r="CD41" s="141">
        <f t="shared" si="42"/>
        <v>550012.83432495035</v>
      </c>
      <c r="CE41" s="43"/>
      <c r="CF41" s="48">
        <v>133581.79544150794</v>
      </c>
      <c r="CG41" s="49">
        <v>1.0649738140307732</v>
      </c>
      <c r="CH41" s="46">
        <v>0</v>
      </c>
      <c r="CI41" s="49">
        <v>0</v>
      </c>
      <c r="CJ41" s="46">
        <f t="shared" si="64"/>
        <v>133581.79544150794</v>
      </c>
      <c r="CK41" s="50">
        <v>0.92830890937683597</v>
      </c>
      <c r="CL41" s="48">
        <v>0</v>
      </c>
      <c r="CM41" s="49">
        <f t="shared" si="43"/>
        <v>0</v>
      </c>
      <c r="CN41" s="46">
        <v>10.299660552267859</v>
      </c>
      <c r="CO41" s="49">
        <f t="shared" si="44"/>
        <v>6.2972526885067429E-5</v>
      </c>
      <c r="CP41" s="46">
        <v>10.299660552267859</v>
      </c>
      <c r="CQ41" s="50">
        <f t="shared" si="45"/>
        <v>1.6146452448334133E-5</v>
      </c>
      <c r="CR41" s="139">
        <f t="shared" si="46"/>
        <v>133581.79544150794</v>
      </c>
      <c r="CS41" s="140">
        <f t="shared" si="47"/>
        <v>10.299660552267859</v>
      </c>
      <c r="CT41" s="141">
        <f t="shared" si="48"/>
        <v>133592.09510206021</v>
      </c>
      <c r="CU41" s="43"/>
      <c r="CV41" s="48">
        <f t="shared" si="49"/>
        <v>3837651.2479458055</v>
      </c>
      <c r="CW41" s="49">
        <f t="shared" si="50"/>
        <v>5.8403205132062981</v>
      </c>
      <c r="CX41" s="49">
        <f t="shared" si="51"/>
        <v>110694.41287110375</v>
      </c>
      <c r="CY41" s="49">
        <f t="shared" si="52"/>
        <v>1.1640280650195987</v>
      </c>
      <c r="CZ41" s="46">
        <f t="shared" si="53"/>
        <v>3948345.6608169093</v>
      </c>
      <c r="DA41" s="50">
        <f t="shared" si="54"/>
        <v>5.2491194546298141</v>
      </c>
      <c r="DB41" s="48">
        <f t="shared" si="55"/>
        <v>645076.07492376515</v>
      </c>
      <c r="DC41" s="49">
        <f t="shared" si="56"/>
        <v>0.26705905570102401</v>
      </c>
      <c r="DD41" s="46">
        <f t="shared" si="57"/>
        <v>262420.95658935234</v>
      </c>
      <c r="DE41" s="49">
        <f t="shared" si="58"/>
        <v>0.25421834739238952</v>
      </c>
      <c r="DF41" s="46">
        <f t="shared" si="59"/>
        <v>907497.03151311749</v>
      </c>
      <c r="DG41" s="50">
        <f t="shared" si="60"/>
        <v>0.26321450834794941</v>
      </c>
      <c r="DH41" s="177"/>
      <c r="DI41" s="190" t="s">
        <v>39</v>
      </c>
      <c r="DJ41" s="48">
        <f t="shared" si="61"/>
        <v>3948345.6608169093</v>
      </c>
      <c r="DK41" s="46">
        <f t="shared" si="62"/>
        <v>907497.03151311749</v>
      </c>
      <c r="DL41" s="47">
        <f t="shared" si="63"/>
        <v>4855842.692330027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v>893440.76999999979</v>
      </c>
      <c r="E42" s="49">
        <v>8.9665977860519241</v>
      </c>
      <c r="F42" s="46">
        <v>316633.19000000006</v>
      </c>
      <c r="G42" s="49">
        <v>22.112800474893504</v>
      </c>
      <c r="H42" s="46">
        <v>1210073.96</v>
      </c>
      <c r="I42" s="50">
        <v>10.618409617409617</v>
      </c>
      <c r="J42" s="48">
        <v>1415846.8599999999</v>
      </c>
      <c r="K42" s="49">
        <v>5.7251272118526177</v>
      </c>
      <c r="L42" s="46">
        <v>2268674.5200000005</v>
      </c>
      <c r="M42" s="49">
        <v>11.388127942815267</v>
      </c>
      <c r="N42" s="46">
        <v>3684521.3800000004</v>
      </c>
      <c r="O42" s="50">
        <v>8.2516749156808924</v>
      </c>
      <c r="P42" s="139">
        <f t="shared" si="28"/>
        <v>2309287.63</v>
      </c>
      <c r="Q42" s="140">
        <f t="shared" si="29"/>
        <v>2585307.7100000004</v>
      </c>
      <c r="R42" s="141">
        <f t="shared" si="30"/>
        <v>4894595.34</v>
      </c>
      <c r="S42" s="41"/>
      <c r="T42" s="45">
        <v>1349325.4428694826</v>
      </c>
      <c r="U42" s="49">
        <v>7.301939730880906</v>
      </c>
      <c r="V42" s="46">
        <v>793001.17075106979</v>
      </c>
      <c r="W42" s="49">
        <v>29.24908419707398</v>
      </c>
      <c r="X42" s="46">
        <v>2142326.6136205522</v>
      </c>
      <c r="Y42" s="50">
        <v>10.109987700071505</v>
      </c>
      <c r="Z42" s="48">
        <v>3506497.8801669274</v>
      </c>
      <c r="AA42" s="49">
        <v>4.1965088474008052</v>
      </c>
      <c r="AB42" s="46">
        <v>3447036.119279847</v>
      </c>
      <c r="AC42" s="49">
        <v>13.475407226213427</v>
      </c>
      <c r="AD42" s="46">
        <v>6953533.9994467739</v>
      </c>
      <c r="AE42" s="50">
        <v>6.3713400588859521</v>
      </c>
      <c r="AF42" s="139">
        <f t="shared" si="31"/>
        <v>4855823.3230364099</v>
      </c>
      <c r="AG42" s="140">
        <f t="shared" si="32"/>
        <v>4240037.2900309172</v>
      </c>
      <c r="AH42" s="141">
        <f t="shared" si="33"/>
        <v>9095860.6130673271</v>
      </c>
      <c r="AI42" s="43"/>
      <c r="AJ42" s="45">
        <v>797686.70633466449</v>
      </c>
      <c r="AK42" s="49">
        <v>12.839614118413323</v>
      </c>
      <c r="AL42" s="46">
        <v>479254.81848386233</v>
      </c>
      <c r="AM42" s="49">
        <v>48.586254915233404</v>
      </c>
      <c r="AN42" s="46">
        <v>1276941.5248185268</v>
      </c>
      <c r="AO42" s="50">
        <v>17.737516145331039</v>
      </c>
      <c r="AP42" s="48">
        <v>1326950.579993288</v>
      </c>
      <c r="AQ42" s="49">
        <v>11.677819061808396</v>
      </c>
      <c r="AR42" s="46">
        <v>3234661.1278507151</v>
      </c>
      <c r="AS42" s="49">
        <v>31.715162395218353</v>
      </c>
      <c r="AT42" s="46">
        <v>4561611.7078440031</v>
      </c>
      <c r="AU42" s="50">
        <v>21.155693127496871</v>
      </c>
      <c r="AV42" s="139">
        <f t="shared" si="34"/>
        <v>2124637.2863279525</v>
      </c>
      <c r="AW42" s="140">
        <f t="shared" si="35"/>
        <v>3713915.9463345772</v>
      </c>
      <c r="AX42" s="141">
        <f t="shared" si="36"/>
        <v>5838553.2326625297</v>
      </c>
      <c r="AY42" s="43"/>
      <c r="AZ42" s="45">
        <v>1446222.4474471381</v>
      </c>
      <c r="BA42" s="49">
        <v>13.197386912753123</v>
      </c>
      <c r="BB42" s="46">
        <v>437395.03175194451</v>
      </c>
      <c r="BC42" s="49">
        <v>27.704271076256937</v>
      </c>
      <c r="BD42" s="46">
        <v>1883617.4791990826</v>
      </c>
      <c r="BE42" s="50">
        <v>15.024227731862638</v>
      </c>
      <c r="BF42" s="48">
        <v>3639687.5832330612</v>
      </c>
      <c r="BG42" s="49">
        <v>7.0110888408809711</v>
      </c>
      <c r="BH42" s="46">
        <v>2836049.3994210986</v>
      </c>
      <c r="BI42" s="49">
        <v>14.584980197588576</v>
      </c>
      <c r="BJ42" s="46">
        <v>6475736.9826541599</v>
      </c>
      <c r="BK42" s="50">
        <v>9.0749597210894315</v>
      </c>
      <c r="BL42" s="139">
        <f t="shared" si="37"/>
        <v>5085910.0306801992</v>
      </c>
      <c r="BM42" s="140">
        <f t="shared" si="38"/>
        <v>3273444.4311730433</v>
      </c>
      <c r="BN42" s="141">
        <f t="shared" si="39"/>
        <v>8359354.4618532425</v>
      </c>
      <c r="BO42" s="43"/>
      <c r="BP42" s="45">
        <v>498725.88720180688</v>
      </c>
      <c r="BQ42" s="49">
        <v>6.5332130841113338</v>
      </c>
      <c r="BR42" s="46">
        <v>285654.23904753634</v>
      </c>
      <c r="BS42" s="49">
        <v>29.659873226823418</v>
      </c>
      <c r="BT42" s="46">
        <v>784380.12624934316</v>
      </c>
      <c r="BU42" s="50">
        <v>9.1240941542125338</v>
      </c>
      <c r="BV42" s="48">
        <v>1579838.8820973712</v>
      </c>
      <c r="BW42" s="49">
        <v>7.0057199204342711</v>
      </c>
      <c r="BX42" s="46">
        <v>1211380.8507696246</v>
      </c>
      <c r="BY42" s="49">
        <v>10.331518287857882</v>
      </c>
      <c r="BZ42" s="46">
        <v>2791219.732866996</v>
      </c>
      <c r="CA42" s="50">
        <v>8.1434123576021449</v>
      </c>
      <c r="CB42" s="139">
        <f t="shared" si="40"/>
        <v>2078564.7692991779</v>
      </c>
      <c r="CC42" s="140">
        <f t="shared" si="41"/>
        <v>1497035.089817161</v>
      </c>
      <c r="CD42" s="141">
        <f t="shared" si="42"/>
        <v>3575599.8591163391</v>
      </c>
      <c r="CE42" s="43"/>
      <c r="CF42" s="48">
        <v>2251560.9472871618</v>
      </c>
      <c r="CG42" s="49">
        <v>17.950450820262468</v>
      </c>
      <c r="CH42" s="46">
        <v>1049994.9700795044</v>
      </c>
      <c r="CI42" s="49">
        <v>56.860986140989084</v>
      </c>
      <c r="CJ42" s="46">
        <f t="shared" si="64"/>
        <v>3301555.9173666663</v>
      </c>
      <c r="CK42" s="50">
        <v>22.94372345249181</v>
      </c>
      <c r="CL42" s="48">
        <v>5395646.6888005054</v>
      </c>
      <c r="CM42" s="49">
        <f t="shared" si="43"/>
        <v>11.375253385393576</v>
      </c>
      <c r="CN42" s="46">
        <v>4073193.9204374808</v>
      </c>
      <c r="CO42" s="49">
        <f t="shared" si="44"/>
        <v>24.903666714177728</v>
      </c>
      <c r="CP42" s="46">
        <v>9468840.6092379857</v>
      </c>
      <c r="CQ42" s="50">
        <f t="shared" si="45"/>
        <v>14.844002271924603</v>
      </c>
      <c r="CR42" s="139">
        <f t="shared" si="46"/>
        <v>7647207.6360876672</v>
      </c>
      <c r="CS42" s="140">
        <f t="shared" si="47"/>
        <v>5123188.8905169852</v>
      </c>
      <c r="CT42" s="141">
        <f t="shared" si="48"/>
        <v>12770396.526604652</v>
      </c>
      <c r="CU42" s="43"/>
      <c r="CV42" s="48">
        <f t="shared" si="49"/>
        <v>7236962.2011402529</v>
      </c>
      <c r="CW42" s="49">
        <f t="shared" si="50"/>
        <v>11.013553881229308</v>
      </c>
      <c r="CX42" s="49">
        <f t="shared" si="51"/>
        <v>3361933.4201139174</v>
      </c>
      <c r="CY42" s="49">
        <f t="shared" si="52"/>
        <v>35.353047658302323</v>
      </c>
      <c r="CZ42" s="46">
        <f t="shared" si="53"/>
        <v>10598895.62125417</v>
      </c>
      <c r="DA42" s="50">
        <f t="shared" si="54"/>
        <v>14.090678472057892</v>
      </c>
      <c r="DB42" s="48">
        <f t="shared" si="55"/>
        <v>16864468.474291153</v>
      </c>
      <c r="DC42" s="49">
        <f t="shared" si="56"/>
        <v>6.9818261763562424</v>
      </c>
      <c r="DD42" s="46">
        <f t="shared" si="57"/>
        <v>17070995.937758766</v>
      </c>
      <c r="DE42" s="49">
        <f t="shared" si="58"/>
        <v>16.537400183439896</v>
      </c>
      <c r="DF42" s="46">
        <f t="shared" si="59"/>
        <v>33935464.412049919</v>
      </c>
      <c r="DG42" s="50">
        <f t="shared" si="60"/>
        <v>9.84279426885149</v>
      </c>
      <c r="DH42" s="177"/>
      <c r="DI42" s="190" t="s">
        <v>55</v>
      </c>
      <c r="DJ42" s="48">
        <f t="shared" si="61"/>
        <v>10598895.62125417</v>
      </c>
      <c r="DK42" s="46">
        <f t="shared" si="62"/>
        <v>33935464.412049919</v>
      </c>
      <c r="DL42" s="47">
        <f t="shared" si="63"/>
        <v>44534360.033304088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v>332.83999999999992</v>
      </c>
      <c r="E43" s="49">
        <v>3.3403920073062287E-3</v>
      </c>
      <c r="F43" s="46">
        <v>1356.9</v>
      </c>
      <c r="G43" s="49">
        <v>9.4762204064529648E-2</v>
      </c>
      <c r="H43" s="46">
        <v>1689.74</v>
      </c>
      <c r="I43" s="50">
        <v>1.4827483327483328E-2</v>
      </c>
      <c r="J43" s="48">
        <v>18079.82</v>
      </c>
      <c r="K43" s="49">
        <v>7.310767314721961E-2</v>
      </c>
      <c r="L43" s="46">
        <v>6912.7</v>
      </c>
      <c r="M43" s="49">
        <v>3.4699870491029745E-2</v>
      </c>
      <c r="N43" s="46">
        <v>24992.52</v>
      </c>
      <c r="O43" s="50">
        <v>5.5972032482453117E-2</v>
      </c>
      <c r="P43" s="139">
        <f t="shared" si="28"/>
        <v>18412.66</v>
      </c>
      <c r="Q43" s="140">
        <f t="shared" si="29"/>
        <v>8269.6</v>
      </c>
      <c r="R43" s="141">
        <f t="shared" si="30"/>
        <v>26682.260000000002</v>
      </c>
      <c r="S43" s="41"/>
      <c r="T43" s="45">
        <v>24722.467492392978</v>
      </c>
      <c r="U43" s="49">
        <v>0.13378682554463434</v>
      </c>
      <c r="V43" s="46">
        <v>33793.935537704274</v>
      </c>
      <c r="W43" s="49">
        <v>1.2464567548577852</v>
      </c>
      <c r="X43" s="46">
        <v>58516.403030097252</v>
      </c>
      <c r="Y43" s="50">
        <v>0.276148422525966</v>
      </c>
      <c r="Z43" s="48">
        <v>628363.79314971378</v>
      </c>
      <c r="AA43" s="49">
        <v>0.75201363510123431</v>
      </c>
      <c r="AB43" s="46">
        <v>339354.91607421648</v>
      </c>
      <c r="AC43" s="49">
        <v>1.3266312072392572</v>
      </c>
      <c r="AD43" s="46">
        <v>967718.70922393026</v>
      </c>
      <c r="AE43" s="50">
        <v>0.88669516512069635</v>
      </c>
      <c r="AF43" s="139">
        <f t="shared" si="31"/>
        <v>653086.26064210676</v>
      </c>
      <c r="AG43" s="140">
        <f t="shared" si="32"/>
        <v>373148.85161192075</v>
      </c>
      <c r="AH43" s="141">
        <f t="shared" si="33"/>
        <v>1026235.1122540275</v>
      </c>
      <c r="AI43" s="43"/>
      <c r="AJ43" s="45">
        <v>9984.2588657863234</v>
      </c>
      <c r="AK43" s="49">
        <v>0.16070724267687678</v>
      </c>
      <c r="AL43" s="46">
        <v>3308.3177227588812</v>
      </c>
      <c r="AM43" s="49">
        <v>0.3353931186900731</v>
      </c>
      <c r="AN43" s="46">
        <v>13292.576588545206</v>
      </c>
      <c r="AO43" s="50">
        <v>0.18464219956029512</v>
      </c>
      <c r="AP43" s="48">
        <v>277207.56991413736</v>
      </c>
      <c r="AQ43" s="49">
        <v>2.4395632307853328</v>
      </c>
      <c r="AR43" s="46">
        <v>41972.535886505604</v>
      </c>
      <c r="AS43" s="49">
        <v>0.41153176149371617</v>
      </c>
      <c r="AT43" s="46">
        <v>319180.10580064298</v>
      </c>
      <c r="AU43" s="50">
        <v>1.4802830234561708</v>
      </c>
      <c r="AV43" s="139">
        <f t="shared" si="34"/>
        <v>287191.82877992367</v>
      </c>
      <c r="AW43" s="140">
        <f t="shared" si="35"/>
        <v>45280.853609264486</v>
      </c>
      <c r="AX43" s="141">
        <f t="shared" si="36"/>
        <v>332472.68238918815</v>
      </c>
      <c r="AY43" s="43"/>
      <c r="AZ43" s="45">
        <v>44100.745286321202</v>
      </c>
      <c r="BA43" s="49">
        <v>0.40243781287707331</v>
      </c>
      <c r="BB43" s="46">
        <v>15411.932738913067</v>
      </c>
      <c r="BC43" s="49">
        <v>0.97618018361496495</v>
      </c>
      <c r="BD43" s="46">
        <v>59512.678025234272</v>
      </c>
      <c r="BE43" s="50">
        <v>0.4746887504804444</v>
      </c>
      <c r="BF43" s="48">
        <v>806379.25099582179</v>
      </c>
      <c r="BG43" s="49">
        <v>1.5533191898720016</v>
      </c>
      <c r="BH43" s="46">
        <v>273427.0532548466</v>
      </c>
      <c r="BI43" s="49">
        <v>1.4061560979935541</v>
      </c>
      <c r="BJ43" s="46">
        <v>1079806.3042506683</v>
      </c>
      <c r="BK43" s="50">
        <v>1.5132175293563164</v>
      </c>
      <c r="BL43" s="139">
        <f t="shared" si="37"/>
        <v>850479.99628214294</v>
      </c>
      <c r="BM43" s="140">
        <f t="shared" si="38"/>
        <v>288838.98599375965</v>
      </c>
      <c r="BN43" s="141">
        <f t="shared" si="39"/>
        <v>1139318.9822759025</v>
      </c>
      <c r="BO43" s="43"/>
      <c r="BP43" s="45">
        <v>42417.417364525754</v>
      </c>
      <c r="BQ43" s="49">
        <v>0.55565999927329801</v>
      </c>
      <c r="BR43" s="46">
        <v>7468.6816743973523</v>
      </c>
      <c r="BS43" s="49">
        <v>0.77548350891884044</v>
      </c>
      <c r="BT43" s="46">
        <v>49886.099038923108</v>
      </c>
      <c r="BU43" s="50">
        <v>0.58028683974180051</v>
      </c>
      <c r="BV43" s="48">
        <v>425817.70939380414</v>
      </c>
      <c r="BW43" s="49">
        <v>1.8882682550599499</v>
      </c>
      <c r="BX43" s="46">
        <v>95938.765290092968</v>
      </c>
      <c r="BY43" s="49">
        <v>0.81823409002987579</v>
      </c>
      <c r="BZ43" s="46">
        <v>521756.4746838971</v>
      </c>
      <c r="CA43" s="50">
        <v>1.5222298959729521</v>
      </c>
      <c r="CB43" s="139">
        <f t="shared" si="40"/>
        <v>468235.12675832992</v>
      </c>
      <c r="CC43" s="140">
        <f t="shared" si="41"/>
        <v>103407.44696449031</v>
      </c>
      <c r="CD43" s="141">
        <f t="shared" si="42"/>
        <v>571642.57372282026</v>
      </c>
      <c r="CE43" s="43"/>
      <c r="CF43" s="48">
        <v>11263.157468065607</v>
      </c>
      <c r="CG43" s="49">
        <v>8.9794928471726571E-2</v>
      </c>
      <c r="CH43" s="46">
        <v>2081.8844277198182</v>
      </c>
      <c r="CI43" s="49">
        <v>0.11274149397377982</v>
      </c>
      <c r="CJ43" s="46">
        <f t="shared" si="64"/>
        <v>13345.041895785425</v>
      </c>
      <c r="CK43" s="50">
        <v>9.2739592598822959E-2</v>
      </c>
      <c r="CL43" s="48">
        <v>363706.30310985778</v>
      </c>
      <c r="CM43" s="49">
        <f t="shared" si="43"/>
        <v>0.76677580915868582</v>
      </c>
      <c r="CN43" s="46">
        <v>98048.12090082631</v>
      </c>
      <c r="CO43" s="49">
        <f t="shared" si="44"/>
        <v>0.59947004060227138</v>
      </c>
      <c r="CP43" s="46">
        <v>461754.42401068407</v>
      </c>
      <c r="CQ43" s="50">
        <f t="shared" si="45"/>
        <v>0.72387782221179842</v>
      </c>
      <c r="CR43" s="139">
        <f t="shared" si="46"/>
        <v>374969.4605779234</v>
      </c>
      <c r="CS43" s="140">
        <f t="shared" si="47"/>
        <v>100130.00532854613</v>
      </c>
      <c r="CT43" s="141">
        <f t="shared" si="48"/>
        <v>475099.4659064695</v>
      </c>
      <c r="CU43" s="43"/>
      <c r="CV43" s="48">
        <f t="shared" si="49"/>
        <v>132820.88647709187</v>
      </c>
      <c r="CW43" s="49">
        <f t="shared" si="50"/>
        <v>0.20213315326389428</v>
      </c>
      <c r="CX43" s="49">
        <f t="shared" si="51"/>
        <v>63421.652101493397</v>
      </c>
      <c r="CY43" s="49">
        <f t="shared" si="52"/>
        <v>0.66692239527943764</v>
      </c>
      <c r="CZ43" s="46">
        <f t="shared" si="53"/>
        <v>196242.53857858526</v>
      </c>
      <c r="DA43" s="50">
        <f t="shared" si="54"/>
        <v>0.26089421128991702</v>
      </c>
      <c r="DB43" s="48">
        <f t="shared" si="55"/>
        <v>2519554.4465633347</v>
      </c>
      <c r="DC43" s="49">
        <f t="shared" si="56"/>
        <v>1.0430860133295747</v>
      </c>
      <c r="DD43" s="46">
        <f t="shared" si="57"/>
        <v>855654.09140648786</v>
      </c>
      <c r="DE43" s="49">
        <f t="shared" si="58"/>
        <v>0.82890852881571986</v>
      </c>
      <c r="DF43" s="46">
        <f t="shared" si="59"/>
        <v>3375208.5379698225</v>
      </c>
      <c r="DG43" s="50">
        <f t="shared" si="60"/>
        <v>0.97896061920141542</v>
      </c>
      <c r="DH43" s="177"/>
      <c r="DI43" s="190" t="s">
        <v>56</v>
      </c>
      <c r="DJ43" s="48">
        <f t="shared" si="61"/>
        <v>196242.53857858526</v>
      </c>
      <c r="DK43" s="46">
        <f t="shared" si="62"/>
        <v>3375208.5379698225</v>
      </c>
      <c r="DL43" s="47">
        <f t="shared" si="63"/>
        <v>3571451.0765484078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v>10471047.140000002</v>
      </c>
      <c r="E44" s="49">
        <v>105.08773637358118</v>
      </c>
      <c r="F44" s="46">
        <v>2838208.3</v>
      </c>
      <c r="G44" s="49">
        <v>198.21274530344297</v>
      </c>
      <c r="H44" s="46">
        <v>13309255.440000001</v>
      </c>
      <c r="I44" s="50">
        <v>116.78883327483328</v>
      </c>
      <c r="J44" s="48">
        <v>3821510.8699999996</v>
      </c>
      <c r="K44" s="49">
        <v>15.452685237602301</v>
      </c>
      <c r="L44" s="46">
        <v>11292768.730000002</v>
      </c>
      <c r="M44" s="49">
        <v>56.686622074753792</v>
      </c>
      <c r="N44" s="46">
        <v>15114279.600000001</v>
      </c>
      <c r="O44" s="50">
        <v>33.849205631127973</v>
      </c>
      <c r="P44" s="139">
        <f t="shared" si="28"/>
        <v>14292558.010000002</v>
      </c>
      <c r="Q44" s="140">
        <f t="shared" si="29"/>
        <v>14130977.030000001</v>
      </c>
      <c r="R44" s="141">
        <f t="shared" si="30"/>
        <v>28423535.040000003</v>
      </c>
      <c r="S44" s="41"/>
      <c r="T44" s="45">
        <v>10037873.194237338</v>
      </c>
      <c r="U44" s="49">
        <v>54.320435057293892</v>
      </c>
      <c r="V44" s="46">
        <v>4394385.4013420995</v>
      </c>
      <c r="W44" s="49">
        <v>162.08267192911256</v>
      </c>
      <c r="X44" s="46">
        <v>14432258.595579438</v>
      </c>
      <c r="Y44" s="50">
        <v>68.108175456481945</v>
      </c>
      <c r="Z44" s="48">
        <v>7376008.5872724783</v>
      </c>
      <c r="AA44" s="49">
        <v>8.8274644254225887</v>
      </c>
      <c r="AB44" s="46">
        <v>12736667.097262351</v>
      </c>
      <c r="AC44" s="49">
        <v>49.791116165089996</v>
      </c>
      <c r="AD44" s="46">
        <v>20112675.684534829</v>
      </c>
      <c r="AE44" s="50">
        <v>18.428714994483876</v>
      </c>
      <c r="AF44" s="139">
        <f t="shared" si="31"/>
        <v>17413881.781509817</v>
      </c>
      <c r="AG44" s="140">
        <f t="shared" si="32"/>
        <v>17131052.49860445</v>
      </c>
      <c r="AH44" s="141">
        <f t="shared" si="33"/>
        <v>34544934.280114263</v>
      </c>
      <c r="AI44" s="43"/>
      <c r="AJ44" s="45">
        <v>1592391.8543552645</v>
      </c>
      <c r="AK44" s="49">
        <v>25.631236891452421</v>
      </c>
      <c r="AL44" s="46">
        <v>1364611.6957080439</v>
      </c>
      <c r="AM44" s="49">
        <v>138.34262932968815</v>
      </c>
      <c r="AN44" s="46">
        <v>2957003.5500633083</v>
      </c>
      <c r="AO44" s="50">
        <v>41.074628079389207</v>
      </c>
      <c r="AP44" s="48">
        <v>1310112.2619962385</v>
      </c>
      <c r="AQ44" s="49">
        <v>11.529633565046542</v>
      </c>
      <c r="AR44" s="46">
        <v>4753710.1436290219</v>
      </c>
      <c r="AS44" s="49">
        <v>46.609113977007993</v>
      </c>
      <c r="AT44" s="46">
        <v>6063822.4056252604</v>
      </c>
      <c r="AU44" s="50">
        <v>28.122596619184868</v>
      </c>
      <c r="AV44" s="139">
        <f t="shared" si="34"/>
        <v>2902504.1163515029</v>
      </c>
      <c r="AW44" s="140">
        <f t="shared" si="35"/>
        <v>6118321.8393370658</v>
      </c>
      <c r="AX44" s="141">
        <f t="shared" si="36"/>
        <v>9020825.9556885697</v>
      </c>
      <c r="AY44" s="43"/>
      <c r="AZ44" s="45">
        <v>9820915.7721732333</v>
      </c>
      <c r="BA44" s="49">
        <v>89.619978940112006</v>
      </c>
      <c r="BB44" s="46">
        <v>2229388.6032975107</v>
      </c>
      <c r="BC44" s="49">
        <v>141.20779093599637</v>
      </c>
      <c r="BD44" s="46">
        <v>12050304.375470744</v>
      </c>
      <c r="BE44" s="50">
        <v>96.116392619330824</v>
      </c>
      <c r="BF44" s="48">
        <v>10236304.038579632</v>
      </c>
      <c r="BG44" s="49">
        <v>19.718076174274476</v>
      </c>
      <c r="BH44" s="46">
        <v>10119766.221525166</v>
      </c>
      <c r="BI44" s="49">
        <v>52.043025052842204</v>
      </c>
      <c r="BJ44" s="46">
        <v>20356070.260104798</v>
      </c>
      <c r="BK44" s="50">
        <v>28.526562796626038</v>
      </c>
      <c r="BL44" s="139">
        <f t="shared" si="37"/>
        <v>20057219.810752865</v>
      </c>
      <c r="BM44" s="140">
        <f t="shared" si="38"/>
        <v>12349154.824822677</v>
      </c>
      <c r="BN44" s="141">
        <f t="shared" si="39"/>
        <v>32406374.63557554</v>
      </c>
      <c r="BO44" s="43"/>
      <c r="BP44" s="45">
        <v>3934628.61218862</v>
      </c>
      <c r="BQ44" s="49">
        <v>51.542877139376976</v>
      </c>
      <c r="BR44" s="46">
        <v>2120582.6232713396</v>
      </c>
      <c r="BS44" s="49">
        <v>220.18301560288023</v>
      </c>
      <c r="BT44" s="46">
        <v>6055211.2354599591</v>
      </c>
      <c r="BU44" s="50">
        <v>70.43564158128558</v>
      </c>
      <c r="BV44" s="48">
        <v>3363372.4038912794</v>
      </c>
      <c r="BW44" s="49">
        <v>14.91471397292004</v>
      </c>
      <c r="BX44" s="46">
        <v>5074463.312041223</v>
      </c>
      <c r="BY44" s="49">
        <v>43.278635679364982</v>
      </c>
      <c r="BZ44" s="46">
        <v>8437835.7159325033</v>
      </c>
      <c r="CA44" s="50">
        <v>24.617472723999157</v>
      </c>
      <c r="CB44" s="139">
        <f t="shared" si="40"/>
        <v>7298001.0160798989</v>
      </c>
      <c r="CC44" s="140">
        <f t="shared" si="41"/>
        <v>7195045.9353125626</v>
      </c>
      <c r="CD44" s="141">
        <f t="shared" si="42"/>
        <v>14493046.951392461</v>
      </c>
      <c r="CE44" s="43"/>
      <c r="CF44" s="48">
        <v>3925065.646523376</v>
      </c>
      <c r="CG44" s="49">
        <v>31.292378711360545</v>
      </c>
      <c r="CH44" s="46">
        <v>1083308.7491770124</v>
      </c>
      <c r="CI44" s="49">
        <v>58.66504652751069</v>
      </c>
      <c r="CJ44" s="46">
        <f t="shared" si="64"/>
        <v>5008374.3957003886</v>
      </c>
      <c r="CK44" s="50">
        <v>34.805031311765198</v>
      </c>
      <c r="CL44" s="48">
        <v>4379557.3295644009</v>
      </c>
      <c r="CM44" s="49">
        <f t="shared" si="43"/>
        <v>9.233105355667341</v>
      </c>
      <c r="CN44" s="46">
        <v>3665932.8290843503</v>
      </c>
      <c r="CO44" s="49">
        <f t="shared" si="44"/>
        <v>22.41365649545941</v>
      </c>
      <c r="CP44" s="46">
        <v>8045490.1586487517</v>
      </c>
      <c r="CQ44" s="50">
        <f t="shared" si="45"/>
        <v>12.612660738761781</v>
      </c>
      <c r="CR44" s="139">
        <f t="shared" si="46"/>
        <v>8304622.9760877769</v>
      </c>
      <c r="CS44" s="140">
        <f t="shared" si="47"/>
        <v>4749241.5782613624</v>
      </c>
      <c r="CT44" s="141">
        <f t="shared" si="48"/>
        <v>13053864.554349139</v>
      </c>
      <c r="CU44" s="43"/>
      <c r="CV44" s="48">
        <f t="shared" si="49"/>
        <v>39781922.21947784</v>
      </c>
      <c r="CW44" s="49">
        <f t="shared" si="50"/>
        <v>60.542024634875027</v>
      </c>
      <c r="CX44" s="49">
        <f t="shared" si="51"/>
        <v>14030485.372796007</v>
      </c>
      <c r="CY44" s="49">
        <f t="shared" si="52"/>
        <v>147.54022643219491</v>
      </c>
      <c r="CZ44" s="46">
        <f t="shared" si="53"/>
        <v>53812407.592273846</v>
      </c>
      <c r="DA44" s="50">
        <f t="shared" si="54"/>
        <v>71.540786916470594</v>
      </c>
      <c r="DB44" s="48">
        <f t="shared" si="55"/>
        <v>30486865.491304029</v>
      </c>
      <c r="DC44" s="49">
        <f t="shared" si="56"/>
        <v>12.621447029102704</v>
      </c>
      <c r="DD44" s="46">
        <f t="shared" si="57"/>
        <v>47643308.333542116</v>
      </c>
      <c r="DE44" s="49">
        <f t="shared" si="58"/>
        <v>46.154100138474114</v>
      </c>
      <c r="DF44" s="46">
        <f t="shared" si="59"/>
        <v>78130173.824846148</v>
      </c>
      <c r="DG44" s="50">
        <f t="shared" si="60"/>
        <v>22.661225961431089</v>
      </c>
      <c r="DH44" s="177"/>
      <c r="DI44" s="190" t="s">
        <v>60</v>
      </c>
      <c r="DJ44" s="48">
        <f t="shared" si="61"/>
        <v>53812407.592273846</v>
      </c>
      <c r="DK44" s="46">
        <f t="shared" si="62"/>
        <v>78130173.824846148</v>
      </c>
      <c r="DL44" s="47">
        <f t="shared" si="63"/>
        <v>131942581.41711999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v>323830.73</v>
      </c>
      <c r="E45" s="49">
        <v>3.2499747092060494</v>
      </c>
      <c r="F45" s="46">
        <v>152101.79</v>
      </c>
      <c r="G45" s="49">
        <v>10.622375165863538</v>
      </c>
      <c r="H45" s="46">
        <v>475932.52</v>
      </c>
      <c r="I45" s="50">
        <v>4.1763120393120392</v>
      </c>
      <c r="J45" s="48">
        <v>90208.89</v>
      </c>
      <c r="K45" s="49">
        <v>0.36476923139132406</v>
      </c>
      <c r="L45" s="46">
        <v>150254.33999999997</v>
      </c>
      <c r="M45" s="49">
        <v>0.75423584687823131</v>
      </c>
      <c r="N45" s="46">
        <v>240463.22999999998</v>
      </c>
      <c r="O45" s="50">
        <v>0.53852975691909388</v>
      </c>
      <c r="P45" s="139">
        <f t="shared" si="28"/>
        <v>414039.62</v>
      </c>
      <c r="Q45" s="140">
        <f t="shared" si="29"/>
        <v>302356.13</v>
      </c>
      <c r="R45" s="141">
        <f t="shared" si="30"/>
        <v>716395.75</v>
      </c>
      <c r="S45" s="41"/>
      <c r="T45" s="45">
        <v>402703.73547174031</v>
      </c>
      <c r="U45" s="49">
        <v>2.1792506925252466</v>
      </c>
      <c r="V45" s="46">
        <v>127996.6910024666</v>
      </c>
      <c r="W45" s="49">
        <v>4.7210346342013354</v>
      </c>
      <c r="X45" s="46">
        <v>530700.42647420685</v>
      </c>
      <c r="Y45" s="50">
        <v>2.5044616212881747</v>
      </c>
      <c r="Z45" s="48">
        <v>240663.39046339027</v>
      </c>
      <c r="AA45" s="49">
        <v>0.28802129128251841</v>
      </c>
      <c r="AB45" s="46">
        <v>158684.84894276547</v>
      </c>
      <c r="AC45" s="49">
        <v>0.62034248732521824</v>
      </c>
      <c r="AD45" s="46">
        <v>399348.23940615577</v>
      </c>
      <c r="AE45" s="50">
        <v>0.36591227358296519</v>
      </c>
      <c r="AF45" s="139">
        <f t="shared" si="31"/>
        <v>643367.12593513052</v>
      </c>
      <c r="AG45" s="140">
        <f t="shared" si="32"/>
        <v>286681.5399452321</v>
      </c>
      <c r="AH45" s="141">
        <f t="shared" si="33"/>
        <v>930048.66588036262</v>
      </c>
      <c r="AI45" s="43"/>
      <c r="AJ45" s="45">
        <v>32125.469959511232</v>
      </c>
      <c r="AK45" s="49">
        <v>0.51709353356046861</v>
      </c>
      <c r="AL45" s="46">
        <v>1942.6884553850032</v>
      </c>
      <c r="AM45" s="49">
        <v>0.19694732921583569</v>
      </c>
      <c r="AN45" s="46">
        <v>34068.158414896236</v>
      </c>
      <c r="AO45" s="50">
        <v>0.47322802037610584</v>
      </c>
      <c r="AP45" s="48">
        <v>25721.53450601544</v>
      </c>
      <c r="AQ45" s="49">
        <v>0.22636217993501223</v>
      </c>
      <c r="AR45" s="46">
        <v>46037.160124138987</v>
      </c>
      <c r="AS45" s="49">
        <v>0.45138453514662064</v>
      </c>
      <c r="AT45" s="46">
        <v>71758.694630154423</v>
      </c>
      <c r="AU45" s="50">
        <v>0.33280011979424279</v>
      </c>
      <c r="AV45" s="139">
        <f t="shared" si="34"/>
        <v>57847.004465526668</v>
      </c>
      <c r="AW45" s="140">
        <f t="shared" si="35"/>
        <v>47979.84857952399</v>
      </c>
      <c r="AX45" s="141">
        <f t="shared" si="36"/>
        <v>105826.85304505067</v>
      </c>
      <c r="AY45" s="43"/>
      <c r="AZ45" s="45">
        <v>475396.24651076389</v>
      </c>
      <c r="BA45" s="49">
        <v>4.3381903061648037</v>
      </c>
      <c r="BB45" s="46">
        <v>447671.96226254478</v>
      </c>
      <c r="BC45" s="49">
        <v>28.355204095676765</v>
      </c>
      <c r="BD45" s="46">
        <v>923068.20877330867</v>
      </c>
      <c r="BE45" s="50">
        <v>7.3626344700037381</v>
      </c>
      <c r="BF45" s="48">
        <v>606185.41706133622</v>
      </c>
      <c r="BG45" s="49">
        <v>1.1676880819777133</v>
      </c>
      <c r="BH45" s="46">
        <v>940412.10497314844</v>
      </c>
      <c r="BI45" s="49">
        <v>4.8362669322352714</v>
      </c>
      <c r="BJ45" s="46">
        <v>1546597.5220344847</v>
      </c>
      <c r="BK45" s="50">
        <v>2.1673687882621708</v>
      </c>
      <c r="BL45" s="139">
        <f t="shared" si="37"/>
        <v>1081581.6635721</v>
      </c>
      <c r="BM45" s="140">
        <f t="shared" si="38"/>
        <v>1388084.0672356933</v>
      </c>
      <c r="BN45" s="141">
        <f t="shared" si="39"/>
        <v>2469665.7308077933</v>
      </c>
      <c r="BO45" s="43"/>
      <c r="BP45" s="45">
        <v>95460.87617627476</v>
      </c>
      <c r="BQ45" s="49">
        <v>1.2505190952784988</v>
      </c>
      <c r="BR45" s="46">
        <v>142555.66132320286</v>
      </c>
      <c r="BS45" s="49">
        <v>14.801750734420398</v>
      </c>
      <c r="BT45" s="46">
        <v>238016.53749947762</v>
      </c>
      <c r="BU45" s="50">
        <v>2.7686643576618932</v>
      </c>
      <c r="BV45" s="48">
        <v>121405.46199610156</v>
      </c>
      <c r="BW45" s="49">
        <v>0.53836671143734582</v>
      </c>
      <c r="BX45" s="46">
        <v>144081.67757771839</v>
      </c>
      <c r="BY45" s="49">
        <v>1.2288311193739789</v>
      </c>
      <c r="BZ45" s="46">
        <v>265487.13957381994</v>
      </c>
      <c r="CA45" s="50">
        <v>0.77456146778140822</v>
      </c>
      <c r="CB45" s="139">
        <f t="shared" si="40"/>
        <v>216866.33817237633</v>
      </c>
      <c r="CC45" s="140">
        <f t="shared" si="41"/>
        <v>286637.33890092128</v>
      </c>
      <c r="CD45" s="141">
        <f t="shared" si="42"/>
        <v>503503.67707329761</v>
      </c>
      <c r="CE45" s="43"/>
      <c r="CF45" s="48">
        <v>8714.7802379678069</v>
      </c>
      <c r="CG45" s="49">
        <v>6.9478125502007521E-2</v>
      </c>
      <c r="CH45" s="46">
        <v>15860.128973483465</v>
      </c>
      <c r="CI45" s="49">
        <v>0.85888275606430542</v>
      </c>
      <c r="CJ45" s="46">
        <f t="shared" si="64"/>
        <v>24574.909211451271</v>
      </c>
      <c r="CK45" s="50">
        <v>0.17078006095603324</v>
      </c>
      <c r="CL45" s="48">
        <v>11438.405122295106</v>
      </c>
      <c r="CM45" s="49">
        <f t="shared" si="43"/>
        <v>2.4114765865037791E-2</v>
      </c>
      <c r="CN45" s="46">
        <v>15208.407620827507</v>
      </c>
      <c r="CO45" s="49">
        <f t="shared" si="44"/>
        <v>9.2984798180630157E-2</v>
      </c>
      <c r="CP45" s="46">
        <v>26646.812743122613</v>
      </c>
      <c r="CQ45" s="50">
        <f t="shared" si="45"/>
        <v>4.1773366478738673E-2</v>
      </c>
      <c r="CR45" s="139">
        <f t="shared" si="46"/>
        <v>20153.185360262913</v>
      </c>
      <c r="CS45" s="140">
        <f t="shared" si="47"/>
        <v>31068.536594310972</v>
      </c>
      <c r="CT45" s="141">
        <f t="shared" si="48"/>
        <v>51221.721954573884</v>
      </c>
      <c r="CU45" s="43"/>
      <c r="CV45" s="48">
        <f t="shared" si="49"/>
        <v>1338231.8383562581</v>
      </c>
      <c r="CW45" s="49">
        <f t="shared" si="50"/>
        <v>2.0365849713835695</v>
      </c>
      <c r="CX45" s="49">
        <f t="shared" si="51"/>
        <v>888128.9220170828</v>
      </c>
      <c r="CY45" s="49">
        <f t="shared" si="52"/>
        <v>9.3392878987242653</v>
      </c>
      <c r="CZ45" s="46">
        <f t="shared" si="53"/>
        <v>2226360.7603733409</v>
      </c>
      <c r="DA45" s="50">
        <f t="shared" si="54"/>
        <v>2.9598304161348978</v>
      </c>
      <c r="DB45" s="48">
        <f t="shared" si="55"/>
        <v>1095623.0991491384</v>
      </c>
      <c r="DC45" s="49">
        <f t="shared" si="56"/>
        <v>0.4535838200131313</v>
      </c>
      <c r="DD45" s="46">
        <f t="shared" si="57"/>
        <v>1454678.5392385987</v>
      </c>
      <c r="DE45" s="49">
        <f t="shared" si="58"/>
        <v>1.4092090015931926</v>
      </c>
      <c r="DF45" s="46">
        <f t="shared" si="59"/>
        <v>2550301.6383877369</v>
      </c>
      <c r="DG45" s="50">
        <f t="shared" si="60"/>
        <v>0.73970092306301383</v>
      </c>
      <c r="DH45" s="177"/>
      <c r="DI45" s="190" t="s">
        <v>61</v>
      </c>
      <c r="DJ45" s="48">
        <f t="shared" si="61"/>
        <v>2226360.7603733409</v>
      </c>
      <c r="DK45" s="46">
        <f t="shared" si="62"/>
        <v>2550301.6383877369</v>
      </c>
      <c r="DL45" s="47">
        <f t="shared" si="63"/>
        <v>4776662.3987610778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v>13895217.640000001</v>
      </c>
      <c r="E46" s="49">
        <v>139.45281199506229</v>
      </c>
      <c r="F46" s="46">
        <v>0</v>
      </c>
      <c r="G46" s="49">
        <v>0</v>
      </c>
      <c r="H46" s="46">
        <v>13895217.640000001</v>
      </c>
      <c r="I46" s="50">
        <v>121.93065672165673</v>
      </c>
      <c r="J46" s="48">
        <v>0</v>
      </c>
      <c r="K46" s="49">
        <v>0</v>
      </c>
      <c r="L46" s="46">
        <v>0</v>
      </c>
      <c r="M46" s="49">
        <v>0</v>
      </c>
      <c r="N46" s="46">
        <v>0</v>
      </c>
      <c r="O46" s="50">
        <v>0</v>
      </c>
      <c r="P46" s="139">
        <f t="shared" si="28"/>
        <v>13895217.640000001</v>
      </c>
      <c r="Q46" s="140">
        <f t="shared" si="29"/>
        <v>0</v>
      </c>
      <c r="R46" s="141">
        <f t="shared" si="30"/>
        <v>13895217.640000001</v>
      </c>
      <c r="S46" s="41"/>
      <c r="T46" s="45">
        <v>40072635.643148124</v>
      </c>
      <c r="U46" s="49">
        <v>216.85500104523038</v>
      </c>
      <c r="V46" s="46">
        <v>0</v>
      </c>
      <c r="W46" s="49">
        <v>0</v>
      </c>
      <c r="X46" s="46">
        <v>40072635.643148124</v>
      </c>
      <c r="Y46" s="50">
        <v>189.10928468418479</v>
      </c>
      <c r="Z46" s="48">
        <v>0</v>
      </c>
      <c r="AA46" s="49">
        <v>0</v>
      </c>
      <c r="AB46" s="46">
        <v>0</v>
      </c>
      <c r="AC46" s="49">
        <v>0</v>
      </c>
      <c r="AD46" s="46">
        <v>0</v>
      </c>
      <c r="AE46" s="50">
        <v>0</v>
      </c>
      <c r="AF46" s="139">
        <f t="shared" si="31"/>
        <v>40072635.643148124</v>
      </c>
      <c r="AG46" s="140">
        <f t="shared" si="32"/>
        <v>0</v>
      </c>
      <c r="AH46" s="141">
        <f t="shared" si="33"/>
        <v>40072635.643148124</v>
      </c>
      <c r="AI46" s="43"/>
      <c r="AJ46" s="45">
        <v>8182128.2484127441</v>
      </c>
      <c r="AK46" s="49">
        <v>131.70003780019547</v>
      </c>
      <c r="AL46" s="46">
        <v>258553.53777741629</v>
      </c>
      <c r="AM46" s="49">
        <v>26.211834730070589</v>
      </c>
      <c r="AN46" s="46">
        <v>8440681.7861901596</v>
      </c>
      <c r="AO46" s="50">
        <v>117.24634726827186</v>
      </c>
      <c r="AP46" s="48">
        <v>0</v>
      </c>
      <c r="AQ46" s="49">
        <v>0</v>
      </c>
      <c r="AR46" s="46">
        <v>0</v>
      </c>
      <c r="AS46" s="49">
        <v>0</v>
      </c>
      <c r="AT46" s="46">
        <v>0</v>
      </c>
      <c r="AU46" s="50">
        <v>0</v>
      </c>
      <c r="AV46" s="139">
        <f t="shared" si="34"/>
        <v>8182128.2484127441</v>
      </c>
      <c r="AW46" s="140">
        <f t="shared" si="35"/>
        <v>258553.53777741629</v>
      </c>
      <c r="AX46" s="141">
        <f t="shared" si="36"/>
        <v>8440681.7861901596</v>
      </c>
      <c r="AY46" s="43"/>
      <c r="AZ46" s="45">
        <v>15551075.528546387</v>
      </c>
      <c r="BA46" s="49">
        <v>141.91009206222066</v>
      </c>
      <c r="BB46" s="46">
        <v>0</v>
      </c>
      <c r="BC46" s="49">
        <v>0</v>
      </c>
      <c r="BD46" s="46">
        <v>15551075.528546387</v>
      </c>
      <c r="BE46" s="50">
        <v>124.03946278711663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f t="shared" si="37"/>
        <v>15551075.528546387</v>
      </c>
      <c r="BM46" s="140">
        <f t="shared" si="38"/>
        <v>0</v>
      </c>
      <c r="BN46" s="141">
        <f t="shared" si="39"/>
        <v>15551075.528546387</v>
      </c>
      <c r="BO46" s="43"/>
      <c r="BP46" s="45">
        <v>13179403.14048801</v>
      </c>
      <c r="BQ46" s="49">
        <v>172.64764322003759</v>
      </c>
      <c r="BR46" s="46">
        <v>174699.27889439557</v>
      </c>
      <c r="BS46" s="49">
        <v>18.139266835676001</v>
      </c>
      <c r="BT46" s="46">
        <v>13354102.419382405</v>
      </c>
      <c r="BU46" s="50">
        <v>155.33806089919975</v>
      </c>
      <c r="BV46" s="48">
        <v>24481.203770338714</v>
      </c>
      <c r="BW46" s="49">
        <v>0.10856072658648606</v>
      </c>
      <c r="BX46" s="46">
        <v>-1027.2038302616802</v>
      </c>
      <c r="BY46" s="49">
        <v>-8.7607255397538636E-3</v>
      </c>
      <c r="BZ46" s="46">
        <v>23453.999940077032</v>
      </c>
      <c r="CA46" s="50">
        <v>6.8427286715633279E-2</v>
      </c>
      <c r="CB46" s="139">
        <f t="shared" si="40"/>
        <v>13203884.344258349</v>
      </c>
      <c r="CC46" s="140">
        <f t="shared" si="41"/>
        <v>173672.07506413388</v>
      </c>
      <c r="CD46" s="141">
        <f t="shared" si="42"/>
        <v>13377556.419322483</v>
      </c>
      <c r="CE46" s="43"/>
      <c r="CF46" s="48">
        <v>15715799.932166498</v>
      </c>
      <c r="CG46" s="49">
        <v>125.29338551698528</v>
      </c>
      <c r="CH46" s="46">
        <v>29619.667016077776</v>
      </c>
      <c r="CI46" s="49">
        <v>1.6040109940473182</v>
      </c>
      <c r="CJ46" s="46">
        <f t="shared" si="64"/>
        <v>15745419.599182576</v>
      </c>
      <c r="CK46" s="50">
        <v>109.42069798873213</v>
      </c>
      <c r="CL46" s="48">
        <v>148898.53710034466</v>
      </c>
      <c r="CM46" s="49">
        <f t="shared" si="43"/>
        <v>0.31391206391376641</v>
      </c>
      <c r="CN46" s="46">
        <v>10352.885843347542</v>
      </c>
      <c r="CO46" s="49">
        <f t="shared" si="44"/>
        <v>6.3297948393521208E-2</v>
      </c>
      <c r="CP46" s="46">
        <v>159251.42294369222</v>
      </c>
      <c r="CQ46" s="50">
        <f t="shared" si="45"/>
        <v>0.24965342448336267</v>
      </c>
      <c r="CR46" s="139">
        <f t="shared" si="46"/>
        <v>15864698.469266843</v>
      </c>
      <c r="CS46" s="140">
        <f t="shared" si="47"/>
        <v>39972.552859425319</v>
      </c>
      <c r="CT46" s="141">
        <f t="shared" si="48"/>
        <v>15904671.022126269</v>
      </c>
      <c r="CU46" s="43"/>
      <c r="CV46" s="48">
        <f t="shared" si="49"/>
        <v>106596260.13276178</v>
      </c>
      <c r="CW46" s="49">
        <f t="shared" si="50"/>
        <v>162.22326742631483</v>
      </c>
      <c r="CX46" s="49">
        <f t="shared" si="51"/>
        <v>462872.48368788965</v>
      </c>
      <c r="CY46" s="49">
        <f t="shared" si="52"/>
        <v>4.8674232742480195</v>
      </c>
      <c r="CZ46" s="46">
        <f t="shared" si="53"/>
        <v>107059132.61644967</v>
      </c>
      <c r="DA46" s="50">
        <f t="shared" si="54"/>
        <v>142.32952838696724</v>
      </c>
      <c r="DB46" s="48">
        <f t="shared" si="55"/>
        <v>173379.74087068337</v>
      </c>
      <c r="DC46" s="49">
        <f t="shared" si="56"/>
        <v>7.1778557095122403E-2</v>
      </c>
      <c r="DD46" s="46">
        <f t="shared" si="57"/>
        <v>9325.6820130858614</v>
      </c>
      <c r="DE46" s="49">
        <f t="shared" si="58"/>
        <v>9.0341849998797422E-3</v>
      </c>
      <c r="DF46" s="46">
        <f t="shared" si="59"/>
        <v>182705.42288376924</v>
      </c>
      <c r="DG46" s="50">
        <f t="shared" si="60"/>
        <v>5.2992700126711513E-2</v>
      </c>
      <c r="DH46" s="177"/>
      <c r="DI46" s="190" t="s">
        <v>47</v>
      </c>
      <c r="DJ46" s="48">
        <f t="shared" si="61"/>
        <v>107059132.61644967</v>
      </c>
      <c r="DK46" s="46">
        <f t="shared" si="62"/>
        <v>182705.42288376924</v>
      </c>
      <c r="DL46" s="47">
        <f t="shared" si="63"/>
        <v>107241838.03933343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v>1625757.4099999997</v>
      </c>
      <c r="E47" s="49">
        <v>16.316149075179894</v>
      </c>
      <c r="F47" s="46">
        <v>0</v>
      </c>
      <c r="G47" s="49">
        <v>0</v>
      </c>
      <c r="H47" s="46">
        <v>1625757.4099999997</v>
      </c>
      <c r="I47" s="50">
        <v>14.266035538785536</v>
      </c>
      <c r="J47" s="48">
        <v>0</v>
      </c>
      <c r="K47" s="49">
        <v>0</v>
      </c>
      <c r="L47" s="46">
        <v>0</v>
      </c>
      <c r="M47" s="49">
        <v>0</v>
      </c>
      <c r="N47" s="46">
        <v>0</v>
      </c>
      <c r="O47" s="50">
        <v>0</v>
      </c>
      <c r="P47" s="139">
        <f t="shared" si="28"/>
        <v>1625757.4099999997</v>
      </c>
      <c r="Q47" s="140">
        <f t="shared" si="29"/>
        <v>0</v>
      </c>
      <c r="R47" s="141">
        <f t="shared" si="30"/>
        <v>1625757.4099999997</v>
      </c>
      <c r="S47" s="41"/>
      <c r="T47" s="45">
        <v>4331796.8049731804</v>
      </c>
      <c r="U47" s="49">
        <v>23.441727393112075</v>
      </c>
      <c r="V47" s="46">
        <v>0</v>
      </c>
      <c r="W47" s="49">
        <v>0</v>
      </c>
      <c r="X47" s="46">
        <v>4331796.8049731804</v>
      </c>
      <c r="Y47" s="50">
        <v>20.442453610504764</v>
      </c>
      <c r="Z47" s="48">
        <v>0</v>
      </c>
      <c r="AA47" s="49">
        <v>0</v>
      </c>
      <c r="AB47" s="46">
        <v>0</v>
      </c>
      <c r="AC47" s="49">
        <v>0</v>
      </c>
      <c r="AD47" s="46">
        <v>0</v>
      </c>
      <c r="AE47" s="50">
        <v>0</v>
      </c>
      <c r="AF47" s="139">
        <f t="shared" si="31"/>
        <v>4331796.8049731804</v>
      </c>
      <c r="AG47" s="140">
        <f t="shared" si="32"/>
        <v>0</v>
      </c>
      <c r="AH47" s="141">
        <f t="shared" si="33"/>
        <v>4331796.8049731804</v>
      </c>
      <c r="AI47" s="43"/>
      <c r="AJ47" s="45">
        <v>792700.17689033481</v>
      </c>
      <c r="AK47" s="49">
        <v>12.759350634834046</v>
      </c>
      <c r="AL47" s="46">
        <v>69027.182186406426</v>
      </c>
      <c r="AM47" s="49">
        <v>6.997889516059046</v>
      </c>
      <c r="AN47" s="46">
        <v>861727.35907674127</v>
      </c>
      <c r="AO47" s="50">
        <v>11.969931784205544</v>
      </c>
      <c r="AP47" s="48">
        <v>0</v>
      </c>
      <c r="AQ47" s="49">
        <v>0</v>
      </c>
      <c r="AR47" s="46">
        <v>0</v>
      </c>
      <c r="AS47" s="49">
        <v>0</v>
      </c>
      <c r="AT47" s="46">
        <v>0</v>
      </c>
      <c r="AU47" s="50">
        <v>0</v>
      </c>
      <c r="AV47" s="139">
        <f t="shared" si="34"/>
        <v>792700.17689033481</v>
      </c>
      <c r="AW47" s="140">
        <f t="shared" si="35"/>
        <v>69027.182186406426</v>
      </c>
      <c r="AX47" s="141">
        <f t="shared" si="36"/>
        <v>861727.35907674127</v>
      </c>
      <c r="AY47" s="43"/>
      <c r="AZ47" s="45">
        <v>1213834.1716413244</v>
      </c>
      <c r="BA47" s="49">
        <v>11.076746346559027</v>
      </c>
      <c r="BB47" s="46">
        <v>0</v>
      </c>
      <c r="BC47" s="49">
        <v>0</v>
      </c>
      <c r="BD47" s="46">
        <v>1213834.1716413244</v>
      </c>
      <c r="BE47" s="50">
        <v>9.681860157302463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f t="shared" si="37"/>
        <v>1213834.1716413244</v>
      </c>
      <c r="BM47" s="140">
        <f t="shared" si="38"/>
        <v>0</v>
      </c>
      <c r="BN47" s="141">
        <f t="shared" si="39"/>
        <v>1213834.1716413244</v>
      </c>
      <c r="BO47" s="43"/>
      <c r="BP47" s="45">
        <v>1715633.5908445043</v>
      </c>
      <c r="BQ47" s="49">
        <v>22.474469665358924</v>
      </c>
      <c r="BR47" s="46">
        <v>22617.368026331274</v>
      </c>
      <c r="BS47" s="49">
        <v>2.3483924853422566</v>
      </c>
      <c r="BT47" s="46">
        <v>1738250.9588708356</v>
      </c>
      <c r="BU47" s="50">
        <v>20.219744077689786</v>
      </c>
      <c r="BV47" s="48">
        <v>0</v>
      </c>
      <c r="BW47" s="49">
        <v>0</v>
      </c>
      <c r="BX47" s="46">
        <v>0</v>
      </c>
      <c r="BY47" s="49">
        <v>0</v>
      </c>
      <c r="BZ47" s="46">
        <v>0</v>
      </c>
      <c r="CA47" s="50">
        <v>0</v>
      </c>
      <c r="CB47" s="139">
        <f t="shared" si="40"/>
        <v>1715633.5908445043</v>
      </c>
      <c r="CC47" s="140">
        <f t="shared" si="41"/>
        <v>22617.368026331274</v>
      </c>
      <c r="CD47" s="141">
        <f t="shared" si="42"/>
        <v>1738250.9588708356</v>
      </c>
      <c r="CE47" s="43"/>
      <c r="CF47" s="48">
        <v>1363040.0394863603</v>
      </c>
      <c r="CG47" s="49">
        <v>10.866764776822185</v>
      </c>
      <c r="CH47" s="46">
        <v>6642.6760106610054</v>
      </c>
      <c r="CI47" s="49">
        <v>0.35972468377889122</v>
      </c>
      <c r="CJ47" s="46">
        <f t="shared" si="64"/>
        <v>1369682.7154970213</v>
      </c>
      <c r="CK47" s="50">
        <v>9.5184277439368259</v>
      </c>
      <c r="CL47" s="48">
        <v>0</v>
      </c>
      <c r="CM47" s="49">
        <f t="shared" si="43"/>
        <v>0</v>
      </c>
      <c r="CN47" s="46">
        <v>0</v>
      </c>
      <c r="CO47" s="49">
        <f t="shared" si="44"/>
        <v>0</v>
      </c>
      <c r="CP47" s="46">
        <v>0</v>
      </c>
      <c r="CQ47" s="50">
        <f t="shared" si="45"/>
        <v>0</v>
      </c>
      <c r="CR47" s="139">
        <f t="shared" si="46"/>
        <v>1363040.0394863603</v>
      </c>
      <c r="CS47" s="140">
        <f t="shared" si="47"/>
        <v>6642.6760106610054</v>
      </c>
      <c r="CT47" s="141">
        <f t="shared" si="48"/>
        <v>1369682.7154970213</v>
      </c>
      <c r="CU47" s="43"/>
      <c r="CV47" s="48">
        <f t="shared" si="49"/>
        <v>11042762.193835704</v>
      </c>
      <c r="CW47" s="49">
        <f t="shared" si="50"/>
        <v>16.805401636649293</v>
      </c>
      <c r="CX47" s="49">
        <f t="shared" si="51"/>
        <v>98287.226223398698</v>
      </c>
      <c r="CY47" s="49">
        <f t="shared" si="52"/>
        <v>1.0335579437978326</v>
      </c>
      <c r="CZ47" s="46">
        <f t="shared" si="53"/>
        <v>11141049.420059102</v>
      </c>
      <c r="DA47" s="50">
        <f t="shared" si="54"/>
        <v>14.811443647445202</v>
      </c>
      <c r="DB47" s="48">
        <f t="shared" si="55"/>
        <v>0</v>
      </c>
      <c r="DC47" s="49">
        <f t="shared" si="56"/>
        <v>0</v>
      </c>
      <c r="DD47" s="46">
        <f t="shared" si="57"/>
        <v>0</v>
      </c>
      <c r="DE47" s="49">
        <f t="shared" si="58"/>
        <v>0</v>
      </c>
      <c r="DF47" s="46">
        <f t="shared" si="59"/>
        <v>0</v>
      </c>
      <c r="DG47" s="50">
        <f t="shared" si="60"/>
        <v>0</v>
      </c>
      <c r="DH47" s="177"/>
      <c r="DI47" s="190" t="s">
        <v>40</v>
      </c>
      <c r="DJ47" s="48">
        <f t="shared" si="61"/>
        <v>11141049.420059102</v>
      </c>
      <c r="DK47" s="46">
        <f t="shared" si="62"/>
        <v>0</v>
      </c>
      <c r="DL47" s="47">
        <f t="shared" si="63"/>
        <v>11141049.420059102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v>15628763.220000003</v>
      </c>
      <c r="E48" s="49">
        <v>156.85072630744375</v>
      </c>
      <c r="F48" s="46">
        <v>6534854.8200000003</v>
      </c>
      <c r="G48" s="49">
        <v>456.37648020113136</v>
      </c>
      <c r="H48" s="46">
        <v>22163618.040000003</v>
      </c>
      <c r="I48" s="50">
        <v>194.48594278694281</v>
      </c>
      <c r="J48" s="48">
        <v>11477809.379999997</v>
      </c>
      <c r="K48" s="49">
        <v>46.411741742956025</v>
      </c>
      <c r="L48" s="46">
        <v>32459922.779999997</v>
      </c>
      <c r="M48" s="49">
        <v>162.93996797413834</v>
      </c>
      <c r="N48" s="46">
        <v>43937732.159999996</v>
      </c>
      <c r="O48" s="50">
        <v>98.400808388463616</v>
      </c>
      <c r="P48" s="139">
        <f t="shared" si="28"/>
        <v>27106572.600000001</v>
      </c>
      <c r="Q48" s="140">
        <f t="shared" si="29"/>
        <v>38994777.599999994</v>
      </c>
      <c r="R48" s="141">
        <f t="shared" si="30"/>
        <v>66101350.199999996</v>
      </c>
      <c r="S48" s="41"/>
      <c r="T48" s="45">
        <v>36734289.710000001</v>
      </c>
      <c r="U48" s="49">
        <v>198.78938097299638</v>
      </c>
      <c r="V48" s="46">
        <v>11822471.09</v>
      </c>
      <c r="W48" s="49">
        <v>436.06045625553259</v>
      </c>
      <c r="X48" s="46">
        <v>48556760.799999997</v>
      </c>
      <c r="Y48" s="50">
        <v>229.14725108776696</v>
      </c>
      <c r="Z48" s="48">
        <v>30623743.910000004</v>
      </c>
      <c r="AA48" s="49">
        <v>36.649904449032114</v>
      </c>
      <c r="AB48" s="46">
        <v>28941744.510000005</v>
      </c>
      <c r="AC48" s="49">
        <v>113.14119713684805</v>
      </c>
      <c r="AD48" s="46">
        <v>59565488.420000009</v>
      </c>
      <c r="AE48" s="50">
        <v>54.578288180894418</v>
      </c>
      <c r="AF48" s="139">
        <f t="shared" si="31"/>
        <v>67358033.620000005</v>
      </c>
      <c r="AG48" s="140">
        <f t="shared" si="32"/>
        <v>40764215.600000009</v>
      </c>
      <c r="AH48" s="141">
        <f t="shared" si="33"/>
        <v>108122249.22000001</v>
      </c>
      <c r="AI48" s="43"/>
      <c r="AJ48" s="45">
        <v>9973009.3001800068</v>
      </c>
      <c r="AK48" s="49">
        <v>160.52616897934885</v>
      </c>
      <c r="AL48" s="46">
        <v>3545969.489999997</v>
      </c>
      <c r="AM48" s="49">
        <v>359.48595802919675</v>
      </c>
      <c r="AN48" s="46">
        <v>13518978.790180003</v>
      </c>
      <c r="AO48" s="50">
        <v>187.78706769151705</v>
      </c>
      <c r="AP48" s="48">
        <v>3718235.4645462222</v>
      </c>
      <c r="AQ48" s="49">
        <v>32.722304537060829</v>
      </c>
      <c r="AR48" s="46">
        <v>12303050.495453781</v>
      </c>
      <c r="AS48" s="49">
        <v>120.62878582868862</v>
      </c>
      <c r="AT48" s="46">
        <v>16021285.960000003</v>
      </c>
      <c r="AU48" s="50">
        <v>74.302994420766083</v>
      </c>
      <c r="AV48" s="139">
        <f t="shared" si="34"/>
        <v>13691244.764726229</v>
      </c>
      <c r="AW48" s="140">
        <f t="shared" si="35"/>
        <v>15849019.985453777</v>
      </c>
      <c r="AX48" s="141">
        <f t="shared" si="36"/>
        <v>29540264.750180006</v>
      </c>
      <c r="AY48" s="43"/>
      <c r="AZ48" s="45">
        <v>30616819.66699712</v>
      </c>
      <c r="BA48" s="49">
        <v>279.39133146259599</v>
      </c>
      <c r="BB48" s="46">
        <v>6982162.5930028819</v>
      </c>
      <c r="BC48" s="49">
        <v>442.24490708151012</v>
      </c>
      <c r="BD48" s="46">
        <v>37598982.260000005</v>
      </c>
      <c r="BE48" s="50">
        <v>299.89935759180685</v>
      </c>
      <c r="BF48" s="48">
        <v>21952626.399005257</v>
      </c>
      <c r="BG48" s="49">
        <v>42.287094827347246</v>
      </c>
      <c r="BH48" s="46">
        <v>27983524.200994741</v>
      </c>
      <c r="BI48" s="49">
        <v>143.91115557209946</v>
      </c>
      <c r="BJ48" s="46">
        <v>49936150.599999994</v>
      </c>
      <c r="BK48" s="50">
        <v>69.979456629432022</v>
      </c>
      <c r="BL48" s="139">
        <f t="shared" si="37"/>
        <v>52569446.066002376</v>
      </c>
      <c r="BM48" s="140">
        <f t="shared" si="38"/>
        <v>34965686.793997623</v>
      </c>
      <c r="BN48" s="141">
        <f t="shared" si="39"/>
        <v>87535132.859999999</v>
      </c>
      <c r="BO48" s="43"/>
      <c r="BP48" s="45">
        <v>9993717.8000000045</v>
      </c>
      <c r="BQ48" s="49">
        <v>130.91577871805291</v>
      </c>
      <c r="BR48" s="46">
        <v>3764664.9000000004</v>
      </c>
      <c r="BS48" s="49">
        <v>390.89034368186071</v>
      </c>
      <c r="BT48" s="46">
        <v>13758382.700000005</v>
      </c>
      <c r="BU48" s="50">
        <v>160.04074423041138</v>
      </c>
      <c r="BV48" s="48">
        <v>5700968.8100000024</v>
      </c>
      <c r="BW48" s="49">
        <v>25.280673371558322</v>
      </c>
      <c r="BX48" s="46">
        <v>14881296.190000005</v>
      </c>
      <c r="BY48" s="49">
        <v>126.91828803165862</v>
      </c>
      <c r="BZ48" s="46">
        <v>20582265.000000007</v>
      </c>
      <c r="CA48" s="50">
        <v>60.048970410610423</v>
      </c>
      <c r="CB48" s="139">
        <f t="shared" si="40"/>
        <v>15694686.610000007</v>
      </c>
      <c r="CC48" s="140">
        <f t="shared" si="41"/>
        <v>18645961.090000004</v>
      </c>
      <c r="CD48" s="141">
        <f t="shared" si="42"/>
        <v>34340647.70000001</v>
      </c>
      <c r="CE48" s="43"/>
      <c r="CF48" s="48">
        <v>35431994.226149768</v>
      </c>
      <c r="CG48" s="49">
        <v>282.47970395233887</v>
      </c>
      <c r="CH48" s="46">
        <v>6990431.00385023</v>
      </c>
      <c r="CI48" s="49">
        <v>378.55686146703295</v>
      </c>
      <c r="CJ48" s="46">
        <f t="shared" si="64"/>
        <v>42422425.229999997</v>
      </c>
      <c r="CK48" s="50">
        <v>294.80899824875951</v>
      </c>
      <c r="CL48" s="48">
        <v>23928422.113980591</v>
      </c>
      <c r="CM48" s="49">
        <f t="shared" si="43"/>
        <v>50.446569310062557</v>
      </c>
      <c r="CN48" s="46">
        <v>21803005.956019413</v>
      </c>
      <c r="CO48" s="49">
        <f t="shared" si="44"/>
        <v>133.30442996380131</v>
      </c>
      <c r="CP48" s="46">
        <v>45731428.070000008</v>
      </c>
      <c r="CQ48" s="50">
        <f t="shared" si="45"/>
        <v>71.691714982206975</v>
      </c>
      <c r="CR48" s="139">
        <f t="shared" si="46"/>
        <v>59360416.340130359</v>
      </c>
      <c r="CS48" s="140">
        <f t="shared" si="47"/>
        <v>28793436.959869642</v>
      </c>
      <c r="CT48" s="141">
        <f t="shared" si="48"/>
        <v>88153853.299999997</v>
      </c>
      <c r="CU48" s="43"/>
      <c r="CV48" s="48">
        <f t="shared" si="49"/>
        <v>138378593.92332691</v>
      </c>
      <c r="CW48" s="49">
        <f t="shared" si="50"/>
        <v>210.59113725137104</v>
      </c>
      <c r="CX48" s="63">
        <f t="shared" si="51"/>
        <v>39640553.896853112</v>
      </c>
      <c r="CY48" s="63">
        <f t="shared" si="52"/>
        <v>416.84775276408169</v>
      </c>
      <c r="CZ48" s="46">
        <f t="shared" si="53"/>
        <v>178019147.82018003</v>
      </c>
      <c r="DA48" s="64">
        <f t="shared" si="54"/>
        <v>236.66716452738135</v>
      </c>
      <c r="DB48" s="65">
        <f t="shared" si="55"/>
        <v>97401806.077532083</v>
      </c>
      <c r="DC48" s="63">
        <f t="shared" si="56"/>
        <v>40.32397939687047</v>
      </c>
      <c r="DD48" s="66">
        <f t="shared" si="57"/>
        <v>138372544.13246793</v>
      </c>
      <c r="DE48" s="63">
        <f t="shared" si="58"/>
        <v>134.04737163915883</v>
      </c>
      <c r="DF48" s="66">
        <f t="shared" si="59"/>
        <v>235774350.21000001</v>
      </c>
      <c r="DG48" s="64">
        <f t="shared" si="60"/>
        <v>68.385049775984143</v>
      </c>
      <c r="DH48" s="179"/>
      <c r="DI48" s="190" t="s">
        <v>53</v>
      </c>
      <c r="DJ48" s="65">
        <f t="shared" si="61"/>
        <v>178019147.82018003</v>
      </c>
      <c r="DK48" s="66">
        <f t="shared" si="62"/>
        <v>235774350.21000001</v>
      </c>
      <c r="DL48" s="67">
        <f t="shared" si="63"/>
        <v>413793498.03018004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v>1481.29</v>
      </c>
      <c r="E49" s="49">
        <v>1.4866269908973214E-2</v>
      </c>
      <c r="F49" s="46">
        <v>1083.3</v>
      </c>
      <c r="G49" s="49">
        <v>7.5654724491933792E-2</v>
      </c>
      <c r="H49" s="46">
        <v>2564.59</v>
      </c>
      <c r="I49" s="50">
        <v>2.2504299754299757E-2</v>
      </c>
      <c r="J49" s="48">
        <v>3912.8300000000008</v>
      </c>
      <c r="K49" s="49">
        <v>1.5821943842396408E-2</v>
      </c>
      <c r="L49" s="46">
        <v>4571.79</v>
      </c>
      <c r="M49" s="49">
        <v>2.2949140120674248E-2</v>
      </c>
      <c r="N49" s="46">
        <v>8484.6200000000008</v>
      </c>
      <c r="O49" s="50">
        <v>1.9001742370968248E-2</v>
      </c>
      <c r="P49" s="139">
        <f t="shared" si="28"/>
        <v>5394.1200000000008</v>
      </c>
      <c r="Q49" s="140">
        <f t="shared" si="29"/>
        <v>5655.09</v>
      </c>
      <c r="R49" s="141">
        <f t="shared" si="30"/>
        <v>11049.210000000001</v>
      </c>
      <c r="S49" s="41"/>
      <c r="T49" s="45">
        <v>85190.819781153768</v>
      </c>
      <c r="U49" s="49">
        <v>0.46101423118758467</v>
      </c>
      <c r="V49" s="46">
        <v>26828.683758131381</v>
      </c>
      <c r="W49" s="49">
        <v>0.98955015336867003</v>
      </c>
      <c r="X49" s="46">
        <v>112019.50353928516</v>
      </c>
      <c r="Y49" s="50">
        <v>0.5286382551334351</v>
      </c>
      <c r="Z49" s="48">
        <v>60960.99703303058</v>
      </c>
      <c r="AA49" s="49">
        <v>7.2956942264944008E-2</v>
      </c>
      <c r="AB49" s="46">
        <v>38666.514645724848</v>
      </c>
      <c r="AC49" s="49">
        <v>0.1511579840881809</v>
      </c>
      <c r="AD49" s="46">
        <v>99627.511678755429</v>
      </c>
      <c r="AE49" s="50">
        <v>9.1286064924178748E-2</v>
      </c>
      <c r="AF49" s="139">
        <f t="shared" si="31"/>
        <v>146151.81681418436</v>
      </c>
      <c r="AG49" s="140">
        <f t="shared" si="32"/>
        <v>65495.19840385623</v>
      </c>
      <c r="AH49" s="141">
        <f t="shared" si="33"/>
        <v>211647.01521804059</v>
      </c>
      <c r="AI49" s="43"/>
      <c r="AJ49" s="45">
        <v>2721.2773343150816</v>
      </c>
      <c r="AK49" s="49">
        <v>4.3801846770568052E-2</v>
      </c>
      <c r="AL49" s="46">
        <v>252.88381788972129</v>
      </c>
      <c r="AM49" s="49">
        <v>2.5637045609258037E-2</v>
      </c>
      <c r="AN49" s="46">
        <v>2974.1611522048029</v>
      </c>
      <c r="AO49" s="50">
        <v>4.1312957900359805E-2</v>
      </c>
      <c r="AP49" s="48">
        <v>7572.6766166346979</v>
      </c>
      <c r="AQ49" s="49">
        <v>6.6643286250415365E-2</v>
      </c>
      <c r="AR49" s="46">
        <v>9428.7168112182972</v>
      </c>
      <c r="AS49" s="49">
        <v>9.2446557159144405E-2</v>
      </c>
      <c r="AT49" s="46">
        <v>17001.393427852996</v>
      </c>
      <c r="AU49" s="50">
        <v>7.884850468114421E-2</v>
      </c>
      <c r="AV49" s="139">
        <f t="shared" si="34"/>
        <v>10293.953950949779</v>
      </c>
      <c r="AW49" s="140">
        <f t="shared" si="35"/>
        <v>9681.6006291080193</v>
      </c>
      <c r="AX49" s="141">
        <f t="shared" si="36"/>
        <v>19975.554580057797</v>
      </c>
      <c r="AY49" s="43"/>
      <c r="AZ49" s="45">
        <v>10876.163236328603</v>
      </c>
      <c r="BA49" s="49">
        <v>9.9249555011029E-2</v>
      </c>
      <c r="BB49" s="46">
        <v>13964.312174980329</v>
      </c>
      <c r="BC49" s="49">
        <v>0.88448899005449255</v>
      </c>
      <c r="BD49" s="46">
        <v>24840.475411308929</v>
      </c>
      <c r="BE49" s="50">
        <v>0.19813415604209017</v>
      </c>
      <c r="BF49" s="48">
        <v>35261.897239157763</v>
      </c>
      <c r="BG49" s="49">
        <v>6.7924592039338205E-2</v>
      </c>
      <c r="BH49" s="46">
        <v>22970.697781527262</v>
      </c>
      <c r="BI49" s="49">
        <v>0.11813164197236957</v>
      </c>
      <c r="BJ49" s="46">
        <v>58232.595020685025</v>
      </c>
      <c r="BK49" s="50">
        <v>8.16059169300348E-2</v>
      </c>
      <c r="BL49" s="139">
        <f t="shared" si="37"/>
        <v>46138.060475486367</v>
      </c>
      <c r="BM49" s="140">
        <f t="shared" si="38"/>
        <v>36935.009956507594</v>
      </c>
      <c r="BN49" s="141">
        <f t="shared" si="39"/>
        <v>83073.070431993954</v>
      </c>
      <c r="BO49" s="43"/>
      <c r="BP49" s="45">
        <v>119668.93300372337</v>
      </c>
      <c r="BQ49" s="49">
        <v>1.567639978041099</v>
      </c>
      <c r="BR49" s="46">
        <v>6244.8894758815841</v>
      </c>
      <c r="BS49" s="49">
        <v>0.64841547875418792</v>
      </c>
      <c r="BT49" s="46">
        <v>125913.82247960496</v>
      </c>
      <c r="BU49" s="50">
        <v>1.4646592043505138</v>
      </c>
      <c r="BV49" s="48">
        <v>38153.472788439198</v>
      </c>
      <c r="BW49" s="49">
        <v>0.16918974926915439</v>
      </c>
      <c r="BX49" s="46">
        <v>4396.6473917301691</v>
      </c>
      <c r="BY49" s="49">
        <v>3.7497738967942014E-2</v>
      </c>
      <c r="BZ49" s="46">
        <v>42550.120180169368</v>
      </c>
      <c r="CA49" s="50">
        <v>0.12414041446200925</v>
      </c>
      <c r="CB49" s="139">
        <f t="shared" si="40"/>
        <v>157822.40579216258</v>
      </c>
      <c r="CC49" s="140">
        <f t="shared" si="41"/>
        <v>10641.536867611754</v>
      </c>
      <c r="CD49" s="141">
        <f t="shared" si="42"/>
        <v>168463.94265977433</v>
      </c>
      <c r="CE49" s="43"/>
      <c r="CF49" s="48">
        <v>222751.76874507719</v>
      </c>
      <c r="CG49" s="49">
        <v>1.7758767200162413</v>
      </c>
      <c r="CH49" s="46">
        <v>55661.954068152227</v>
      </c>
      <c r="CI49" s="49">
        <v>3.0142940576276525</v>
      </c>
      <c r="CJ49" s="46">
        <f t="shared" si="64"/>
        <v>278413.72281322943</v>
      </c>
      <c r="CK49" s="50">
        <v>1.934799113352718</v>
      </c>
      <c r="CL49" s="48">
        <v>442438.55860851897</v>
      </c>
      <c r="CM49" s="49">
        <f t="shared" si="43"/>
        <v>0.93276135409063476</v>
      </c>
      <c r="CN49" s="46">
        <v>94803.533456025441</v>
      </c>
      <c r="CO49" s="49">
        <f t="shared" si="44"/>
        <v>0.57963250624258944</v>
      </c>
      <c r="CP49" s="46">
        <v>537242.09206454444</v>
      </c>
      <c r="CQ49" s="50">
        <f t="shared" si="45"/>
        <v>0.84221745452122532</v>
      </c>
      <c r="CR49" s="139">
        <f t="shared" si="46"/>
        <v>665190.32735359622</v>
      </c>
      <c r="CS49" s="140">
        <f t="shared" si="47"/>
        <v>150465.48752417768</v>
      </c>
      <c r="CT49" s="141">
        <f t="shared" si="48"/>
        <v>815655.81487777387</v>
      </c>
      <c r="CU49" s="43"/>
      <c r="CV49" s="48">
        <f t="shared" si="49"/>
        <v>442690.25210059801</v>
      </c>
      <c r="CW49" s="49">
        <f t="shared" si="50"/>
        <v>0.67370711753015999</v>
      </c>
      <c r="CX49" s="49">
        <f t="shared" si="51"/>
        <v>104036.02329503524</v>
      </c>
      <c r="CY49" s="49">
        <f t="shared" si="52"/>
        <v>1.0940105082762182</v>
      </c>
      <c r="CZ49" s="46">
        <f t="shared" si="53"/>
        <v>546726.27539563319</v>
      </c>
      <c r="DA49" s="50">
        <f t="shared" si="54"/>
        <v>0.72684404433393757</v>
      </c>
      <c r="DB49" s="48">
        <f t="shared" si="55"/>
        <v>588300.43228578125</v>
      </c>
      <c r="DC49" s="49">
        <f t="shared" si="56"/>
        <v>0.24355415434266767</v>
      </c>
      <c r="DD49" s="46">
        <f t="shared" si="57"/>
        <v>174837.900086226</v>
      </c>
      <c r="DE49" s="49">
        <f t="shared" si="58"/>
        <v>0.16937291365425772</v>
      </c>
      <c r="DF49" s="46">
        <f t="shared" si="59"/>
        <v>763138.33237200719</v>
      </c>
      <c r="DG49" s="50">
        <f t="shared" si="60"/>
        <v>0.22134406392696657</v>
      </c>
      <c r="DH49" s="177"/>
      <c r="DI49" s="190" t="s">
        <v>41</v>
      </c>
      <c r="DJ49" s="48">
        <f t="shared" si="61"/>
        <v>546726.27539563319</v>
      </c>
      <c r="DK49" s="46">
        <f t="shared" si="62"/>
        <v>763138.33237200719</v>
      </c>
      <c r="DL49" s="47">
        <f t="shared" si="63"/>
        <v>1309864.6077676404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v>0</v>
      </c>
      <c r="E50" s="49">
        <v>0</v>
      </c>
      <c r="F50" s="46">
        <v>119.68</v>
      </c>
      <c r="G50" s="49">
        <v>8.3581255674278938E-3</v>
      </c>
      <c r="H50" s="46">
        <v>119.68</v>
      </c>
      <c r="I50" s="50">
        <v>1.0501930501930503E-3</v>
      </c>
      <c r="J50" s="48">
        <v>0</v>
      </c>
      <c r="K50" s="49">
        <v>0</v>
      </c>
      <c r="L50" s="46">
        <v>1540.8000000000002</v>
      </c>
      <c r="M50" s="49">
        <v>7.7343961769755143E-3</v>
      </c>
      <c r="N50" s="46">
        <v>1540.8000000000002</v>
      </c>
      <c r="O50" s="50">
        <v>3.4507007556246337E-3</v>
      </c>
      <c r="P50" s="139">
        <f t="shared" si="28"/>
        <v>0</v>
      </c>
      <c r="Q50" s="140">
        <f t="shared" si="29"/>
        <v>1660.4800000000002</v>
      </c>
      <c r="R50" s="141">
        <f t="shared" si="30"/>
        <v>1660.4800000000002</v>
      </c>
      <c r="S50" s="41"/>
      <c r="T50" s="45">
        <v>1464.9183458016792</v>
      </c>
      <c r="U50" s="49">
        <v>7.9274763017570162E-3</v>
      </c>
      <c r="V50" s="46">
        <v>1430.5475936329417</v>
      </c>
      <c r="W50" s="49">
        <v>5.2764369785812247E-2</v>
      </c>
      <c r="X50" s="46">
        <v>2895.4659394346209</v>
      </c>
      <c r="Y50" s="50">
        <v>1.3664174662979211E-2</v>
      </c>
      <c r="Z50" s="48">
        <v>2.8265247590195202</v>
      </c>
      <c r="AA50" s="49">
        <v>3.3827301666750689E-6</v>
      </c>
      <c r="AB50" s="46">
        <v>2.7934664156572921</v>
      </c>
      <c r="AC50" s="49">
        <v>1.0920424451948351E-5</v>
      </c>
      <c r="AD50" s="46">
        <v>5.6199911746768123</v>
      </c>
      <c r="AE50" s="50">
        <v>5.1494498919042755E-6</v>
      </c>
      <c r="AF50" s="139">
        <f t="shared" si="31"/>
        <v>1467.7448705606987</v>
      </c>
      <c r="AG50" s="140">
        <f t="shared" si="32"/>
        <v>1433.341060048599</v>
      </c>
      <c r="AH50" s="141">
        <f t="shared" si="33"/>
        <v>2901.085930609298</v>
      </c>
      <c r="AI50" s="43"/>
      <c r="AJ50" s="45">
        <v>27.449456588376506</v>
      </c>
      <c r="AK50" s="49">
        <v>4.4182813572804909E-4</v>
      </c>
      <c r="AL50" s="46">
        <v>-121.38383261450804</v>
      </c>
      <c r="AM50" s="49">
        <v>-1.230574134372547E-2</v>
      </c>
      <c r="AN50" s="46">
        <v>-93.934376026131531</v>
      </c>
      <c r="AO50" s="50">
        <v>-1.3048072123755959E-3</v>
      </c>
      <c r="AP50" s="48">
        <v>0</v>
      </c>
      <c r="AQ50" s="49">
        <v>0</v>
      </c>
      <c r="AR50" s="46">
        <v>-398.8179759518805</v>
      </c>
      <c r="AS50" s="49">
        <v>-3.9103251850837869E-3</v>
      </c>
      <c r="AT50" s="46">
        <v>-398.8179759518805</v>
      </c>
      <c r="AU50" s="50">
        <v>-1.8496249249928369E-3</v>
      </c>
      <c r="AV50" s="139">
        <f t="shared" si="34"/>
        <v>27.449456588376506</v>
      </c>
      <c r="AW50" s="140">
        <f t="shared" si="35"/>
        <v>-520.20180856638854</v>
      </c>
      <c r="AX50" s="141">
        <f t="shared" si="36"/>
        <v>-492.75235197801203</v>
      </c>
      <c r="AY50" s="43"/>
      <c r="AZ50" s="45">
        <v>473.6496010947879</v>
      </c>
      <c r="BA50" s="49">
        <v>4.3222514335558831E-3</v>
      </c>
      <c r="BB50" s="46">
        <v>117.01159510254745</v>
      </c>
      <c r="BC50" s="49">
        <v>7.4114260895963673E-3</v>
      </c>
      <c r="BD50" s="46">
        <v>590.66119619733536</v>
      </c>
      <c r="BE50" s="50">
        <v>4.7112688335300976E-3</v>
      </c>
      <c r="BF50" s="48">
        <v>0</v>
      </c>
      <c r="BG50" s="49">
        <v>0</v>
      </c>
      <c r="BH50" s="46">
        <v>232.06516946379438</v>
      </c>
      <c r="BI50" s="49">
        <v>1.1934439159876286E-3</v>
      </c>
      <c r="BJ50" s="46">
        <v>232.06516946379438</v>
      </c>
      <c r="BK50" s="50">
        <v>3.252111800082042E-4</v>
      </c>
      <c r="BL50" s="139">
        <f t="shared" si="37"/>
        <v>473.6496010947879</v>
      </c>
      <c r="BM50" s="140">
        <f t="shared" si="38"/>
        <v>349.07676456634181</v>
      </c>
      <c r="BN50" s="141">
        <f t="shared" si="39"/>
        <v>822.72636566112965</v>
      </c>
      <c r="BO50" s="43"/>
      <c r="BP50" s="45">
        <v>539.19999999999993</v>
      </c>
      <c r="BQ50" s="49">
        <v>7.0634161677823326E-3</v>
      </c>
      <c r="BR50" s="46">
        <v>0</v>
      </c>
      <c r="BS50" s="49">
        <v>0</v>
      </c>
      <c r="BT50" s="46">
        <v>539.19999999999993</v>
      </c>
      <c r="BU50" s="50">
        <v>6.2721012469756183E-3</v>
      </c>
      <c r="BV50" s="48">
        <v>455.46999999999991</v>
      </c>
      <c r="BW50" s="49">
        <v>2.0197599187608364E-3</v>
      </c>
      <c r="BX50" s="46">
        <v>0</v>
      </c>
      <c r="BY50" s="49">
        <v>0</v>
      </c>
      <c r="BZ50" s="46">
        <v>455.46999999999991</v>
      </c>
      <c r="CA50" s="50">
        <v>1.3288384224438231E-3</v>
      </c>
      <c r="CB50" s="139">
        <f t="shared" si="40"/>
        <v>994.66999999999985</v>
      </c>
      <c r="CC50" s="140">
        <f t="shared" si="41"/>
        <v>0</v>
      </c>
      <c r="CD50" s="141">
        <f t="shared" si="42"/>
        <v>994.66999999999985</v>
      </c>
      <c r="CE50" s="43"/>
      <c r="CF50" s="48">
        <v>0</v>
      </c>
      <c r="CG50" s="49">
        <v>0</v>
      </c>
      <c r="CH50" s="46">
        <v>0</v>
      </c>
      <c r="CI50" s="49">
        <v>0</v>
      </c>
      <c r="CJ50" s="46">
        <f t="shared" si="64"/>
        <v>0</v>
      </c>
      <c r="CK50" s="50">
        <v>0</v>
      </c>
      <c r="CL50" s="48">
        <v>0</v>
      </c>
      <c r="CM50" s="49">
        <f t="shared" si="43"/>
        <v>0</v>
      </c>
      <c r="CN50" s="46">
        <v>0</v>
      </c>
      <c r="CO50" s="49">
        <f t="shared" si="44"/>
        <v>0</v>
      </c>
      <c r="CP50" s="46">
        <v>0</v>
      </c>
      <c r="CQ50" s="50">
        <f t="shared" si="45"/>
        <v>0</v>
      </c>
      <c r="CR50" s="139">
        <f t="shared" si="46"/>
        <v>0</v>
      </c>
      <c r="CS50" s="140">
        <f t="shared" si="47"/>
        <v>0</v>
      </c>
      <c r="CT50" s="141">
        <f t="shared" si="48"/>
        <v>0</v>
      </c>
      <c r="CU50" s="43"/>
      <c r="CV50" s="48">
        <f t="shared" si="49"/>
        <v>2505.2174034848435</v>
      </c>
      <c r="CW50" s="49">
        <f t="shared" si="50"/>
        <v>3.8125592051767832E-3</v>
      </c>
      <c r="CX50" s="49">
        <f t="shared" si="51"/>
        <v>1545.8553561209812</v>
      </c>
      <c r="CY50" s="49">
        <f t="shared" si="52"/>
        <v>1.6255734795585317E-2</v>
      </c>
      <c r="CZ50" s="46">
        <f t="shared" si="53"/>
        <v>4051.072759605825</v>
      </c>
      <c r="DA50" s="50">
        <f t="shared" si="54"/>
        <v>5.3856897701728083E-3</v>
      </c>
      <c r="DB50" s="48">
        <f t="shared" si="55"/>
        <v>458.29652475901946</v>
      </c>
      <c r="DC50" s="49">
        <f t="shared" si="56"/>
        <v>1.8973302822875422E-4</v>
      </c>
      <c r="DD50" s="46">
        <f t="shared" si="57"/>
        <v>1376.8406599275713</v>
      </c>
      <c r="DE50" s="49">
        <f t="shared" si="58"/>
        <v>1.3338041356855416E-3</v>
      </c>
      <c r="DF50" s="46">
        <f t="shared" si="59"/>
        <v>1835.1371846865909</v>
      </c>
      <c r="DG50" s="50">
        <f t="shared" si="60"/>
        <v>5.3227141802649413E-4</v>
      </c>
      <c r="DH50" s="177"/>
      <c r="DI50" s="190" t="s">
        <v>42</v>
      </c>
      <c r="DJ50" s="48">
        <f t="shared" si="61"/>
        <v>4051.072759605825</v>
      </c>
      <c r="DK50" s="46">
        <f t="shared" si="62"/>
        <v>1835.1371846865909</v>
      </c>
      <c r="DL50" s="47">
        <f t="shared" si="63"/>
        <v>5886.2099442924155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v>28892.55000000001</v>
      </c>
      <c r="E51" s="49">
        <v>0.28996647966198663</v>
      </c>
      <c r="F51" s="46">
        <v>4096.66</v>
      </c>
      <c r="G51" s="49">
        <v>0.28609958796005308</v>
      </c>
      <c r="H51" s="46">
        <v>32989.210000000006</v>
      </c>
      <c r="I51" s="50">
        <v>0.28948060723060731</v>
      </c>
      <c r="J51" s="48">
        <v>1193491.3700000006</v>
      </c>
      <c r="K51" s="49">
        <v>4.8260091628117641</v>
      </c>
      <c r="L51" s="46">
        <v>250980.02000000005</v>
      </c>
      <c r="M51" s="49">
        <v>1.2598513156705857</v>
      </c>
      <c r="N51" s="46">
        <v>1444471.3900000006</v>
      </c>
      <c r="O51" s="50">
        <v>3.2349678848333117</v>
      </c>
      <c r="P51" s="139">
        <f t="shared" si="28"/>
        <v>1222383.9200000006</v>
      </c>
      <c r="Q51" s="140">
        <f t="shared" si="29"/>
        <v>255076.68000000005</v>
      </c>
      <c r="R51" s="141">
        <f t="shared" si="30"/>
        <v>1477460.6000000006</v>
      </c>
      <c r="S51" s="41"/>
      <c r="T51" s="45">
        <v>46806.009603908438</v>
      </c>
      <c r="U51" s="49">
        <v>0.25329297907845899</v>
      </c>
      <c r="V51" s="46">
        <v>17069.594990039936</v>
      </c>
      <c r="W51" s="49">
        <v>0.62959556617143464</v>
      </c>
      <c r="X51" s="46">
        <v>63875.604593948374</v>
      </c>
      <c r="Y51" s="50">
        <v>0.30143936628228318</v>
      </c>
      <c r="Z51" s="48">
        <v>2126289.9355621682</v>
      </c>
      <c r="AA51" s="49">
        <v>2.5447026724856161</v>
      </c>
      <c r="AB51" s="46">
        <v>523461.25992618373</v>
      </c>
      <c r="AC51" s="49">
        <v>2.0463532729461997</v>
      </c>
      <c r="AD51" s="46">
        <v>2649751.1954883519</v>
      </c>
      <c r="AE51" s="50">
        <v>2.4278972302773028</v>
      </c>
      <c r="AF51" s="139">
        <f t="shared" si="31"/>
        <v>2173095.9451660765</v>
      </c>
      <c r="AG51" s="140">
        <f t="shared" si="32"/>
        <v>540530.85491622367</v>
      </c>
      <c r="AH51" s="141">
        <f t="shared" si="33"/>
        <v>2713626.8000823003</v>
      </c>
      <c r="AI51" s="43"/>
      <c r="AJ51" s="45">
        <v>26364.100672431035</v>
      </c>
      <c r="AK51" s="49">
        <v>0.42435818037940082</v>
      </c>
      <c r="AL51" s="46">
        <v>472.59594386228963</v>
      </c>
      <c r="AM51" s="49">
        <v>4.7911186522940963E-2</v>
      </c>
      <c r="AN51" s="46">
        <v>26836.696616293324</v>
      </c>
      <c r="AO51" s="50">
        <v>0.37277849476036345</v>
      </c>
      <c r="AP51" s="48">
        <v>893204.37675400928</v>
      </c>
      <c r="AQ51" s="49">
        <v>7.8606387112031086</v>
      </c>
      <c r="AR51" s="46">
        <v>147712.24415134691</v>
      </c>
      <c r="AS51" s="49">
        <v>1.4482870464192616</v>
      </c>
      <c r="AT51" s="46">
        <v>1040916.6209053562</v>
      </c>
      <c r="AU51" s="50">
        <v>4.8275289554605365</v>
      </c>
      <c r="AV51" s="139">
        <f t="shared" si="34"/>
        <v>919568.47742644034</v>
      </c>
      <c r="AW51" s="140">
        <f t="shared" si="35"/>
        <v>148184.84009520919</v>
      </c>
      <c r="AX51" s="141">
        <f t="shared" si="36"/>
        <v>1067753.3175216494</v>
      </c>
      <c r="AY51" s="43"/>
      <c r="AZ51" s="45">
        <v>52094.239688412534</v>
      </c>
      <c r="BA51" s="49">
        <v>0.47538180471978148</v>
      </c>
      <c r="BB51" s="46">
        <v>108.97780268144423</v>
      </c>
      <c r="BC51" s="49">
        <v>6.9025717431874991E-3</v>
      </c>
      <c r="BD51" s="46">
        <v>52203.217491093979</v>
      </c>
      <c r="BE51" s="50">
        <v>0.41638657348605734</v>
      </c>
      <c r="BF51" s="48">
        <v>2321587.9858797975</v>
      </c>
      <c r="BG51" s="49">
        <v>4.4720485615050434</v>
      </c>
      <c r="BH51" s="46">
        <v>330950.22846520395</v>
      </c>
      <c r="BI51" s="49">
        <v>1.7019811183605242</v>
      </c>
      <c r="BJ51" s="46">
        <v>2652538.2143450016</v>
      </c>
      <c r="BK51" s="50">
        <v>3.7172104917648006</v>
      </c>
      <c r="BL51" s="139">
        <f t="shared" si="37"/>
        <v>2373682.2255682102</v>
      </c>
      <c r="BM51" s="140">
        <f t="shared" si="38"/>
        <v>331059.2062678854</v>
      </c>
      <c r="BN51" s="141">
        <f t="shared" si="39"/>
        <v>2704741.4318360956</v>
      </c>
      <c r="BO51" s="43"/>
      <c r="BP51" s="45">
        <v>18790.087010898249</v>
      </c>
      <c r="BQ51" s="49">
        <v>0.24614652148890118</v>
      </c>
      <c r="BR51" s="46">
        <v>0</v>
      </c>
      <c r="BS51" s="49">
        <v>0</v>
      </c>
      <c r="BT51" s="46">
        <v>18790.087010898249</v>
      </c>
      <c r="BU51" s="50">
        <v>0.21857071248485774</v>
      </c>
      <c r="BV51" s="48">
        <v>220698.76035574314</v>
      </c>
      <c r="BW51" s="49">
        <v>0.97867809139291972</v>
      </c>
      <c r="BX51" s="46">
        <v>0</v>
      </c>
      <c r="BY51" s="49">
        <v>0</v>
      </c>
      <c r="BZ51" s="46">
        <v>220698.76035574314</v>
      </c>
      <c r="CA51" s="50">
        <v>0.6438909094922457</v>
      </c>
      <c r="CB51" s="139">
        <f t="shared" si="40"/>
        <v>239488.84736664139</v>
      </c>
      <c r="CC51" s="140">
        <f t="shared" si="41"/>
        <v>0</v>
      </c>
      <c r="CD51" s="141">
        <f t="shared" si="42"/>
        <v>239488.84736664139</v>
      </c>
      <c r="CE51" s="43"/>
      <c r="CF51" s="48">
        <v>1255.5655605529764</v>
      </c>
      <c r="CG51" s="49">
        <v>1.0009930165770908E-2</v>
      </c>
      <c r="CH51" s="46">
        <v>758.95290875406329</v>
      </c>
      <c r="CI51" s="49">
        <v>4.110001672013773E-2</v>
      </c>
      <c r="CJ51" s="46">
        <f t="shared" si="64"/>
        <v>2014.5184693070396</v>
      </c>
      <c r="CK51" s="50">
        <v>1.3999627995573529E-2</v>
      </c>
      <c r="CL51" s="48">
        <v>120782.44874540092</v>
      </c>
      <c r="CM51" s="49">
        <f t="shared" si="43"/>
        <v>0.25463693941248094</v>
      </c>
      <c r="CN51" s="46">
        <v>25147.119397083978</v>
      </c>
      <c r="CO51" s="49">
        <f t="shared" si="44"/>
        <v>0.15375047015177476</v>
      </c>
      <c r="CP51" s="46">
        <v>145929.5681424849</v>
      </c>
      <c r="CQ51" s="50">
        <f t="shared" si="45"/>
        <v>0.2287691735918182</v>
      </c>
      <c r="CR51" s="139">
        <f t="shared" si="46"/>
        <v>122038.0143059539</v>
      </c>
      <c r="CS51" s="140">
        <f t="shared" si="47"/>
        <v>25906.072305838043</v>
      </c>
      <c r="CT51" s="141">
        <f t="shared" si="48"/>
        <v>147944.08661179195</v>
      </c>
      <c r="CU51" s="43"/>
      <c r="CV51" s="48">
        <f t="shared" si="49"/>
        <v>174202.55253620326</v>
      </c>
      <c r="CW51" s="49">
        <f t="shared" si="50"/>
        <v>0.26510974429338069</v>
      </c>
      <c r="CX51" s="49">
        <f t="shared" si="51"/>
        <v>22506.781645337735</v>
      </c>
      <c r="CY51" s="49">
        <f t="shared" si="52"/>
        <v>0.23667432536949751</v>
      </c>
      <c r="CZ51" s="46">
        <f t="shared" si="53"/>
        <v>196709.33418154099</v>
      </c>
      <c r="DA51" s="50">
        <f t="shared" si="54"/>
        <v>0.26151479167757835</v>
      </c>
      <c r="DB51" s="48">
        <f t="shared" si="55"/>
        <v>6876054.8772971202</v>
      </c>
      <c r="DC51" s="49">
        <f t="shared" si="56"/>
        <v>2.8466607178020111</v>
      </c>
      <c r="DD51" s="46">
        <f t="shared" si="57"/>
        <v>1278250.8719398186</v>
      </c>
      <c r="DE51" s="49">
        <f t="shared" si="58"/>
        <v>1.2382960127911009</v>
      </c>
      <c r="DF51" s="46">
        <f t="shared" si="59"/>
        <v>8154305.7492369385</v>
      </c>
      <c r="DG51" s="50">
        <f t="shared" si="60"/>
        <v>2.3651114044148072</v>
      </c>
      <c r="DH51" s="177"/>
      <c r="DI51" s="190" t="s">
        <v>62</v>
      </c>
      <c r="DJ51" s="48">
        <f t="shared" si="61"/>
        <v>196709.33418154099</v>
      </c>
      <c r="DK51" s="46">
        <f t="shared" si="62"/>
        <v>8154305.7492369385</v>
      </c>
      <c r="DL51" s="47">
        <f t="shared" si="63"/>
        <v>8351015.0834184792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v>7289.91</v>
      </c>
      <c r="E52" s="49">
        <v>7.3161750684959004E-2</v>
      </c>
      <c r="F52" s="46">
        <v>5756.3999999999987</v>
      </c>
      <c r="G52" s="49">
        <v>0.40201131363922055</v>
      </c>
      <c r="H52" s="46">
        <v>13046.309999999998</v>
      </c>
      <c r="I52" s="50">
        <v>0.11448148473148471</v>
      </c>
      <c r="J52" s="48">
        <v>4153.6099999999969</v>
      </c>
      <c r="K52" s="49">
        <v>1.6795563355222708E-2</v>
      </c>
      <c r="L52" s="46">
        <v>12200.980000000003</v>
      </c>
      <c r="M52" s="49">
        <v>6.1245595189093151E-2</v>
      </c>
      <c r="N52" s="46">
        <v>16354.59</v>
      </c>
      <c r="O52" s="50">
        <v>3.6626944490479665E-2</v>
      </c>
      <c r="P52" s="139">
        <f t="shared" si="28"/>
        <v>11443.519999999997</v>
      </c>
      <c r="Q52" s="140">
        <f t="shared" si="29"/>
        <v>17957.38</v>
      </c>
      <c r="R52" s="141">
        <f t="shared" si="30"/>
        <v>29400.899999999998</v>
      </c>
      <c r="S52" s="41"/>
      <c r="T52" s="45">
        <v>9472.8804880621992</v>
      </c>
      <c r="U52" s="49">
        <v>5.1262949770345796E-2</v>
      </c>
      <c r="V52" s="46">
        <v>19369.903986721703</v>
      </c>
      <c r="W52" s="49">
        <v>0.71444024737096867</v>
      </c>
      <c r="X52" s="46">
        <v>28842.784474783904</v>
      </c>
      <c r="Y52" s="50">
        <v>0.13611379068995999</v>
      </c>
      <c r="Z52" s="48">
        <v>6956.3710514115701</v>
      </c>
      <c r="AA52" s="49">
        <v>8.3252503382839019E-3</v>
      </c>
      <c r="AB52" s="46">
        <v>32898.017783967414</v>
      </c>
      <c r="AC52" s="49">
        <v>0.12860735171721649</v>
      </c>
      <c r="AD52" s="46">
        <v>39854.388835378981</v>
      </c>
      <c r="AE52" s="50">
        <v>3.6517526789898433E-2</v>
      </c>
      <c r="AF52" s="139">
        <f t="shared" si="31"/>
        <v>16429.251539473771</v>
      </c>
      <c r="AG52" s="140">
        <f t="shared" si="32"/>
        <v>52267.921770689121</v>
      </c>
      <c r="AH52" s="141">
        <f t="shared" si="33"/>
        <v>68697.173310162892</v>
      </c>
      <c r="AI52" s="43"/>
      <c r="AJ52" s="45">
        <v>152.74068682291551</v>
      </c>
      <c r="AK52" s="49">
        <v>2.4585234571589728E-3</v>
      </c>
      <c r="AL52" s="46">
        <v>5282.5244815998267</v>
      </c>
      <c r="AM52" s="49">
        <v>0.53553573414434574</v>
      </c>
      <c r="AN52" s="46">
        <v>5435.2651684227421</v>
      </c>
      <c r="AO52" s="50">
        <v>7.549923140979764E-2</v>
      </c>
      <c r="AP52" s="48">
        <v>0</v>
      </c>
      <c r="AQ52" s="49">
        <v>0</v>
      </c>
      <c r="AR52" s="46">
        <v>963.63309327299476</v>
      </c>
      <c r="AS52" s="49">
        <v>9.4482169335823232E-3</v>
      </c>
      <c r="AT52" s="46">
        <v>963.63309327299476</v>
      </c>
      <c r="AU52" s="50">
        <v>4.4691059464198515E-3</v>
      </c>
      <c r="AV52" s="139">
        <f t="shared" si="34"/>
        <v>152.74068682291551</v>
      </c>
      <c r="AW52" s="140">
        <f t="shared" si="35"/>
        <v>6246.157574872821</v>
      </c>
      <c r="AX52" s="141">
        <f t="shared" si="36"/>
        <v>6398.8982616957364</v>
      </c>
      <c r="AY52" s="43"/>
      <c r="AZ52" s="45">
        <v>10843.952783448813</v>
      </c>
      <c r="BA52" s="49">
        <v>9.8955621107541358E-2</v>
      </c>
      <c r="BB52" s="46">
        <v>7052.7986116106695</v>
      </c>
      <c r="BC52" s="49">
        <v>0.44671893916966487</v>
      </c>
      <c r="BD52" s="46">
        <v>17896.75139505948</v>
      </c>
      <c r="BE52" s="50">
        <v>0.14274918957230864</v>
      </c>
      <c r="BF52" s="48">
        <v>12674.832190900341</v>
      </c>
      <c r="BG52" s="49">
        <v>2.4415385249830661E-2</v>
      </c>
      <c r="BH52" s="46">
        <v>19111.014625247761</v>
      </c>
      <c r="BI52" s="49">
        <v>9.8282410003845522E-2</v>
      </c>
      <c r="BJ52" s="46">
        <v>31785.8468161481</v>
      </c>
      <c r="BK52" s="50">
        <v>4.4544007937616363E-2</v>
      </c>
      <c r="BL52" s="139">
        <f t="shared" si="37"/>
        <v>23518.784974349153</v>
      </c>
      <c r="BM52" s="140">
        <f t="shared" si="38"/>
        <v>26163.81323685843</v>
      </c>
      <c r="BN52" s="141">
        <f t="shared" si="39"/>
        <v>49682.598211207587</v>
      </c>
      <c r="BO52" s="43"/>
      <c r="BP52" s="45">
        <v>851.45048288948476</v>
      </c>
      <c r="BQ52" s="49">
        <v>1.1153837364442993E-2</v>
      </c>
      <c r="BR52" s="46">
        <v>0</v>
      </c>
      <c r="BS52" s="49">
        <v>0</v>
      </c>
      <c r="BT52" s="46">
        <v>851.45048288948476</v>
      </c>
      <c r="BU52" s="50">
        <v>9.9042723209739059E-3</v>
      </c>
      <c r="BV52" s="48">
        <v>927.9</v>
      </c>
      <c r="BW52" s="49">
        <v>4.1147281459112135E-3</v>
      </c>
      <c r="BX52" s="46">
        <v>2646.2000000000003</v>
      </c>
      <c r="BY52" s="49">
        <v>2.2568677452644331E-2</v>
      </c>
      <c r="BZ52" s="46">
        <v>3574.1000000000004</v>
      </c>
      <c r="CA52" s="50">
        <v>1.0427473611119216E-2</v>
      </c>
      <c r="CB52" s="139">
        <f t="shared" si="40"/>
        <v>1779.3504828894847</v>
      </c>
      <c r="CC52" s="140">
        <f t="shared" si="41"/>
        <v>2646.2000000000003</v>
      </c>
      <c r="CD52" s="141">
        <f t="shared" si="42"/>
        <v>4425.5504828894846</v>
      </c>
      <c r="CE52" s="43"/>
      <c r="CF52" s="48">
        <v>0</v>
      </c>
      <c r="CG52" s="49">
        <v>0</v>
      </c>
      <c r="CH52" s="46">
        <v>0</v>
      </c>
      <c r="CI52" s="49">
        <v>0</v>
      </c>
      <c r="CJ52" s="46">
        <f t="shared" si="64"/>
        <v>0</v>
      </c>
      <c r="CK52" s="50">
        <v>0</v>
      </c>
      <c r="CL52" s="48">
        <v>0</v>
      </c>
      <c r="CM52" s="49">
        <f t="shared" si="43"/>
        <v>0</v>
      </c>
      <c r="CN52" s="46">
        <v>0</v>
      </c>
      <c r="CO52" s="49">
        <f t="shared" si="44"/>
        <v>0</v>
      </c>
      <c r="CP52" s="46">
        <v>0</v>
      </c>
      <c r="CQ52" s="50">
        <f t="shared" si="45"/>
        <v>0</v>
      </c>
      <c r="CR52" s="139">
        <f t="shared" si="46"/>
        <v>0</v>
      </c>
      <c r="CS52" s="140">
        <f t="shared" si="47"/>
        <v>0</v>
      </c>
      <c r="CT52" s="141">
        <f t="shared" si="48"/>
        <v>0</v>
      </c>
      <c r="CU52" s="43"/>
      <c r="CV52" s="48">
        <f t="shared" si="49"/>
        <v>28610.934441223413</v>
      </c>
      <c r="CW52" s="49">
        <f t="shared" si="50"/>
        <v>4.3541483194576458E-2</v>
      </c>
      <c r="CX52" s="49">
        <f t="shared" si="51"/>
        <v>37461.627079932194</v>
      </c>
      <c r="CY52" s="49">
        <f t="shared" si="52"/>
        <v>0.39393483511327704</v>
      </c>
      <c r="CZ52" s="46">
        <f t="shared" si="53"/>
        <v>66072.561521155614</v>
      </c>
      <c r="DA52" s="50">
        <f t="shared" si="54"/>
        <v>8.7840021591768611E-2</v>
      </c>
      <c r="DB52" s="48">
        <f t="shared" si="55"/>
        <v>24712.713242311911</v>
      </c>
      <c r="DC52" s="49">
        <f t="shared" si="56"/>
        <v>1.023096983263868E-2</v>
      </c>
      <c r="DD52" s="46">
        <f t="shared" si="57"/>
        <v>67819.84550248817</v>
      </c>
      <c r="DE52" s="49">
        <f t="shared" si="58"/>
        <v>6.5699970262014032E-2</v>
      </c>
      <c r="DF52" s="46">
        <f t="shared" si="59"/>
        <v>92532.558744800073</v>
      </c>
      <c r="DG52" s="50">
        <f t="shared" si="60"/>
        <v>2.6838558265673228E-2</v>
      </c>
      <c r="DH52" s="177"/>
      <c r="DI52" s="190" t="s">
        <v>43</v>
      </c>
      <c r="DJ52" s="48">
        <f t="shared" si="61"/>
        <v>66072.561521155614</v>
      </c>
      <c r="DK52" s="46">
        <f t="shared" si="62"/>
        <v>92532.558744800073</v>
      </c>
      <c r="DL52" s="47">
        <f t="shared" si="63"/>
        <v>158605.12026595569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v>729150.11000000034</v>
      </c>
      <c r="E53" s="49">
        <v>7.3177719011250426</v>
      </c>
      <c r="F53" s="46">
        <v>295136.39</v>
      </c>
      <c r="G53" s="49">
        <v>20.611522452685243</v>
      </c>
      <c r="H53" s="46">
        <v>1024286.5000000003</v>
      </c>
      <c r="I53" s="50">
        <v>8.9881230256230289</v>
      </c>
      <c r="J53" s="48">
        <v>936722.76</v>
      </c>
      <c r="K53" s="49">
        <v>3.7877380066638633</v>
      </c>
      <c r="L53" s="46">
        <v>2053086.7699999996</v>
      </c>
      <c r="M53" s="49">
        <v>10.305936179184192</v>
      </c>
      <c r="N53" s="46">
        <v>2989809.5299999993</v>
      </c>
      <c r="O53" s="50">
        <v>6.6958320381261212</v>
      </c>
      <c r="P53" s="139">
        <f t="shared" si="28"/>
        <v>1665872.8700000003</v>
      </c>
      <c r="Q53" s="140">
        <f t="shared" si="29"/>
        <v>2348223.1599999997</v>
      </c>
      <c r="R53" s="141">
        <f t="shared" si="30"/>
        <v>4014096.0300000003</v>
      </c>
      <c r="S53" s="41"/>
      <c r="T53" s="45">
        <v>1470153.9442119645</v>
      </c>
      <c r="U53" s="49">
        <v>7.955808995140238</v>
      </c>
      <c r="V53" s="46">
        <v>792557.76573110104</v>
      </c>
      <c r="W53" s="49">
        <v>29.232729630093726</v>
      </c>
      <c r="X53" s="46">
        <v>2262711.7099430654</v>
      </c>
      <c r="Y53" s="50">
        <v>10.678104548060261</v>
      </c>
      <c r="Z53" s="48">
        <v>2170069.2519528395</v>
      </c>
      <c r="AA53" s="49">
        <v>2.5970969116510663</v>
      </c>
      <c r="AB53" s="46">
        <v>3049231.3102585385</v>
      </c>
      <c r="AC53" s="49">
        <v>11.920279396793374</v>
      </c>
      <c r="AD53" s="46">
        <v>5219300.5622113775</v>
      </c>
      <c r="AE53" s="50">
        <v>4.7823076372430222</v>
      </c>
      <c r="AF53" s="139">
        <f t="shared" si="31"/>
        <v>3640223.196164804</v>
      </c>
      <c r="AG53" s="140">
        <f t="shared" si="32"/>
        <v>3841789.0759896394</v>
      </c>
      <c r="AH53" s="141">
        <f t="shared" si="33"/>
        <v>7482012.272154443</v>
      </c>
      <c r="AI53" s="43"/>
      <c r="AJ53" s="45">
        <v>176609.35664226557</v>
      </c>
      <c r="AK53" s="49">
        <v>2.842715029572739</v>
      </c>
      <c r="AL53" s="46">
        <v>145726.5754465108</v>
      </c>
      <c r="AM53" s="49">
        <v>14.773578208283739</v>
      </c>
      <c r="AN53" s="46">
        <v>322335.93208877638</v>
      </c>
      <c r="AO53" s="50">
        <v>4.4774476266307781</v>
      </c>
      <c r="AP53" s="48">
        <v>494194.14191480289</v>
      </c>
      <c r="AQ53" s="49">
        <v>4.3491520013623415</v>
      </c>
      <c r="AR53" s="46">
        <v>1016222.9475912775</v>
      </c>
      <c r="AS53" s="49">
        <v>9.9638492375923118</v>
      </c>
      <c r="AT53" s="46">
        <v>1510417.0895060804</v>
      </c>
      <c r="AU53" s="50">
        <v>7.0049628260052605</v>
      </c>
      <c r="AV53" s="139">
        <f t="shared" si="34"/>
        <v>670803.49855706841</v>
      </c>
      <c r="AW53" s="140">
        <f t="shared" si="35"/>
        <v>1161949.5230377885</v>
      </c>
      <c r="AX53" s="141">
        <f t="shared" si="36"/>
        <v>1832753.0215948569</v>
      </c>
      <c r="AY53" s="43"/>
      <c r="AZ53" s="45">
        <v>1180659.3625382304</v>
      </c>
      <c r="BA53" s="49">
        <v>10.774012287726588</v>
      </c>
      <c r="BB53" s="46">
        <v>422928.39783317241</v>
      </c>
      <c r="BC53" s="49">
        <v>26.787965406205497</v>
      </c>
      <c r="BD53" s="46">
        <v>1603587.7603714028</v>
      </c>
      <c r="BE53" s="50">
        <v>12.790637146822279</v>
      </c>
      <c r="BF53" s="48">
        <v>2155667.5859385272</v>
      </c>
      <c r="BG53" s="49">
        <v>4.152437980129422</v>
      </c>
      <c r="BH53" s="46">
        <v>2293777.2362486026</v>
      </c>
      <c r="BI53" s="49">
        <v>11.796231608375431</v>
      </c>
      <c r="BJ53" s="46">
        <v>4449444.8221871294</v>
      </c>
      <c r="BK53" s="50">
        <v>6.2353570953724082</v>
      </c>
      <c r="BL53" s="139">
        <f t="shared" si="37"/>
        <v>3336326.9484767579</v>
      </c>
      <c r="BM53" s="140">
        <f t="shared" si="38"/>
        <v>2716705.6340817749</v>
      </c>
      <c r="BN53" s="141">
        <f t="shared" si="39"/>
        <v>6053032.5825585332</v>
      </c>
      <c r="BO53" s="43"/>
      <c r="BP53" s="45">
        <v>574893.72650464461</v>
      </c>
      <c r="BQ53" s="49">
        <v>7.5309971115533045</v>
      </c>
      <c r="BR53" s="46">
        <v>298575.23803243972</v>
      </c>
      <c r="BS53" s="49">
        <v>31.001478354525982</v>
      </c>
      <c r="BT53" s="46">
        <v>873468.96453708434</v>
      </c>
      <c r="BU53" s="50">
        <v>10.160396479353764</v>
      </c>
      <c r="BV53" s="48">
        <v>915060.72507527273</v>
      </c>
      <c r="BW53" s="49">
        <v>4.057792995673184</v>
      </c>
      <c r="BX53" s="46">
        <v>976588.69626668002</v>
      </c>
      <c r="BY53" s="49">
        <v>8.3290436436932733</v>
      </c>
      <c r="BZ53" s="46">
        <v>1891649.4213419529</v>
      </c>
      <c r="CA53" s="50">
        <v>5.5189066961003181</v>
      </c>
      <c r="CB53" s="139">
        <f t="shared" si="40"/>
        <v>1489954.4515799172</v>
      </c>
      <c r="CC53" s="140">
        <f t="shared" si="41"/>
        <v>1275163.9342991197</v>
      </c>
      <c r="CD53" s="141">
        <f t="shared" si="42"/>
        <v>2765118.385879037</v>
      </c>
      <c r="CE53" s="43"/>
      <c r="CF53" s="48">
        <v>817791.08382635447</v>
      </c>
      <c r="CG53" s="49">
        <v>6.5197962547544046</v>
      </c>
      <c r="CH53" s="46">
        <v>402456.85892986495</v>
      </c>
      <c r="CI53" s="49">
        <v>21.794479526148866</v>
      </c>
      <c r="CJ53" s="46">
        <f t="shared" si="64"/>
        <v>1220247.9427562193</v>
      </c>
      <c r="CK53" s="50">
        <v>8.4799506786488994</v>
      </c>
      <c r="CL53" s="48">
        <v>1309133.3904045664</v>
      </c>
      <c r="CM53" s="49">
        <f t="shared" si="43"/>
        <v>2.7599516591850568</v>
      </c>
      <c r="CN53" s="46">
        <v>1211591.6280326624</v>
      </c>
      <c r="CO53" s="49">
        <f t="shared" si="44"/>
        <v>7.407718534297695</v>
      </c>
      <c r="CP53" s="46">
        <v>2520725.0184372291</v>
      </c>
      <c r="CQ53" s="50">
        <f t="shared" si="45"/>
        <v>3.9516609735804433</v>
      </c>
      <c r="CR53" s="139">
        <f t="shared" si="46"/>
        <v>2126924.4742309209</v>
      </c>
      <c r="CS53" s="140">
        <f t="shared" si="47"/>
        <v>1614048.4869625275</v>
      </c>
      <c r="CT53" s="141">
        <f t="shared" si="48"/>
        <v>3740972.9611934484</v>
      </c>
      <c r="CU53" s="43"/>
      <c r="CV53" s="48">
        <f t="shared" si="49"/>
        <v>4949257.5837234603</v>
      </c>
      <c r="CW53" s="49">
        <f t="shared" si="50"/>
        <v>7.532015997241591</v>
      </c>
      <c r="CX53" s="49">
        <f t="shared" si="51"/>
        <v>2357381.2259730888</v>
      </c>
      <c r="CY53" s="49">
        <f t="shared" si="52"/>
        <v>24.789488789992099</v>
      </c>
      <c r="CZ53" s="46">
        <f t="shared" si="53"/>
        <v>7306638.8096965495</v>
      </c>
      <c r="DA53" s="50">
        <f t="shared" si="54"/>
        <v>9.7137948950488031</v>
      </c>
      <c r="DB53" s="48">
        <f t="shared" si="55"/>
        <v>7980847.8552860087</v>
      </c>
      <c r="DC53" s="49">
        <f t="shared" si="56"/>
        <v>3.3040408329794393</v>
      </c>
      <c r="DD53" s="46">
        <f t="shared" si="57"/>
        <v>10600498.58839776</v>
      </c>
      <c r="DE53" s="49">
        <f t="shared" si="58"/>
        <v>10.269154063388468</v>
      </c>
      <c r="DF53" s="46">
        <f t="shared" si="59"/>
        <v>18581346.44368377</v>
      </c>
      <c r="DG53" s="50">
        <f t="shared" si="60"/>
        <v>5.3894170435602637</v>
      </c>
      <c r="DH53" s="177"/>
      <c r="DI53" s="190" t="s">
        <v>44</v>
      </c>
      <c r="DJ53" s="48">
        <f t="shared" si="61"/>
        <v>7306638.8096965495</v>
      </c>
      <c r="DK53" s="46">
        <f t="shared" si="62"/>
        <v>18581346.44368377</v>
      </c>
      <c r="DL53" s="47">
        <f t="shared" si="63"/>
        <v>25887985.253380321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v>4764800.0499999989</v>
      </c>
      <c r="E54" s="49">
        <v>47.819673126524208</v>
      </c>
      <c r="F54" s="46">
        <v>1078052.4400000002</v>
      </c>
      <c r="G54" s="49">
        <v>75.288249179411977</v>
      </c>
      <c r="H54" s="46">
        <v>5842852.4899999993</v>
      </c>
      <c r="I54" s="50">
        <v>51.271081870831864</v>
      </c>
      <c r="J54" s="48">
        <v>5820227.0199999996</v>
      </c>
      <c r="K54" s="49">
        <v>23.534706353314139</v>
      </c>
      <c r="L54" s="46">
        <v>6472657.6799999997</v>
      </c>
      <c r="M54" s="49">
        <v>32.490977943317233</v>
      </c>
      <c r="N54" s="46">
        <v>12292884.699999999</v>
      </c>
      <c r="O54" s="50">
        <v>27.530546808863246</v>
      </c>
      <c r="P54" s="139">
        <f t="shared" si="28"/>
        <v>10585027.069999998</v>
      </c>
      <c r="Q54" s="140">
        <f t="shared" si="29"/>
        <v>7550710.1200000001</v>
      </c>
      <c r="R54" s="141">
        <f t="shared" si="30"/>
        <v>18135737.189999998</v>
      </c>
      <c r="S54" s="41"/>
      <c r="T54" s="45">
        <v>6025636.2127315942</v>
      </c>
      <c r="U54" s="49">
        <v>32.608021065704826</v>
      </c>
      <c r="V54" s="46">
        <v>2831493.8983615539</v>
      </c>
      <c r="W54" s="49">
        <v>104.43692454859671</v>
      </c>
      <c r="X54" s="46">
        <v>8857130.1110931486</v>
      </c>
      <c r="Y54" s="50">
        <v>41.798237445107404</v>
      </c>
      <c r="Z54" s="48">
        <v>12261456.942644255</v>
      </c>
      <c r="AA54" s="49">
        <v>14.674274532680199</v>
      </c>
      <c r="AB54" s="46">
        <v>9128312.9087207373</v>
      </c>
      <c r="AC54" s="49">
        <v>35.685072472931161</v>
      </c>
      <c r="AD54" s="46">
        <v>21389769.851364993</v>
      </c>
      <c r="AE54" s="50">
        <v>19.598882742961408</v>
      </c>
      <c r="AF54" s="139">
        <f t="shared" si="31"/>
        <v>18287093.155375849</v>
      </c>
      <c r="AG54" s="140">
        <f t="shared" si="32"/>
        <v>11959806.807082292</v>
      </c>
      <c r="AH54" s="141">
        <f t="shared" si="33"/>
        <v>30246899.962458141</v>
      </c>
      <c r="AI54" s="43"/>
      <c r="AJ54" s="45">
        <v>1206293.1054021567</v>
      </c>
      <c r="AK54" s="49">
        <v>19.416567762843155</v>
      </c>
      <c r="AL54" s="46">
        <v>753875.6467542093</v>
      </c>
      <c r="AM54" s="49">
        <v>76.426971487653006</v>
      </c>
      <c r="AN54" s="46">
        <v>1960168.7521563661</v>
      </c>
      <c r="AO54" s="50">
        <v>27.227969498359048</v>
      </c>
      <c r="AP54" s="48">
        <v>2534024.1624565818</v>
      </c>
      <c r="AQ54" s="49">
        <v>22.300661466660053</v>
      </c>
      <c r="AR54" s="46">
        <v>3468865.4694138765</v>
      </c>
      <c r="AS54" s="49">
        <v>34.011486007724962</v>
      </c>
      <c r="AT54" s="46">
        <v>6002889.6318704579</v>
      </c>
      <c r="AU54" s="50">
        <v>27.840004600064269</v>
      </c>
      <c r="AV54" s="139">
        <f t="shared" si="34"/>
        <v>3740317.2678587385</v>
      </c>
      <c r="AW54" s="140">
        <f t="shared" si="35"/>
        <v>4222741.1161680855</v>
      </c>
      <c r="AX54" s="141">
        <f t="shared" si="36"/>
        <v>7963058.3840268236</v>
      </c>
      <c r="AY54" s="43"/>
      <c r="AZ54" s="45">
        <v>4638649.8504036721</v>
      </c>
      <c r="BA54" s="49">
        <v>42.329627047777706</v>
      </c>
      <c r="BB54" s="46">
        <v>1427727.3559699524</v>
      </c>
      <c r="BC54" s="49">
        <v>90.431172787557159</v>
      </c>
      <c r="BD54" s="46">
        <v>6066377.2063736245</v>
      </c>
      <c r="BE54" s="50">
        <v>48.387017885760969</v>
      </c>
      <c r="BF54" s="48">
        <v>11617602.926823545</v>
      </c>
      <c r="BG54" s="49">
        <v>22.37885652968227</v>
      </c>
      <c r="BH54" s="46">
        <v>6476949.779119309</v>
      </c>
      <c r="BI54" s="49">
        <v>33.309075747592232</v>
      </c>
      <c r="BJ54" s="46">
        <v>18094552.705942854</v>
      </c>
      <c r="BK54" s="50">
        <v>25.357320320050864</v>
      </c>
      <c r="BL54" s="139">
        <f t="shared" si="37"/>
        <v>16256252.777227217</v>
      </c>
      <c r="BM54" s="140">
        <f t="shared" si="38"/>
        <v>7904677.1350892615</v>
      </c>
      <c r="BN54" s="141">
        <f t="shared" si="39"/>
        <v>24160929.912316479</v>
      </c>
      <c r="BO54" s="43"/>
      <c r="BP54" s="45">
        <v>2292199.9429488871</v>
      </c>
      <c r="BQ54" s="49">
        <v>30.027377850176023</v>
      </c>
      <c r="BR54" s="46">
        <v>995634.44573542906</v>
      </c>
      <c r="BS54" s="49">
        <v>103.37809632804787</v>
      </c>
      <c r="BT54" s="46">
        <v>3287834.3886843161</v>
      </c>
      <c r="BU54" s="50">
        <v>38.244863073286758</v>
      </c>
      <c r="BV54" s="48">
        <v>5534198.9404085549</v>
      </c>
      <c r="BW54" s="49">
        <v>24.541140365525482</v>
      </c>
      <c r="BX54" s="46">
        <v>3182791.3499795226</v>
      </c>
      <c r="BY54" s="49">
        <v>27.145110489288133</v>
      </c>
      <c r="BZ54" s="46">
        <v>8716990.2903880775</v>
      </c>
      <c r="CA54" s="50">
        <v>25.431909074005794</v>
      </c>
      <c r="CB54" s="139">
        <f t="shared" si="40"/>
        <v>7826398.883357442</v>
      </c>
      <c r="CC54" s="140">
        <f t="shared" si="41"/>
        <v>4178425.7957149516</v>
      </c>
      <c r="CD54" s="141">
        <f t="shared" si="42"/>
        <v>12004824.679072393</v>
      </c>
      <c r="CE54" s="43"/>
      <c r="CF54" s="48">
        <v>3080672.1238574982</v>
      </c>
      <c r="CG54" s="49">
        <v>24.560495916970932</v>
      </c>
      <c r="CH54" s="46">
        <v>1206903.0025175521</v>
      </c>
      <c r="CI54" s="49">
        <v>65.358117757909241</v>
      </c>
      <c r="CJ54" s="46">
        <f t="shared" si="64"/>
        <v>4287575.1263750503</v>
      </c>
      <c r="CK54" s="50">
        <v>29.795932718835914</v>
      </c>
      <c r="CL54" s="48">
        <v>5166015.4770001061</v>
      </c>
      <c r="CM54" s="49">
        <f t="shared" si="43"/>
        <v>10.891138436791332</v>
      </c>
      <c r="CN54" s="46">
        <v>3303800.5139941438</v>
      </c>
      <c r="CO54" s="49">
        <f t="shared" si="44"/>
        <v>20.199565377383827</v>
      </c>
      <c r="CP54" s="46">
        <v>8469815.9909942504</v>
      </c>
      <c r="CQ54" s="50">
        <f t="shared" si="45"/>
        <v>13.27786294030985</v>
      </c>
      <c r="CR54" s="139">
        <f t="shared" si="46"/>
        <v>8246687.6008576043</v>
      </c>
      <c r="CS54" s="140">
        <f t="shared" si="47"/>
        <v>4510703.5165116955</v>
      </c>
      <c r="CT54" s="141">
        <f t="shared" si="48"/>
        <v>12757391.1173693</v>
      </c>
      <c r="CU54" s="43"/>
      <c r="CV54" s="48">
        <f t="shared" si="49"/>
        <v>22008251.285343807</v>
      </c>
      <c r="CW54" s="49">
        <f t="shared" si="50"/>
        <v>33.493205384515818</v>
      </c>
      <c r="CX54" s="49">
        <f t="shared" si="51"/>
        <v>8293686.7893386967</v>
      </c>
      <c r="CY54" s="49">
        <f t="shared" si="52"/>
        <v>87.213834328874995</v>
      </c>
      <c r="CZ54" s="46">
        <f t="shared" si="53"/>
        <v>30301938.074682504</v>
      </c>
      <c r="DA54" s="50">
        <f t="shared" si="54"/>
        <v>40.284844926139208</v>
      </c>
      <c r="DB54" s="48">
        <f t="shared" si="55"/>
        <v>42933525.469333053</v>
      </c>
      <c r="DC54" s="49">
        <f t="shared" si="56"/>
        <v>17.774317193690635</v>
      </c>
      <c r="DD54" s="46">
        <f t="shared" si="57"/>
        <v>32033377.70122759</v>
      </c>
      <c r="DE54" s="49">
        <f t="shared" si="58"/>
        <v>31.032096088825547</v>
      </c>
      <c r="DF54" s="46">
        <f t="shared" si="59"/>
        <v>74966903.170560643</v>
      </c>
      <c r="DG54" s="50">
        <f t="shared" si="60"/>
        <v>21.743736756368911</v>
      </c>
      <c r="DH54" s="177"/>
      <c r="DI54" s="190" t="s">
        <v>45</v>
      </c>
      <c r="DJ54" s="48">
        <f t="shared" si="61"/>
        <v>30301938.074682504</v>
      </c>
      <c r="DK54" s="46">
        <f t="shared" si="62"/>
        <v>74966903.170560643</v>
      </c>
      <c r="DL54" s="47">
        <f t="shared" si="63"/>
        <v>105268841.24524315</v>
      </c>
      <c r="DM54"/>
    </row>
    <row r="55" spans="1:119" s="62" customFormat="1" ht="15.6" x14ac:dyDescent="0.3">
      <c r="A55" s="35">
        <v>43</v>
      </c>
      <c r="B55" s="35" t="s">
        <v>199</v>
      </c>
      <c r="C55" s="44"/>
      <c r="D55" s="45">
        <v>0</v>
      </c>
      <c r="E55" s="49">
        <v>0</v>
      </c>
      <c r="F55" s="46">
        <v>0</v>
      </c>
      <c r="G55" s="49">
        <v>0</v>
      </c>
      <c r="H55" s="46">
        <v>0</v>
      </c>
      <c r="I55" s="50">
        <v>0</v>
      </c>
      <c r="J55" s="48">
        <v>0</v>
      </c>
      <c r="K55" s="49">
        <v>0</v>
      </c>
      <c r="L55" s="46">
        <v>0</v>
      </c>
      <c r="M55" s="49">
        <v>0</v>
      </c>
      <c r="N55" s="46">
        <v>0</v>
      </c>
      <c r="O55" s="50">
        <v>0</v>
      </c>
      <c r="P55" s="139">
        <f t="shared" si="28"/>
        <v>0</v>
      </c>
      <c r="Q55" s="140">
        <f t="shared" si="29"/>
        <v>0</v>
      </c>
      <c r="R55" s="141">
        <f t="shared" si="30"/>
        <v>0</v>
      </c>
      <c r="S55" s="41"/>
      <c r="T55" s="45">
        <v>0</v>
      </c>
      <c r="U55" s="49">
        <v>0</v>
      </c>
      <c r="V55" s="46">
        <v>0</v>
      </c>
      <c r="W55" s="49">
        <v>0</v>
      </c>
      <c r="X55" s="46">
        <v>0</v>
      </c>
      <c r="Y55" s="50">
        <v>0</v>
      </c>
      <c r="Z55" s="48">
        <v>0</v>
      </c>
      <c r="AA55" s="49">
        <v>0</v>
      </c>
      <c r="AB55" s="46">
        <v>0</v>
      </c>
      <c r="AC55" s="49">
        <v>0</v>
      </c>
      <c r="AD55" s="46">
        <v>0</v>
      </c>
      <c r="AE55" s="50">
        <v>0</v>
      </c>
      <c r="AF55" s="139">
        <f t="shared" si="31"/>
        <v>0</v>
      </c>
      <c r="AG55" s="140">
        <f t="shared" si="32"/>
        <v>0</v>
      </c>
      <c r="AH55" s="141">
        <f t="shared" si="33"/>
        <v>0</v>
      </c>
      <c r="AI55" s="43"/>
      <c r="AJ55" s="45">
        <v>0</v>
      </c>
      <c r="AK55" s="49">
        <v>0</v>
      </c>
      <c r="AL55" s="46">
        <v>0</v>
      </c>
      <c r="AM55" s="49">
        <v>0</v>
      </c>
      <c r="AN55" s="46">
        <v>0</v>
      </c>
      <c r="AO55" s="49">
        <v>0</v>
      </c>
      <c r="AP55" s="48">
        <v>0</v>
      </c>
      <c r="AQ55" s="49">
        <v>0</v>
      </c>
      <c r="AR55" s="46">
        <v>0</v>
      </c>
      <c r="AS55" s="49">
        <v>0</v>
      </c>
      <c r="AT55" s="46">
        <v>0</v>
      </c>
      <c r="AU55" s="50">
        <v>0</v>
      </c>
      <c r="AV55" s="139">
        <f t="shared" si="34"/>
        <v>0</v>
      </c>
      <c r="AW55" s="140">
        <f t="shared" si="35"/>
        <v>0</v>
      </c>
      <c r="AX55" s="141">
        <f t="shared" si="36"/>
        <v>0</v>
      </c>
      <c r="AY55" s="43"/>
      <c r="AZ55" s="45">
        <v>0</v>
      </c>
      <c r="BA55" s="49">
        <v>0</v>
      </c>
      <c r="BB55" s="46">
        <v>0</v>
      </c>
      <c r="BC55" s="49">
        <v>0</v>
      </c>
      <c r="BD55" s="46">
        <v>0</v>
      </c>
      <c r="BE55" s="50">
        <v>0</v>
      </c>
      <c r="BF55" s="48">
        <v>0</v>
      </c>
      <c r="BG55" s="49">
        <v>0</v>
      </c>
      <c r="BH55" s="46">
        <v>0</v>
      </c>
      <c r="BI55" s="49">
        <v>0</v>
      </c>
      <c r="BJ55" s="46">
        <v>0</v>
      </c>
      <c r="BK55" s="50">
        <v>0</v>
      </c>
      <c r="BL55" s="139">
        <f t="shared" si="37"/>
        <v>0</v>
      </c>
      <c r="BM55" s="140">
        <f t="shared" si="38"/>
        <v>0</v>
      </c>
      <c r="BN55" s="141">
        <f t="shared" si="39"/>
        <v>0</v>
      </c>
      <c r="BO55" s="43"/>
      <c r="BP55" s="45">
        <v>0</v>
      </c>
      <c r="BQ55" s="49">
        <v>0</v>
      </c>
      <c r="BR55" s="46">
        <v>0</v>
      </c>
      <c r="BS55" s="49">
        <v>0</v>
      </c>
      <c r="BT55" s="46">
        <v>0</v>
      </c>
      <c r="BU55" s="50">
        <v>0</v>
      </c>
      <c r="BV55" s="48">
        <v>0</v>
      </c>
      <c r="BW55" s="49">
        <v>0</v>
      </c>
      <c r="BX55" s="46">
        <v>0</v>
      </c>
      <c r="BY55" s="49">
        <v>0</v>
      </c>
      <c r="BZ55" s="46">
        <v>0</v>
      </c>
      <c r="CA55" s="50">
        <v>0</v>
      </c>
      <c r="CB55" s="139">
        <f t="shared" si="40"/>
        <v>0</v>
      </c>
      <c r="CC55" s="140">
        <f t="shared" si="41"/>
        <v>0</v>
      </c>
      <c r="CD55" s="141">
        <f t="shared" si="42"/>
        <v>0</v>
      </c>
      <c r="CE55" s="43"/>
      <c r="CF55" s="48">
        <v>0</v>
      </c>
      <c r="CG55" s="49">
        <v>0</v>
      </c>
      <c r="CH55" s="46">
        <v>0</v>
      </c>
      <c r="CI55" s="49">
        <v>0</v>
      </c>
      <c r="CJ55" s="46">
        <f t="shared" si="64"/>
        <v>0</v>
      </c>
      <c r="CK55" s="50">
        <v>0</v>
      </c>
      <c r="CL55" s="48">
        <v>0</v>
      </c>
      <c r="CM55" s="49">
        <f t="shared" si="43"/>
        <v>0</v>
      </c>
      <c r="CN55" s="46">
        <v>0</v>
      </c>
      <c r="CO55" s="49">
        <f t="shared" si="44"/>
        <v>0</v>
      </c>
      <c r="CP55" s="46">
        <v>0</v>
      </c>
      <c r="CQ55" s="50">
        <f t="shared" si="45"/>
        <v>0</v>
      </c>
      <c r="CR55" s="139">
        <f t="shared" si="46"/>
        <v>0</v>
      </c>
      <c r="CS55" s="140">
        <f t="shared" si="47"/>
        <v>0</v>
      </c>
      <c r="CT55" s="141">
        <f t="shared" si="48"/>
        <v>0</v>
      </c>
      <c r="CU55" s="43"/>
      <c r="CV55" s="48">
        <f t="shared" si="49"/>
        <v>0</v>
      </c>
      <c r="CW55" s="49">
        <f t="shared" si="50"/>
        <v>0</v>
      </c>
      <c r="CX55" s="49">
        <f t="shared" si="51"/>
        <v>0</v>
      </c>
      <c r="CY55" s="49">
        <f t="shared" si="52"/>
        <v>0</v>
      </c>
      <c r="CZ55" s="46">
        <f t="shared" si="53"/>
        <v>0</v>
      </c>
      <c r="DA55" s="50">
        <f t="shared" si="54"/>
        <v>0</v>
      </c>
      <c r="DB55" s="48">
        <f t="shared" si="55"/>
        <v>0</v>
      </c>
      <c r="DC55" s="49">
        <f t="shared" si="56"/>
        <v>0</v>
      </c>
      <c r="DD55" s="46">
        <f t="shared" si="57"/>
        <v>0</v>
      </c>
      <c r="DE55" s="49">
        <f t="shared" si="58"/>
        <v>0</v>
      </c>
      <c r="DF55" s="46">
        <f t="shared" si="59"/>
        <v>0</v>
      </c>
      <c r="DG55" s="50">
        <f t="shared" si="60"/>
        <v>0</v>
      </c>
      <c r="DH55" s="177"/>
      <c r="DI55" s="190" t="s">
        <v>199</v>
      </c>
      <c r="DJ55" s="48">
        <v>0</v>
      </c>
      <c r="DK55" s="46">
        <v>0</v>
      </c>
      <c r="DL55" s="47">
        <v>0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v>5452727.4299999988</v>
      </c>
      <c r="E56" s="49">
        <v>54.723732499673815</v>
      </c>
      <c r="F56" s="46">
        <v>1082866.5700000003</v>
      </c>
      <c r="G56" s="49">
        <v>75.624454920036342</v>
      </c>
      <c r="H56" s="46">
        <v>6535593.9999999991</v>
      </c>
      <c r="I56" s="50">
        <v>57.349894699894691</v>
      </c>
      <c r="J56" s="48">
        <v>2507336.7099999995</v>
      </c>
      <c r="K56" s="49">
        <v>10.138682390903501</v>
      </c>
      <c r="L56" s="46">
        <v>4101020.4000000004</v>
      </c>
      <c r="M56" s="49">
        <v>20.586004999648623</v>
      </c>
      <c r="N56" s="46">
        <v>6608357.1099999994</v>
      </c>
      <c r="O56" s="50">
        <v>14.799755239430436</v>
      </c>
      <c r="P56" s="139">
        <f t="shared" si="28"/>
        <v>7960064.1399999987</v>
      </c>
      <c r="Q56" s="140">
        <f t="shared" si="29"/>
        <v>5183886.9700000007</v>
      </c>
      <c r="R56" s="141">
        <f t="shared" si="30"/>
        <v>13143951.109999999</v>
      </c>
      <c r="S56" s="41"/>
      <c r="T56" s="45">
        <v>7342946.5026717996</v>
      </c>
      <c r="U56" s="49">
        <v>39.736709251971426</v>
      </c>
      <c r="V56" s="46">
        <v>2866762.9824005286</v>
      </c>
      <c r="W56" s="49">
        <v>105.73779073474951</v>
      </c>
      <c r="X56" s="46">
        <v>10209709.485072328</v>
      </c>
      <c r="Y56" s="50">
        <v>48.181279483309872</v>
      </c>
      <c r="Z56" s="48">
        <v>6957911.0447622817</v>
      </c>
      <c r="AA56" s="49">
        <v>8.3270933725425991</v>
      </c>
      <c r="AB56" s="46">
        <v>6102898.6876649251</v>
      </c>
      <c r="AC56" s="49">
        <v>23.857900593681538</v>
      </c>
      <c r="AD56" s="46">
        <v>13060809.732427206</v>
      </c>
      <c r="AE56" s="50">
        <v>11.967275957278929</v>
      </c>
      <c r="AF56" s="139">
        <f t="shared" si="31"/>
        <v>14300857.54743408</v>
      </c>
      <c r="AG56" s="140">
        <f t="shared" si="32"/>
        <v>8969661.6700654533</v>
      </c>
      <c r="AH56" s="141">
        <f t="shared" si="33"/>
        <v>23270519.217499532</v>
      </c>
      <c r="AI56" s="43"/>
      <c r="AJ56" s="45">
        <v>666958.53754387924</v>
      </c>
      <c r="AK56" s="49">
        <v>10.735405500730428</v>
      </c>
      <c r="AL56" s="46">
        <v>122392.65062171925</v>
      </c>
      <c r="AM56" s="49">
        <v>12.40801405329676</v>
      </c>
      <c r="AN56" s="46">
        <v>789351.18816559855</v>
      </c>
      <c r="AO56" s="50">
        <v>10.964581519434354</v>
      </c>
      <c r="AP56" s="48">
        <v>514187.58115575096</v>
      </c>
      <c r="AQ56" s="49">
        <v>4.5251041200013287</v>
      </c>
      <c r="AR56" s="46">
        <v>1025121.6149008507</v>
      </c>
      <c r="AS56" s="49">
        <v>10.051098772449047</v>
      </c>
      <c r="AT56" s="46">
        <v>1539309.1960566016</v>
      </c>
      <c r="AU56" s="50">
        <v>7.1389576899123997</v>
      </c>
      <c r="AV56" s="139">
        <f t="shared" si="34"/>
        <v>1181146.1186996303</v>
      </c>
      <c r="AW56" s="140">
        <f t="shared" si="35"/>
        <v>1147514.2655225699</v>
      </c>
      <c r="AX56" s="141">
        <f t="shared" si="36"/>
        <v>2328660.3842222001</v>
      </c>
      <c r="AY56" s="43"/>
      <c r="AZ56" s="45">
        <v>5572443.5377203347</v>
      </c>
      <c r="BA56" s="49">
        <v>50.850886422473486</v>
      </c>
      <c r="BB56" s="46">
        <v>699075.41812343406</v>
      </c>
      <c r="BC56" s="49">
        <v>44.278909179340893</v>
      </c>
      <c r="BD56" s="46">
        <v>6271518.955843769</v>
      </c>
      <c r="BE56" s="50">
        <v>50.023282358451404</v>
      </c>
      <c r="BF56" s="48">
        <v>4556069.2759196963</v>
      </c>
      <c r="BG56" s="49">
        <v>8.7763044844378921</v>
      </c>
      <c r="BH56" s="46">
        <v>4564763.1239783205</v>
      </c>
      <c r="BI56" s="49">
        <v>23.475253916062332</v>
      </c>
      <c r="BJ56" s="46">
        <v>9120832.3998980168</v>
      </c>
      <c r="BK56" s="50">
        <v>12.781740035704349</v>
      </c>
      <c r="BL56" s="139">
        <f t="shared" si="37"/>
        <v>10128512.813640032</v>
      </c>
      <c r="BM56" s="140">
        <f t="shared" si="38"/>
        <v>5263838.5421017548</v>
      </c>
      <c r="BN56" s="141">
        <f t="shared" si="39"/>
        <v>15392351.355741788</v>
      </c>
      <c r="BO56" s="43"/>
      <c r="BP56" s="45">
        <v>1806871.1984992856</v>
      </c>
      <c r="BQ56" s="49">
        <v>23.669664756268723</v>
      </c>
      <c r="BR56" s="46">
        <v>652992.96040469664</v>
      </c>
      <c r="BS56" s="49">
        <v>67.80115880019693</v>
      </c>
      <c r="BT56" s="46">
        <v>2459864.1589039825</v>
      </c>
      <c r="BU56" s="50">
        <v>28.613718580215689</v>
      </c>
      <c r="BV56" s="48">
        <v>4010817.5065295403</v>
      </c>
      <c r="BW56" s="49">
        <v>17.78577829747875</v>
      </c>
      <c r="BX56" s="46">
        <v>1841710.5476701544</v>
      </c>
      <c r="BY56" s="49">
        <v>15.707418680183149</v>
      </c>
      <c r="BZ56" s="46">
        <v>5852528.0541996947</v>
      </c>
      <c r="CA56" s="50">
        <v>17.074810957584344</v>
      </c>
      <c r="CB56" s="139">
        <f t="shared" si="40"/>
        <v>5817688.7050288264</v>
      </c>
      <c r="CC56" s="140">
        <f t="shared" si="41"/>
        <v>2494703.5080748508</v>
      </c>
      <c r="CD56" s="141">
        <f t="shared" si="42"/>
        <v>8312392.2131036771</v>
      </c>
      <c r="CE56" s="43"/>
      <c r="CF56" s="48">
        <v>2875022.0784060345</v>
      </c>
      <c r="CG56" s="49">
        <v>22.920961783325104</v>
      </c>
      <c r="CH56" s="46">
        <v>1042082.022496114</v>
      </c>
      <c r="CI56" s="49">
        <v>56.432471704544241</v>
      </c>
      <c r="CJ56" s="46">
        <f t="shared" si="64"/>
        <v>3917104.1009021485</v>
      </c>
      <c r="CK56" s="50">
        <v>27.221393632310029</v>
      </c>
      <c r="CL56" s="48">
        <v>5707724.2589773368</v>
      </c>
      <c r="CM56" s="49">
        <f t="shared" ref="CM56:CM63" si="65">+CL56/$CL$111</f>
        <v>12.033184054580625</v>
      </c>
      <c r="CN56" s="46">
        <v>3080804.6642239974</v>
      </c>
      <c r="CO56" s="49">
        <f t="shared" ref="CO56:CO63" si="66">+CN56/$CN$111</f>
        <v>18.83616004245587</v>
      </c>
      <c r="CP56" s="46">
        <v>8788528.9232013337</v>
      </c>
      <c r="CQ56" s="50">
        <f t="shared" ref="CQ56:CQ63" si="67">+CP56/$CP$111</f>
        <v>13.777499134962664</v>
      </c>
      <c r="CR56" s="139">
        <f t="shared" si="46"/>
        <v>8582746.3373833708</v>
      </c>
      <c r="CS56" s="140">
        <f t="shared" si="47"/>
        <v>4122886.6867201114</v>
      </c>
      <c r="CT56" s="141">
        <f t="shared" si="48"/>
        <v>12705633.024103481</v>
      </c>
      <c r="CU56" s="43"/>
      <c r="CV56" s="48">
        <f t="shared" si="49"/>
        <v>23716969.284841333</v>
      </c>
      <c r="CW56" s="49">
        <f t="shared" ref="CW56:CW63" si="68">+CV56/$CV$111</f>
        <v>36.093613847658993</v>
      </c>
      <c r="CX56" s="49">
        <f t="shared" si="51"/>
        <v>6466172.6040464938</v>
      </c>
      <c r="CY56" s="49">
        <f t="shared" ref="CY56:CY63" si="69">+CX56/$CX$111</f>
        <v>67.99626276653585</v>
      </c>
      <c r="CZ56" s="46">
        <f t="shared" si="53"/>
        <v>30183141.888887826</v>
      </c>
      <c r="DA56" s="50">
        <f t="shared" ref="DA56:DA63" si="70">+CZ56/$CZ$111</f>
        <v>40.126911598219372</v>
      </c>
      <c r="DB56" s="48">
        <f t="shared" si="55"/>
        <v>24254046.377344608</v>
      </c>
      <c r="DC56" s="49">
        <f t="shared" ref="DC56:DC63" si="71">+DB56/$DB$111</f>
        <v>10.041083484964116</v>
      </c>
      <c r="DD56" s="46">
        <f t="shared" si="57"/>
        <v>20716319.038438249</v>
      </c>
      <c r="DE56" s="49">
        <f t="shared" ref="DE56:DE63" si="72">+DD56/$DD$111</f>
        <v>20.068779789742422</v>
      </c>
      <c r="DF56" s="46">
        <f t="shared" si="59"/>
        <v>44970365.415782854</v>
      </c>
      <c r="DG56" s="50">
        <f t="shared" ref="DG56:DG63" si="73">+DF56/$DF$111</f>
        <v>13.043406437822396</v>
      </c>
      <c r="DH56" s="177"/>
      <c r="DI56" s="190" t="s">
        <v>46</v>
      </c>
      <c r="DJ56" s="48">
        <f t="shared" si="61"/>
        <v>30183141.888887826</v>
      </c>
      <c r="DK56" s="46">
        <f t="shared" si="62"/>
        <v>44970365.415782854</v>
      </c>
      <c r="DL56" s="47">
        <f t="shared" si="63"/>
        <v>75153507.304670677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v>248308.7300000001</v>
      </c>
      <c r="E57" s="49">
        <v>2.4920337009865428</v>
      </c>
      <c r="F57" s="46">
        <v>78031.73000000001</v>
      </c>
      <c r="G57" s="49">
        <v>5.449523709756269</v>
      </c>
      <c r="H57" s="46">
        <v>326340.46000000008</v>
      </c>
      <c r="I57" s="50">
        <v>2.863640400140401</v>
      </c>
      <c r="J57" s="48">
        <v>164645.53999999998</v>
      </c>
      <c r="K57" s="49">
        <v>0.66576173454533683</v>
      </c>
      <c r="L57" s="46">
        <v>318634.53000000009</v>
      </c>
      <c r="M57" s="49">
        <v>1.5994585219914268</v>
      </c>
      <c r="N57" s="46">
        <v>483280.07000000007</v>
      </c>
      <c r="O57" s="50">
        <v>1.0823305443453568</v>
      </c>
      <c r="P57" s="139">
        <f t="shared" si="28"/>
        <v>412954.27000000008</v>
      </c>
      <c r="Q57" s="140">
        <f t="shared" si="29"/>
        <v>396666.26000000013</v>
      </c>
      <c r="R57" s="141">
        <f t="shared" si="30"/>
        <v>809620.53000000026</v>
      </c>
      <c r="S57" s="41"/>
      <c r="T57" s="45">
        <v>409716.98080842406</v>
      </c>
      <c r="U57" s="49">
        <v>2.2172032080113864</v>
      </c>
      <c r="V57" s="46">
        <v>194074.33569975183</v>
      </c>
      <c r="W57" s="49">
        <v>7.1582448989285865</v>
      </c>
      <c r="X57" s="46">
        <v>603791.31650817592</v>
      </c>
      <c r="Y57" s="50">
        <v>2.8493894182602144</v>
      </c>
      <c r="Z57" s="48">
        <v>315168.40842531022</v>
      </c>
      <c r="AA57" s="49">
        <v>0.37718745585412472</v>
      </c>
      <c r="AB57" s="46">
        <v>416629.77704594505</v>
      </c>
      <c r="AC57" s="49">
        <v>1.6287197795402111</v>
      </c>
      <c r="AD57" s="46">
        <v>731798.18547125533</v>
      </c>
      <c r="AE57" s="50">
        <v>0.67052740297006019</v>
      </c>
      <c r="AF57" s="139">
        <f t="shared" si="31"/>
        <v>724885.38923373423</v>
      </c>
      <c r="AG57" s="140">
        <f t="shared" si="32"/>
        <v>610704.11274569691</v>
      </c>
      <c r="AH57" s="141">
        <f t="shared" si="33"/>
        <v>1335589.5019794311</v>
      </c>
      <c r="AI57" s="43"/>
      <c r="AJ57" s="45">
        <v>134037.53560460176</v>
      </c>
      <c r="AK57" s="49">
        <v>2.1574763887617583</v>
      </c>
      <c r="AL57" s="46">
        <v>70003.598840465813</v>
      </c>
      <c r="AM57" s="49">
        <v>7.096877416916648</v>
      </c>
      <c r="AN57" s="46">
        <v>204041.13444506755</v>
      </c>
      <c r="AO57" s="50">
        <v>2.8342589274363124</v>
      </c>
      <c r="AP57" s="48">
        <v>76348.319601878888</v>
      </c>
      <c r="AQ57" s="49">
        <v>0.67190283905552128</v>
      </c>
      <c r="AR57" s="46">
        <v>253560.06413938288</v>
      </c>
      <c r="AS57" s="49">
        <v>2.4861023437301615</v>
      </c>
      <c r="AT57" s="46">
        <v>329908.38374126179</v>
      </c>
      <c r="AU57" s="50">
        <v>1.5300382789304465</v>
      </c>
      <c r="AV57" s="139">
        <f t="shared" si="34"/>
        <v>210385.85520648066</v>
      </c>
      <c r="AW57" s="140">
        <f t="shared" si="35"/>
        <v>323563.66297984868</v>
      </c>
      <c r="AX57" s="141">
        <f t="shared" si="36"/>
        <v>533949.5181863294</v>
      </c>
      <c r="AY57" s="43"/>
      <c r="AZ57" s="45">
        <v>660871.14991236746</v>
      </c>
      <c r="BA57" s="49">
        <v>6.0307266563765465</v>
      </c>
      <c r="BB57" s="46">
        <v>143219.00008763248</v>
      </c>
      <c r="BC57" s="49">
        <v>9.0713833346612915</v>
      </c>
      <c r="BD57" s="46">
        <v>804090.14999999991</v>
      </c>
      <c r="BE57" s="50">
        <v>6.4136342245477449</v>
      </c>
      <c r="BF57" s="48">
        <v>396364.0026539492</v>
      </c>
      <c r="BG57" s="49">
        <v>0.7635114751979728</v>
      </c>
      <c r="BH57" s="46">
        <v>351682.36734605109</v>
      </c>
      <c r="BI57" s="49">
        <v>1.8086005006225307</v>
      </c>
      <c r="BJ57" s="46">
        <v>748046.37000000034</v>
      </c>
      <c r="BK57" s="50">
        <v>1.0482962318328777</v>
      </c>
      <c r="BL57" s="139">
        <f t="shared" si="37"/>
        <v>1057235.1525663165</v>
      </c>
      <c r="BM57" s="140">
        <f t="shared" si="38"/>
        <v>494901.3674336836</v>
      </c>
      <c r="BN57" s="141">
        <f t="shared" si="39"/>
        <v>1552136.52</v>
      </c>
      <c r="BO57" s="43"/>
      <c r="BP57" s="45">
        <v>232345.86094901423</v>
      </c>
      <c r="BQ57" s="49">
        <v>3.0436860362473537</v>
      </c>
      <c r="BR57" s="46">
        <v>85587.310340379001</v>
      </c>
      <c r="BS57" s="49">
        <v>8.8866483584652691</v>
      </c>
      <c r="BT57" s="46">
        <v>317933.17128939321</v>
      </c>
      <c r="BU57" s="50">
        <v>3.6982734423203194</v>
      </c>
      <c r="BV57" s="48">
        <v>159308.28926846912</v>
      </c>
      <c r="BW57" s="49">
        <v>0.7064449851599689</v>
      </c>
      <c r="BX57" s="46">
        <v>197144.13966781006</v>
      </c>
      <c r="BY57" s="49">
        <v>1.6813855717035253</v>
      </c>
      <c r="BZ57" s="46">
        <v>356452.42893627915</v>
      </c>
      <c r="CA57" s="50">
        <v>1.0399536376577034</v>
      </c>
      <c r="CB57" s="139">
        <f t="shared" si="40"/>
        <v>391654.15021748334</v>
      </c>
      <c r="CC57" s="140">
        <f t="shared" si="41"/>
        <v>282731.45000818907</v>
      </c>
      <c r="CD57" s="141">
        <f t="shared" si="42"/>
        <v>674385.60022567236</v>
      </c>
      <c r="CE57" s="43"/>
      <c r="CF57" s="48">
        <v>391555.86080689362</v>
      </c>
      <c r="CG57" s="49">
        <v>3.1216584349041203</v>
      </c>
      <c r="CH57" s="46">
        <v>123065.95986849697</v>
      </c>
      <c r="CI57" s="49">
        <v>6.6644622478336926</v>
      </c>
      <c r="CJ57" s="46">
        <f t="shared" si="64"/>
        <v>514621.8206753906</v>
      </c>
      <c r="CK57" s="50">
        <v>3.5762958531417435</v>
      </c>
      <c r="CL57" s="48">
        <v>314078.17108897085</v>
      </c>
      <c r="CM57" s="49">
        <f t="shared" si="65"/>
        <v>0.66214839203125841</v>
      </c>
      <c r="CN57" s="46">
        <v>289296.89389621024</v>
      </c>
      <c r="CO57" s="49">
        <f t="shared" si="66"/>
        <v>1.7687725082002117</v>
      </c>
      <c r="CP57" s="46">
        <v>603375.06498518109</v>
      </c>
      <c r="CQ57" s="50">
        <f t="shared" si="67"/>
        <v>0.94589202681525197</v>
      </c>
      <c r="CR57" s="139">
        <f t="shared" si="46"/>
        <v>705634.03189586452</v>
      </c>
      <c r="CS57" s="140">
        <f t="shared" si="47"/>
        <v>412362.85376470722</v>
      </c>
      <c r="CT57" s="141">
        <f t="shared" si="48"/>
        <v>1117996.8856605717</v>
      </c>
      <c r="CU57" s="43"/>
      <c r="CV57" s="48">
        <f t="shared" si="49"/>
        <v>2076836.1180813012</v>
      </c>
      <c r="CW57" s="49">
        <f t="shared" si="68"/>
        <v>3.1606281549138959</v>
      </c>
      <c r="CX57" s="49">
        <f t="shared" si="51"/>
        <v>693981.93483672617</v>
      </c>
      <c r="CY57" s="49">
        <f t="shared" si="69"/>
        <v>7.2976984819206505</v>
      </c>
      <c r="CZ57" s="46">
        <f t="shared" si="53"/>
        <v>2770818.0529180272</v>
      </c>
      <c r="DA57" s="50">
        <f t="shared" si="70"/>
        <v>3.6836579662081319</v>
      </c>
      <c r="DB57" s="48">
        <f t="shared" si="55"/>
        <v>1425912.7310385783</v>
      </c>
      <c r="DC57" s="49">
        <f t="shared" si="71"/>
        <v>0.59032247864445153</v>
      </c>
      <c r="DD57" s="46">
        <f t="shared" si="57"/>
        <v>1826947.7720953997</v>
      </c>
      <c r="DE57" s="49">
        <f t="shared" si="72"/>
        <v>1.7698420485566702</v>
      </c>
      <c r="DF57" s="46">
        <f t="shared" si="59"/>
        <v>3252860.5031339778</v>
      </c>
      <c r="DG57" s="50">
        <f t="shared" si="73"/>
        <v>0.94347424655404755</v>
      </c>
      <c r="DH57" s="177"/>
      <c r="DI57" s="190" t="s">
        <v>57</v>
      </c>
      <c r="DJ57" s="48">
        <f t="shared" si="61"/>
        <v>2770818.0529180272</v>
      </c>
      <c r="DK57" s="46">
        <f t="shared" si="62"/>
        <v>3252860.5031339778</v>
      </c>
      <c r="DL57" s="47">
        <f t="shared" si="63"/>
        <v>6023678.5560520049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v>3241191.45</v>
      </c>
      <c r="E58" s="49">
        <v>32.528692506096888</v>
      </c>
      <c r="F58" s="46">
        <v>353979.27000000014</v>
      </c>
      <c r="G58" s="49">
        <v>24.720949088623517</v>
      </c>
      <c r="H58" s="46">
        <v>3595170.72</v>
      </c>
      <c r="I58" s="50">
        <v>31.547654615654618</v>
      </c>
      <c r="J58" s="48">
        <v>-769845.55999999982</v>
      </c>
      <c r="K58" s="49">
        <v>-3.1129523177951017</v>
      </c>
      <c r="L58" s="46">
        <v>1923896.4400000002</v>
      </c>
      <c r="M58" s="49">
        <v>9.65743592317809</v>
      </c>
      <c r="N58" s="46">
        <v>1154050.8800000004</v>
      </c>
      <c r="O58" s="50">
        <v>2.584556232895427</v>
      </c>
      <c r="P58" s="139">
        <f t="shared" si="28"/>
        <v>2471345.8900000006</v>
      </c>
      <c r="Q58" s="140">
        <f t="shared" si="29"/>
        <v>2277875.7100000004</v>
      </c>
      <c r="R58" s="141">
        <f t="shared" si="30"/>
        <v>4749221.6000000015</v>
      </c>
      <c r="S58" s="41"/>
      <c r="T58" s="45">
        <v>3862453.6355588064</v>
      </c>
      <c r="U58" s="49">
        <v>20.901854188856575</v>
      </c>
      <c r="V58" s="46">
        <v>933293.35210194881</v>
      </c>
      <c r="W58" s="49">
        <v>34.423626147165415</v>
      </c>
      <c r="X58" s="46">
        <v>4795746.9876607554</v>
      </c>
      <c r="Y58" s="50">
        <v>22.631909975652686</v>
      </c>
      <c r="Z58" s="48">
        <v>2934686.9370074226</v>
      </c>
      <c r="AA58" s="49">
        <v>3.5121765694371216</v>
      </c>
      <c r="AB58" s="46">
        <v>1001764.4700000002</v>
      </c>
      <c r="AC58" s="49">
        <v>3.9161713747351476</v>
      </c>
      <c r="AD58" s="46">
        <v>3936451.4070074228</v>
      </c>
      <c r="AE58" s="50">
        <v>3.6068667444956444</v>
      </c>
      <c r="AF58" s="139">
        <f t="shared" si="31"/>
        <v>6797140.5725662289</v>
      </c>
      <c r="AG58" s="140">
        <f t="shared" si="32"/>
        <v>1935057.822101949</v>
      </c>
      <c r="AH58" s="141">
        <f t="shared" si="33"/>
        <v>8732198.3946681786</v>
      </c>
      <c r="AI58" s="43"/>
      <c r="AJ58" s="45">
        <v>884098.87774389284</v>
      </c>
      <c r="AK58" s="49">
        <v>14.230509725946735</v>
      </c>
      <c r="AL58" s="46">
        <v>166020.31977534894</v>
      </c>
      <c r="AM58" s="49">
        <v>16.830932661734483</v>
      </c>
      <c r="AN58" s="46">
        <v>1050119.1975192418</v>
      </c>
      <c r="AO58" s="50">
        <v>14.58681220595966</v>
      </c>
      <c r="AP58" s="48">
        <v>105311.43005440128</v>
      </c>
      <c r="AQ58" s="49">
        <v>0.92679248485788335</v>
      </c>
      <c r="AR58" s="46">
        <v>527688.08906920603</v>
      </c>
      <c r="AS58" s="49">
        <v>5.1738691558000811</v>
      </c>
      <c r="AT58" s="46">
        <v>632999.51912360732</v>
      </c>
      <c r="AU58" s="50">
        <v>2.9357044032056585</v>
      </c>
      <c r="AV58" s="139">
        <f t="shared" si="34"/>
        <v>989410.30779829412</v>
      </c>
      <c r="AW58" s="140">
        <f t="shared" si="35"/>
        <v>693708.40884455503</v>
      </c>
      <c r="AX58" s="141">
        <f t="shared" si="36"/>
        <v>1683118.7166428491</v>
      </c>
      <c r="AY58" s="43"/>
      <c r="AZ58" s="45">
        <v>4422580.3751026578</v>
      </c>
      <c r="BA58" s="49">
        <v>40.357902386321527</v>
      </c>
      <c r="BB58" s="46">
        <v>527339.97349734127</v>
      </c>
      <c r="BC58" s="49">
        <v>33.401315777637528</v>
      </c>
      <c r="BD58" s="46">
        <v>4949920.3485999992</v>
      </c>
      <c r="BE58" s="50">
        <v>39.481864759276384</v>
      </c>
      <c r="BF58" s="48">
        <v>717186.43089049566</v>
      </c>
      <c r="BG58" s="49">
        <v>1.3815080738278931</v>
      </c>
      <c r="BH58" s="46">
        <v>476673.56910950446</v>
      </c>
      <c r="BI58" s="49">
        <v>2.4513940298765977</v>
      </c>
      <c r="BJ58" s="46">
        <v>1193860</v>
      </c>
      <c r="BK58" s="50">
        <v>1.6730499465374036</v>
      </c>
      <c r="BL58" s="139">
        <f t="shared" si="37"/>
        <v>5139766.8059931537</v>
      </c>
      <c r="BM58" s="140">
        <f t="shared" si="38"/>
        <v>1004013.5426068457</v>
      </c>
      <c r="BN58" s="141">
        <f t="shared" si="39"/>
        <v>6143780.3485999992</v>
      </c>
      <c r="BO58" s="43"/>
      <c r="BP58" s="45">
        <v>530121.07521855645</v>
      </c>
      <c r="BQ58" s="49">
        <v>6.9444840014482683</v>
      </c>
      <c r="BR58" s="46">
        <v>1593111.7519730174</v>
      </c>
      <c r="BS58" s="49">
        <v>165.41498826425266</v>
      </c>
      <c r="BT58" s="46">
        <v>2123232.8271915736</v>
      </c>
      <c r="BU58" s="50">
        <v>24.697943737106524</v>
      </c>
      <c r="BV58" s="48">
        <v>247158.22952057043</v>
      </c>
      <c r="BW58" s="49">
        <v>1.0960113412025809</v>
      </c>
      <c r="BX58" s="46">
        <v>514454.91805878002</v>
      </c>
      <c r="BY58" s="49">
        <v>4.3876377861065583</v>
      </c>
      <c r="BZ58" s="46">
        <v>761613.14757935051</v>
      </c>
      <c r="CA58" s="50">
        <v>2.2220142128829976</v>
      </c>
      <c r="CB58" s="139">
        <f t="shared" si="40"/>
        <v>777279.30473912694</v>
      </c>
      <c r="CC58" s="140">
        <f t="shared" si="41"/>
        <v>2107566.6700317971</v>
      </c>
      <c r="CD58" s="141">
        <f t="shared" si="42"/>
        <v>2884845.9747709241</v>
      </c>
      <c r="CE58" s="43"/>
      <c r="CF58" s="48">
        <v>3271422.9124729498</v>
      </c>
      <c r="CG58" s="49">
        <v>26.081246511838685</v>
      </c>
      <c r="CH58" s="46">
        <v>826834.67072554666</v>
      </c>
      <c r="CI58" s="49">
        <v>44.776057117163795</v>
      </c>
      <c r="CJ58" s="46">
        <f t="shared" si="64"/>
        <v>4098257.5831984966</v>
      </c>
      <c r="CK58" s="50">
        <v>28.480295648295993</v>
      </c>
      <c r="CL58" s="48">
        <v>753910.70648537995</v>
      </c>
      <c r="CM58" s="49">
        <f t="shared" si="65"/>
        <v>1.5894156550377794</v>
      </c>
      <c r="CN58" s="46">
        <v>1459726.8278009451</v>
      </c>
      <c r="CO58" s="49">
        <f t="shared" si="66"/>
        <v>8.9248268369688137</v>
      </c>
      <c r="CP58" s="46">
        <v>2213637.5342863249</v>
      </c>
      <c r="CQ58" s="50">
        <f t="shared" si="67"/>
        <v>3.4702496265599474</v>
      </c>
      <c r="CR58" s="139">
        <f t="shared" si="46"/>
        <v>4025333.6189583298</v>
      </c>
      <c r="CS58" s="140">
        <f t="shared" si="47"/>
        <v>2286561.4985264917</v>
      </c>
      <c r="CT58" s="141">
        <f t="shared" si="48"/>
        <v>6311895.117484821</v>
      </c>
      <c r="CU58" s="43"/>
      <c r="CV58" s="48">
        <f t="shared" si="49"/>
        <v>16211868.326096864</v>
      </c>
      <c r="CW58" s="49">
        <f t="shared" si="68"/>
        <v>24.671993629693173</v>
      </c>
      <c r="CX58" s="49">
        <f t="shared" si="51"/>
        <v>4400579.3380732033</v>
      </c>
      <c r="CY58" s="49">
        <f t="shared" si="69"/>
        <v>46.275125537069947</v>
      </c>
      <c r="CZ58" s="46">
        <f t="shared" si="53"/>
        <v>20612447.664170068</v>
      </c>
      <c r="DA58" s="50">
        <f t="shared" si="70"/>
        <v>27.403173211321135</v>
      </c>
      <c r="DB58" s="48">
        <f t="shared" si="55"/>
        <v>3988408.1739582703</v>
      </c>
      <c r="DC58" s="49">
        <f t="shared" si="71"/>
        <v>1.6511859020866944</v>
      </c>
      <c r="DD58" s="46">
        <f t="shared" si="57"/>
        <v>5904204.3140384359</v>
      </c>
      <c r="DE58" s="49">
        <f t="shared" si="72"/>
        <v>5.7196539593849218</v>
      </c>
      <c r="DF58" s="46">
        <f t="shared" si="59"/>
        <v>9892612.4879967067</v>
      </c>
      <c r="DG58" s="50">
        <f t="shared" si="73"/>
        <v>2.8692976857051016</v>
      </c>
      <c r="DH58" s="177"/>
      <c r="DI58" s="190" t="s">
        <v>58</v>
      </c>
      <c r="DJ58" s="48">
        <f t="shared" si="61"/>
        <v>20612447.664170068</v>
      </c>
      <c r="DK58" s="46">
        <f t="shared" si="62"/>
        <v>9892612.4879967067</v>
      </c>
      <c r="DL58" s="47">
        <f t="shared" si="63"/>
        <v>30505060.152166776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v>13709320.3399997</v>
      </c>
      <c r="E59" s="49">
        <v>137.58714123703797</v>
      </c>
      <c r="F59" s="46">
        <v>-410973.66999999876</v>
      </c>
      <c r="G59" s="49">
        <v>-28.701282910817707</v>
      </c>
      <c r="H59" s="46">
        <v>13298346.669999702</v>
      </c>
      <c r="I59" s="50">
        <v>116.6931087223561</v>
      </c>
      <c r="J59" s="48">
        <v>20091308.992877968</v>
      </c>
      <c r="K59" s="49">
        <v>81.241342610220485</v>
      </c>
      <c r="L59" s="46">
        <v>-930847.79287798237</v>
      </c>
      <c r="M59" s="49">
        <v>-4.6726022913950942</v>
      </c>
      <c r="N59" s="46">
        <v>19160461.199999984</v>
      </c>
      <c r="O59" s="50">
        <v>42.910837189094245</v>
      </c>
      <c r="P59" s="139">
        <f t="shared" si="28"/>
        <v>33800629.332877666</v>
      </c>
      <c r="Q59" s="140">
        <f t="shared" si="29"/>
        <v>-1341821.4628779811</v>
      </c>
      <c r="R59" s="141">
        <f t="shared" si="30"/>
        <v>32458807.869999684</v>
      </c>
      <c r="S59" s="41"/>
      <c r="T59" s="45">
        <v>0</v>
      </c>
      <c r="U59" s="49">
        <v>0</v>
      </c>
      <c r="V59" s="46">
        <v>0</v>
      </c>
      <c r="W59" s="49">
        <v>0</v>
      </c>
      <c r="X59" s="46">
        <v>0</v>
      </c>
      <c r="Y59" s="50">
        <v>0</v>
      </c>
      <c r="Z59" s="48">
        <v>48047987.080000006</v>
      </c>
      <c r="AA59" s="49">
        <v>57.502901690452696</v>
      </c>
      <c r="AB59" s="46">
        <v>0</v>
      </c>
      <c r="AC59" s="49">
        <v>0</v>
      </c>
      <c r="AD59" s="46">
        <v>48047987.080000006</v>
      </c>
      <c r="AE59" s="50">
        <v>44.025105055356676</v>
      </c>
      <c r="AF59" s="139">
        <f t="shared" si="31"/>
        <v>48047987.080000006</v>
      </c>
      <c r="AG59" s="140">
        <f t="shared" si="32"/>
        <v>0</v>
      </c>
      <c r="AH59" s="141">
        <f t="shared" si="33"/>
        <v>48047987.080000006</v>
      </c>
      <c r="AI59" s="43"/>
      <c r="AJ59" s="45">
        <v>7541423.5659575816</v>
      </c>
      <c r="AK59" s="49">
        <v>121.38721596017162</v>
      </c>
      <c r="AL59" s="46">
        <v>2324428.4331248039</v>
      </c>
      <c r="AM59" s="49">
        <v>235.64765137112772</v>
      </c>
      <c r="AN59" s="46">
        <v>9865851.9990823865</v>
      </c>
      <c r="AO59" s="50">
        <v>137.04285256604834</v>
      </c>
      <c r="AP59" s="48">
        <v>6015189.1548565542</v>
      </c>
      <c r="AQ59" s="49">
        <v>52.93662901396246</v>
      </c>
      <c r="AR59" s="46">
        <v>9844497.7970549837</v>
      </c>
      <c r="AS59" s="49">
        <v>96.523201037885542</v>
      </c>
      <c r="AT59" s="46">
        <v>15859686.951911539</v>
      </c>
      <c r="AU59" s="50">
        <v>73.553535842573496</v>
      </c>
      <c r="AV59" s="139">
        <f t="shared" si="34"/>
        <v>13556612.720814135</v>
      </c>
      <c r="AW59" s="140">
        <f t="shared" si="35"/>
        <v>12168926.230179787</v>
      </c>
      <c r="AX59" s="141">
        <f t="shared" si="36"/>
        <v>25725538.950993922</v>
      </c>
      <c r="AY59" s="43"/>
      <c r="AZ59" s="45">
        <v>274113.45765556366</v>
      </c>
      <c r="BA59" s="49">
        <v>2.5014003655238324</v>
      </c>
      <c r="BB59" s="46">
        <v>40950.192344436298</v>
      </c>
      <c r="BC59" s="49">
        <v>2.5937542655457499</v>
      </c>
      <c r="BD59" s="46">
        <v>315063.64999999997</v>
      </c>
      <c r="BE59" s="50">
        <v>2.5130304214657175</v>
      </c>
      <c r="BF59" s="48">
        <v>487761.39453345735</v>
      </c>
      <c r="BG59" s="49">
        <v>0.93956923280442073</v>
      </c>
      <c r="BH59" s="46">
        <v>367414.1954665425</v>
      </c>
      <c r="BI59" s="49">
        <v>1.8895047336926845</v>
      </c>
      <c r="BJ59" s="46">
        <v>855175.58999999985</v>
      </c>
      <c r="BK59" s="50">
        <v>1.1984248363540049</v>
      </c>
      <c r="BL59" s="139">
        <f t="shared" si="37"/>
        <v>761874.85218902095</v>
      </c>
      <c r="BM59" s="140">
        <f t="shared" si="38"/>
        <v>408364.38781097881</v>
      </c>
      <c r="BN59" s="141">
        <f t="shared" si="39"/>
        <v>1170239.2399999998</v>
      </c>
      <c r="BO59" s="43"/>
      <c r="BP59" s="45">
        <v>1000</v>
      </c>
      <c r="BQ59" s="49">
        <v>1.3099807432830738E-2</v>
      </c>
      <c r="BR59" s="46">
        <v>0</v>
      </c>
      <c r="BS59" s="49">
        <v>0</v>
      </c>
      <c r="BT59" s="46">
        <v>1000</v>
      </c>
      <c r="BU59" s="50">
        <v>1.1632235250325702E-2</v>
      </c>
      <c r="BV59" s="48">
        <v>-18640.229999999981</v>
      </c>
      <c r="BW59" s="49">
        <v>-8.2659207918157673E-2</v>
      </c>
      <c r="BX59" s="46">
        <v>0</v>
      </c>
      <c r="BY59" s="49">
        <v>0</v>
      </c>
      <c r="BZ59" s="46">
        <v>-18640.229999999981</v>
      </c>
      <c r="CA59" s="50">
        <v>-5.4383063269128604E-2</v>
      </c>
      <c r="CB59" s="139">
        <f t="shared" si="40"/>
        <v>-17640.229999999981</v>
      </c>
      <c r="CC59" s="140">
        <f t="shared" si="41"/>
        <v>0</v>
      </c>
      <c r="CD59" s="141">
        <f t="shared" si="42"/>
        <v>-17640.229999999981</v>
      </c>
      <c r="CE59" s="43"/>
      <c r="CF59" s="48">
        <v>0</v>
      </c>
      <c r="CG59" s="49">
        <v>0</v>
      </c>
      <c r="CH59" s="46">
        <v>0</v>
      </c>
      <c r="CI59" s="49">
        <v>0</v>
      </c>
      <c r="CJ59" s="46">
        <f t="shared" si="64"/>
        <v>0</v>
      </c>
      <c r="CK59" s="50">
        <v>0</v>
      </c>
      <c r="CL59" s="48">
        <v>0</v>
      </c>
      <c r="CM59" s="49">
        <f t="shared" si="65"/>
        <v>0</v>
      </c>
      <c r="CN59" s="46">
        <v>0</v>
      </c>
      <c r="CO59" s="49">
        <f t="shared" si="66"/>
        <v>0</v>
      </c>
      <c r="CP59" s="46">
        <v>0</v>
      </c>
      <c r="CQ59" s="50">
        <f t="shared" si="67"/>
        <v>0</v>
      </c>
      <c r="CR59" s="139">
        <f t="shared" si="46"/>
        <v>0</v>
      </c>
      <c r="CS59" s="140">
        <f t="shared" si="47"/>
        <v>0</v>
      </c>
      <c r="CT59" s="141">
        <f t="shared" si="48"/>
        <v>0</v>
      </c>
      <c r="CU59" s="43"/>
      <c r="CV59" s="48">
        <f t="shared" si="49"/>
        <v>21525857.363612846</v>
      </c>
      <c r="CW59" s="49">
        <f t="shared" si="68"/>
        <v>32.75907533086923</v>
      </c>
      <c r="CX59" s="49">
        <f t="shared" si="51"/>
        <v>1954404.9554692414</v>
      </c>
      <c r="CY59" s="49">
        <f t="shared" si="69"/>
        <v>20.551915490338619</v>
      </c>
      <c r="CZ59" s="46">
        <f t="shared" si="53"/>
        <v>23480262.319082089</v>
      </c>
      <c r="DA59" s="50">
        <f t="shared" si="70"/>
        <v>31.215783096712126</v>
      </c>
      <c r="DB59" s="48">
        <f t="shared" si="55"/>
        <v>74623606.392267972</v>
      </c>
      <c r="DC59" s="49">
        <f t="shared" si="71"/>
        <v>30.893890861599811</v>
      </c>
      <c r="DD59" s="46">
        <f t="shared" si="57"/>
        <v>9281064.199643543</v>
      </c>
      <c r="DE59" s="49">
        <f t="shared" si="72"/>
        <v>8.99096182538565</v>
      </c>
      <c r="DF59" s="46">
        <f t="shared" si="59"/>
        <v>83904670.59191151</v>
      </c>
      <c r="DG59" s="50">
        <f t="shared" si="73"/>
        <v>24.336086897301776</v>
      </c>
      <c r="DH59" s="177"/>
      <c r="DI59" s="190" t="s">
        <v>6</v>
      </c>
      <c r="DJ59" s="48">
        <f t="shared" si="61"/>
        <v>23480262.319082089</v>
      </c>
      <c r="DK59" s="46">
        <f t="shared" si="62"/>
        <v>83904670.59191151</v>
      </c>
      <c r="DL59" s="47">
        <f t="shared" si="63"/>
        <v>107384932.91099361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v>0</v>
      </c>
      <c r="E60" s="49">
        <v>0</v>
      </c>
      <c r="F60" s="46">
        <v>0</v>
      </c>
      <c r="G60" s="49">
        <v>0</v>
      </c>
      <c r="H60" s="46">
        <v>0</v>
      </c>
      <c r="I60" s="50">
        <v>0</v>
      </c>
      <c r="J60" s="48">
        <v>0</v>
      </c>
      <c r="K60" s="49">
        <v>0</v>
      </c>
      <c r="L60" s="46">
        <v>0</v>
      </c>
      <c r="M60" s="49">
        <v>0</v>
      </c>
      <c r="N60" s="46">
        <v>0</v>
      </c>
      <c r="O60" s="50">
        <v>0</v>
      </c>
      <c r="P60" s="139">
        <f t="shared" si="28"/>
        <v>0</v>
      </c>
      <c r="Q60" s="140">
        <f t="shared" si="29"/>
        <v>0</v>
      </c>
      <c r="R60" s="141">
        <f t="shared" si="30"/>
        <v>0</v>
      </c>
      <c r="S60" s="41"/>
      <c r="T60" s="45">
        <v>0</v>
      </c>
      <c r="U60" s="49">
        <v>0</v>
      </c>
      <c r="V60" s="46">
        <v>0</v>
      </c>
      <c r="W60" s="49">
        <v>0</v>
      </c>
      <c r="X60" s="46">
        <v>0</v>
      </c>
      <c r="Y60" s="50">
        <v>0</v>
      </c>
      <c r="Z60" s="48">
        <v>5283785.9300000016</v>
      </c>
      <c r="AA60" s="49">
        <v>6.3235328127337489</v>
      </c>
      <c r="AB60" s="46">
        <v>0</v>
      </c>
      <c r="AC60" s="49">
        <v>0</v>
      </c>
      <c r="AD60" s="46">
        <v>5283785.9300000016</v>
      </c>
      <c r="AE60" s="50">
        <v>4.8413938813077442</v>
      </c>
      <c r="AF60" s="139">
        <f t="shared" si="31"/>
        <v>5283785.9300000016</v>
      </c>
      <c r="AG60" s="140">
        <f t="shared" si="32"/>
        <v>0</v>
      </c>
      <c r="AH60" s="141">
        <f t="shared" si="33"/>
        <v>5283785.9300000016</v>
      </c>
      <c r="AI60" s="43"/>
      <c r="AJ60" s="45">
        <v>110943.43568611993</v>
      </c>
      <c r="AK60" s="49">
        <v>1.7857523409487008</v>
      </c>
      <c r="AL60" s="46">
        <v>29897.786543753449</v>
      </c>
      <c r="AM60" s="49">
        <v>3.0310002578825475</v>
      </c>
      <c r="AN60" s="46">
        <v>140841.22222987338</v>
      </c>
      <c r="AO60" s="50">
        <v>1.9563726331051574</v>
      </c>
      <c r="AP60" s="48">
        <v>155551.58718171861</v>
      </c>
      <c r="AQ60" s="49">
        <v>1.3689306273142534</v>
      </c>
      <c r="AR60" s="46">
        <v>126479.98065134356</v>
      </c>
      <c r="AS60" s="49">
        <v>1.2401092317100877</v>
      </c>
      <c r="AT60" s="46">
        <v>282031.56783306214</v>
      </c>
      <c r="AU60" s="50">
        <v>1.3079967527887457</v>
      </c>
      <c r="AV60" s="139">
        <f t="shared" si="34"/>
        <v>266495.02286783856</v>
      </c>
      <c r="AW60" s="140">
        <f t="shared" si="35"/>
        <v>156377.767195097</v>
      </c>
      <c r="AX60" s="141">
        <f t="shared" si="36"/>
        <v>422872.79006293556</v>
      </c>
      <c r="AY60" s="43"/>
      <c r="AZ60" s="45">
        <v>494557.63122262084</v>
      </c>
      <c r="BA60" s="49">
        <v>4.5130459850217264</v>
      </c>
      <c r="BB60" s="46">
        <v>72571.528777379091</v>
      </c>
      <c r="BC60" s="49">
        <v>4.5966258409791676</v>
      </c>
      <c r="BD60" s="46">
        <v>567129.15999999992</v>
      </c>
      <c r="BE60" s="50">
        <v>4.5235711323102441</v>
      </c>
      <c r="BF60" s="48">
        <v>1444086.7429609792</v>
      </c>
      <c r="BG60" s="49">
        <v>2.7817278866128317</v>
      </c>
      <c r="BH60" s="46">
        <v>1039826.1470390202</v>
      </c>
      <c r="BI60" s="49">
        <v>5.3475245412137831</v>
      </c>
      <c r="BJ60" s="46">
        <v>2483912.8899999997</v>
      </c>
      <c r="BK60" s="50">
        <v>3.4809025579364974</v>
      </c>
      <c r="BL60" s="139">
        <f t="shared" si="37"/>
        <v>1938644.3741836001</v>
      </c>
      <c r="BM60" s="140">
        <f t="shared" si="38"/>
        <v>1112397.6758163993</v>
      </c>
      <c r="BN60" s="141">
        <f t="shared" si="39"/>
        <v>3051042.0499999993</v>
      </c>
      <c r="BO60" s="43"/>
      <c r="BP60" s="45">
        <v>54953.999999999782</v>
      </c>
      <c r="BQ60" s="49">
        <v>0.71988681766377749</v>
      </c>
      <c r="BR60" s="46">
        <v>0</v>
      </c>
      <c r="BS60" s="49">
        <v>0</v>
      </c>
      <c r="BT60" s="46">
        <v>54953.999999999782</v>
      </c>
      <c r="BU60" s="50">
        <v>0.63923785594639615</v>
      </c>
      <c r="BV60" s="48">
        <v>0</v>
      </c>
      <c r="BW60" s="49">
        <v>0</v>
      </c>
      <c r="BX60" s="46">
        <v>0</v>
      </c>
      <c r="BY60" s="49">
        <v>0</v>
      </c>
      <c r="BZ60" s="46">
        <v>0</v>
      </c>
      <c r="CA60" s="50">
        <v>0</v>
      </c>
      <c r="CB60" s="139">
        <f t="shared" si="40"/>
        <v>54953.999999999782</v>
      </c>
      <c r="CC60" s="140">
        <f t="shared" si="41"/>
        <v>0</v>
      </c>
      <c r="CD60" s="141">
        <f t="shared" si="42"/>
        <v>54953.999999999782</v>
      </c>
      <c r="CE60" s="43"/>
      <c r="CF60" s="48">
        <v>0</v>
      </c>
      <c r="CG60" s="49">
        <v>0</v>
      </c>
      <c r="CH60" s="46">
        <v>0</v>
      </c>
      <c r="CI60" s="49">
        <v>0</v>
      </c>
      <c r="CJ60" s="46">
        <f t="shared" si="64"/>
        <v>0</v>
      </c>
      <c r="CK60" s="50">
        <v>0</v>
      </c>
      <c r="CL60" s="48">
        <v>0</v>
      </c>
      <c r="CM60" s="49">
        <f t="shared" si="65"/>
        <v>0</v>
      </c>
      <c r="CN60" s="46">
        <v>0</v>
      </c>
      <c r="CO60" s="49">
        <f t="shared" si="66"/>
        <v>0</v>
      </c>
      <c r="CP60" s="46">
        <v>0</v>
      </c>
      <c r="CQ60" s="50">
        <f t="shared" si="67"/>
        <v>0</v>
      </c>
      <c r="CR60" s="139">
        <f t="shared" si="46"/>
        <v>0</v>
      </c>
      <c r="CS60" s="140">
        <f t="shared" si="47"/>
        <v>0</v>
      </c>
      <c r="CT60" s="141">
        <f t="shared" si="48"/>
        <v>0</v>
      </c>
      <c r="CU60" s="43"/>
      <c r="CV60" s="48">
        <f t="shared" si="49"/>
        <v>660455.06690874055</v>
      </c>
      <c r="CW60" s="49">
        <f t="shared" si="68"/>
        <v>1.005111988063754</v>
      </c>
      <c r="CX60" s="49">
        <f t="shared" si="51"/>
        <v>102469.31532113254</v>
      </c>
      <c r="CY60" s="49">
        <f t="shared" si="69"/>
        <v>1.0775354938286841</v>
      </c>
      <c r="CZ60" s="46">
        <f t="shared" si="53"/>
        <v>762924.3822298731</v>
      </c>
      <c r="DA60" s="50">
        <f t="shared" si="70"/>
        <v>1.0142681419502908</v>
      </c>
      <c r="DB60" s="48">
        <f t="shared" si="55"/>
        <v>6883424.2601426998</v>
      </c>
      <c r="DC60" s="49">
        <f t="shared" si="71"/>
        <v>2.8497116144331915</v>
      </c>
      <c r="DD60" s="46">
        <f t="shared" si="57"/>
        <v>1166306.1276903637</v>
      </c>
      <c r="DE60" s="49">
        <f t="shared" si="72"/>
        <v>1.1298503754752784</v>
      </c>
      <c r="DF60" s="46">
        <f t="shared" si="59"/>
        <v>8049730.3878330635</v>
      </c>
      <c r="DG60" s="50">
        <f t="shared" si="73"/>
        <v>2.3347798976644931</v>
      </c>
      <c r="DH60" s="177"/>
      <c r="DI60" s="190" t="s">
        <v>7</v>
      </c>
      <c r="DJ60" s="48">
        <f t="shared" si="61"/>
        <v>762924.3822298731</v>
      </c>
      <c r="DK60" s="46">
        <f t="shared" si="62"/>
        <v>8049730.3878330635</v>
      </c>
      <c r="DL60" s="47">
        <f t="shared" si="63"/>
        <v>8812654.7700629365</v>
      </c>
      <c r="DM60"/>
    </row>
    <row r="61" spans="1:119" s="62" customFormat="1" ht="15.6" x14ac:dyDescent="0.3">
      <c r="A61" s="35">
        <v>49</v>
      </c>
      <c r="B61" s="35" t="s">
        <v>192</v>
      </c>
      <c r="C61" s="52"/>
      <c r="D61" s="53">
        <v>153185435.45000011</v>
      </c>
      <c r="E61" s="57">
        <v>1537.3735254563894</v>
      </c>
      <c r="F61" s="54">
        <v>18959691.870000005</v>
      </c>
      <c r="G61" s="57">
        <v>1324.0932935260846</v>
      </c>
      <c r="H61" s="46">
        <v>172145127.32000011</v>
      </c>
      <c r="I61" s="58">
        <v>1510.5750028080038</v>
      </c>
      <c r="J61" s="56">
        <v>68356973.052877963</v>
      </c>
      <c r="K61" s="57">
        <v>276.4086834538785</v>
      </c>
      <c r="L61" s="54">
        <v>82477738.067122027</v>
      </c>
      <c r="M61" s="57">
        <v>414.01577232083099</v>
      </c>
      <c r="N61" s="54">
        <v>150834711.12</v>
      </c>
      <c r="O61" s="58">
        <v>337.80208439525393</v>
      </c>
      <c r="P61" s="145">
        <f t="shared" si="28"/>
        <v>221542408.50287807</v>
      </c>
      <c r="Q61" s="146">
        <f t="shared" si="29"/>
        <v>101437429.93712203</v>
      </c>
      <c r="R61" s="147">
        <f t="shared" si="30"/>
        <v>322979838.44000012</v>
      </c>
      <c r="S61" s="41"/>
      <c r="T61" s="53">
        <v>274670545.99199998</v>
      </c>
      <c r="U61" s="57">
        <v>1486.3929108285079</v>
      </c>
      <c r="V61" s="54">
        <v>43161126.308000013</v>
      </c>
      <c r="W61" s="57">
        <v>1591.9565619651819</v>
      </c>
      <c r="X61" s="46">
        <v>317831672.30000001</v>
      </c>
      <c r="Y61" s="58">
        <v>1499.8993511151382</v>
      </c>
      <c r="Z61" s="56">
        <v>163604162.74999967</v>
      </c>
      <c r="AA61" s="57">
        <v>195.79829787870591</v>
      </c>
      <c r="AB61" s="54">
        <v>96630596.549999997</v>
      </c>
      <c r="AC61" s="57">
        <v>377.75543799501173</v>
      </c>
      <c r="AD61" s="54">
        <v>260234759.29999965</v>
      </c>
      <c r="AE61" s="58">
        <v>238.4462557851225</v>
      </c>
      <c r="AF61" s="145">
        <f t="shared" si="31"/>
        <v>438274708.74199963</v>
      </c>
      <c r="AG61" s="146">
        <f t="shared" si="32"/>
        <v>139791722.85800001</v>
      </c>
      <c r="AH61" s="147">
        <f t="shared" si="33"/>
        <v>578066431.59999967</v>
      </c>
      <c r="AI61" s="43"/>
      <c r="AJ61" s="53">
        <v>103367144.23285924</v>
      </c>
      <c r="AK61" s="57">
        <v>1663.803889337313</v>
      </c>
      <c r="AL61" s="54">
        <v>19688105.578997117</v>
      </c>
      <c r="AM61" s="57">
        <v>1995.9555534263095</v>
      </c>
      <c r="AN61" s="54">
        <v>123055249.81185636</v>
      </c>
      <c r="AO61" s="58">
        <v>1709.3143561258541</v>
      </c>
      <c r="AP61" s="56">
        <v>32456480.311785575</v>
      </c>
      <c r="AQ61" s="57">
        <v>285.63302219295588</v>
      </c>
      <c r="AR61" s="54">
        <v>52598802.956125088</v>
      </c>
      <c r="AS61" s="57">
        <v>515.72004349526026</v>
      </c>
      <c r="AT61" s="54">
        <v>85055283.267910659</v>
      </c>
      <c r="AU61" s="58">
        <v>394.46660236206429</v>
      </c>
      <c r="AV61" s="145">
        <f t="shared" si="34"/>
        <v>135823624.5446448</v>
      </c>
      <c r="AW61" s="146">
        <f t="shared" si="35"/>
        <v>72286908.535122201</v>
      </c>
      <c r="AX61" s="147">
        <f t="shared" si="36"/>
        <v>208110533.07976699</v>
      </c>
      <c r="AY61" s="43"/>
      <c r="AZ61" s="53">
        <v>192300339.34266502</v>
      </c>
      <c r="BA61" s="57">
        <v>1754.8213182824593</v>
      </c>
      <c r="BB61" s="54">
        <v>27990263.065934997</v>
      </c>
      <c r="BC61" s="57">
        <v>1772.882129841335</v>
      </c>
      <c r="BD61" s="46">
        <v>220290602.40860006</v>
      </c>
      <c r="BE61" s="58">
        <v>1757.0957024582847</v>
      </c>
      <c r="BF61" s="56">
        <v>123898173.71048425</v>
      </c>
      <c r="BG61" s="57">
        <v>238.66364440419747</v>
      </c>
      <c r="BH61" s="54">
        <v>88254600.369515687</v>
      </c>
      <c r="BI61" s="57">
        <v>453.86783424795931</v>
      </c>
      <c r="BJ61" s="54">
        <v>212152774.07999992</v>
      </c>
      <c r="BK61" s="58">
        <v>297.30637372246804</v>
      </c>
      <c r="BL61" s="145">
        <f t="shared" si="37"/>
        <v>316198513.05314928</v>
      </c>
      <c r="BM61" s="146">
        <f t="shared" si="38"/>
        <v>116244863.43545069</v>
      </c>
      <c r="BN61" s="147">
        <f t="shared" si="39"/>
        <v>432443376.48859996</v>
      </c>
      <c r="BO61" s="43"/>
      <c r="BP61" s="53">
        <v>124873637.45</v>
      </c>
      <c r="BQ61" s="57">
        <v>1635.8206040321209</v>
      </c>
      <c r="BR61" s="54">
        <v>17665790.079999998</v>
      </c>
      <c r="BS61" s="57">
        <v>1834.2633246807184</v>
      </c>
      <c r="BT61" s="54">
        <v>142539427.53</v>
      </c>
      <c r="BU61" s="58">
        <v>1658.052153475712</v>
      </c>
      <c r="BV61" s="56">
        <v>47451907.129999965</v>
      </c>
      <c r="BW61" s="57">
        <v>210.42321138589918</v>
      </c>
      <c r="BX61" s="54">
        <v>41101767.450000055</v>
      </c>
      <c r="BY61" s="57">
        <v>350.5451335169854</v>
      </c>
      <c r="BZ61" s="54">
        <v>88553674.580000013</v>
      </c>
      <c r="CA61" s="58">
        <v>258.35625887652515</v>
      </c>
      <c r="CB61" s="145">
        <f t="shared" si="40"/>
        <v>172325544.57999998</v>
      </c>
      <c r="CC61" s="146">
        <f t="shared" si="41"/>
        <v>58767557.530000053</v>
      </c>
      <c r="CD61" s="147">
        <f t="shared" si="42"/>
        <v>231093102.11000004</v>
      </c>
      <c r="CE61" s="43"/>
      <c r="CF61" s="56">
        <v>183669559.20050797</v>
      </c>
      <c r="CG61" s="57">
        <v>1464.2958670874098</v>
      </c>
      <c r="CH61" s="54">
        <f>SUM(CH20:CH60)</f>
        <v>27313194.428875823</v>
      </c>
      <c r="CI61" s="57">
        <v>1479.1072473126731</v>
      </c>
      <c r="CJ61" s="54">
        <f>SUM(CJ20:CJ60)</f>
        <v>210982753.6293838</v>
      </c>
      <c r="CK61" s="58">
        <v>1466.196567216944</v>
      </c>
      <c r="CL61" s="56">
        <v>94954963.22869648</v>
      </c>
      <c r="CM61" s="57">
        <f t="shared" si="65"/>
        <v>200.18671147781825</v>
      </c>
      <c r="CN61" s="54">
        <v>67325693.49553977</v>
      </c>
      <c r="CO61" s="57">
        <f t="shared" si="66"/>
        <v>411.63191953643212</v>
      </c>
      <c r="CP61" s="54">
        <v>162280656.72423625</v>
      </c>
      <c r="CQ61" s="58">
        <f t="shared" si="67"/>
        <v>254.40225857786805</v>
      </c>
      <c r="CR61" s="145">
        <f t="shared" si="46"/>
        <v>278624522.42920446</v>
      </c>
      <c r="CS61" s="146">
        <f t="shared" si="47"/>
        <v>94638887.924415588</v>
      </c>
      <c r="CT61" s="147">
        <f t="shared" si="48"/>
        <v>373263410.35362005</v>
      </c>
      <c r="CU61" s="43"/>
      <c r="CV61" s="56">
        <f>SUM(CV20:CV60)</f>
        <v>1032066661.6680328</v>
      </c>
      <c r="CW61" s="57">
        <f t="shared" si="68"/>
        <v>1570.6482183243129</v>
      </c>
      <c r="CX61" s="57">
        <f>SUM(CX20:CX60)</f>
        <v>154778171.33180791</v>
      </c>
      <c r="CY61" s="57">
        <f t="shared" si="69"/>
        <v>1627.5991769560014</v>
      </c>
      <c r="CZ61" s="54">
        <f t="shared" si="53"/>
        <v>1186844832.9998407</v>
      </c>
      <c r="DA61" s="58">
        <f t="shared" si="70"/>
        <v>1577.8482528394889</v>
      </c>
      <c r="DB61" s="56">
        <f>SUM(DB20:DB60)</f>
        <v>530722660.18384385</v>
      </c>
      <c r="DC61" s="57">
        <f t="shared" si="71"/>
        <v>219.7171744194402</v>
      </c>
      <c r="DD61" s="54">
        <f>SUM(DD20:DD60)</f>
        <v>428389198.88830268</v>
      </c>
      <c r="DE61" s="57">
        <f t="shared" si="72"/>
        <v>414.99884611941366</v>
      </c>
      <c r="DF61" s="54">
        <f>SUM(DF20:DF60)</f>
        <v>959111859.07214642</v>
      </c>
      <c r="DG61" s="58">
        <f t="shared" si="73"/>
        <v>278.18510438038129</v>
      </c>
      <c r="DH61" s="178"/>
      <c r="DI61" s="190" t="s">
        <v>192</v>
      </c>
      <c r="DJ61" s="56">
        <f>SUM(DJ20:DJ60)</f>
        <v>1186844832.9998403</v>
      </c>
      <c r="DK61" s="54">
        <f>SUM(DK20:DK60)</f>
        <v>959111859.07214642</v>
      </c>
      <c r="DL61" s="55">
        <f t="shared" si="63"/>
        <v>2145956692.0719867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v>0</v>
      </c>
      <c r="E62" s="49">
        <v>0</v>
      </c>
      <c r="F62" s="46">
        <v>0</v>
      </c>
      <c r="G62" s="49">
        <v>0</v>
      </c>
      <c r="H62" s="46">
        <v>0</v>
      </c>
      <c r="I62" s="50">
        <v>0</v>
      </c>
      <c r="J62" s="48">
        <v>0</v>
      </c>
      <c r="K62" s="49">
        <v>0</v>
      </c>
      <c r="L62" s="46">
        <v>0</v>
      </c>
      <c r="M62" s="49">
        <v>0</v>
      </c>
      <c r="N62" s="46">
        <v>0</v>
      </c>
      <c r="O62" s="50">
        <v>0</v>
      </c>
      <c r="P62" s="139">
        <f t="shared" si="28"/>
        <v>0</v>
      </c>
      <c r="Q62" s="140">
        <f t="shared" si="29"/>
        <v>0</v>
      </c>
      <c r="R62" s="141">
        <f t="shared" si="30"/>
        <v>0</v>
      </c>
      <c r="S62" s="41"/>
      <c r="T62" s="45">
        <v>446114.41999999981</v>
      </c>
      <c r="U62" s="49">
        <v>2.4141697061529293</v>
      </c>
      <c r="V62" s="46">
        <v>83298.44</v>
      </c>
      <c r="W62" s="49">
        <v>3.0723827087636471</v>
      </c>
      <c r="X62" s="46">
        <v>529412.85999999987</v>
      </c>
      <c r="Y62" s="50">
        <v>2.4983853856971612</v>
      </c>
      <c r="Z62" s="48">
        <v>2283570.7500000009</v>
      </c>
      <c r="AA62" s="49">
        <v>2.7329333093977217</v>
      </c>
      <c r="AB62" s="46">
        <v>464210.63</v>
      </c>
      <c r="AC62" s="49">
        <v>1.8147263508494851</v>
      </c>
      <c r="AD62" s="46">
        <v>2747781.3800000008</v>
      </c>
      <c r="AE62" s="50">
        <v>2.5177197063892685</v>
      </c>
      <c r="AF62" s="139">
        <f t="shared" si="31"/>
        <v>2729685.1700000009</v>
      </c>
      <c r="AG62" s="140">
        <f t="shared" si="32"/>
        <v>547509.07000000007</v>
      </c>
      <c r="AH62" s="141">
        <f t="shared" si="33"/>
        <v>3277194.2400000012</v>
      </c>
      <c r="AI62" s="43"/>
      <c r="AJ62" s="45">
        <v>0</v>
      </c>
      <c r="AK62" s="49">
        <v>0</v>
      </c>
      <c r="AL62" s="46">
        <v>0</v>
      </c>
      <c r="AM62" s="49">
        <v>0</v>
      </c>
      <c r="AN62" s="46">
        <v>0</v>
      </c>
      <c r="AO62" s="50">
        <v>0</v>
      </c>
      <c r="AP62" s="48">
        <v>0</v>
      </c>
      <c r="AQ62" s="49">
        <v>0</v>
      </c>
      <c r="AR62" s="46">
        <v>0</v>
      </c>
      <c r="AS62" s="49">
        <v>0</v>
      </c>
      <c r="AT62" s="46">
        <v>0</v>
      </c>
      <c r="AU62" s="50">
        <v>0</v>
      </c>
      <c r="AV62" s="139">
        <f t="shared" si="34"/>
        <v>0</v>
      </c>
      <c r="AW62" s="140">
        <f t="shared" si="35"/>
        <v>0</v>
      </c>
      <c r="AX62" s="141">
        <f t="shared" si="36"/>
        <v>0</v>
      </c>
      <c r="AY62" s="43"/>
      <c r="AZ62" s="45"/>
      <c r="BA62" s="49">
        <v>0</v>
      </c>
      <c r="BB62" s="46"/>
      <c r="BC62" s="49">
        <v>0</v>
      </c>
      <c r="BD62" s="46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f t="shared" si="37"/>
        <v>0</v>
      </c>
      <c r="BM62" s="140">
        <f t="shared" si="38"/>
        <v>0</v>
      </c>
      <c r="BN62" s="141">
        <f t="shared" si="39"/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6">
        <v>0</v>
      </c>
      <c r="BU62" s="50">
        <v>0</v>
      </c>
      <c r="BV62" s="48">
        <v>0</v>
      </c>
      <c r="BW62" s="49">
        <v>0</v>
      </c>
      <c r="BX62" s="46">
        <v>0</v>
      </c>
      <c r="BY62" s="49">
        <v>0</v>
      </c>
      <c r="BZ62" s="46">
        <v>0</v>
      </c>
      <c r="CA62" s="50">
        <v>0</v>
      </c>
      <c r="CB62" s="139">
        <f t="shared" si="40"/>
        <v>0</v>
      </c>
      <c r="CC62" s="140">
        <f t="shared" si="41"/>
        <v>0</v>
      </c>
      <c r="CD62" s="141">
        <f t="shared" si="42"/>
        <v>0</v>
      </c>
      <c r="CE62" s="43"/>
      <c r="CF62" s="48">
        <v>0</v>
      </c>
      <c r="CG62" s="49"/>
      <c r="CH62" s="46">
        <v>0</v>
      </c>
      <c r="CI62" s="49"/>
      <c r="CJ62" s="46">
        <v>0</v>
      </c>
      <c r="CK62" s="50">
        <v>0</v>
      </c>
      <c r="CL62" s="48">
        <v>-92017.497868339648</v>
      </c>
      <c r="CM62" s="49">
        <f t="shared" si="65"/>
        <v>-0.19399386477897262</v>
      </c>
      <c r="CN62" s="46">
        <v>-57901.522131660175</v>
      </c>
      <c r="CO62" s="49">
        <f t="shared" si="66"/>
        <v>-0.35401216774269784</v>
      </c>
      <c r="CP62" s="46">
        <v>-149919.01999999981</v>
      </c>
      <c r="CQ62" s="50">
        <f t="shared" si="67"/>
        <v>-0.2350233112292085</v>
      </c>
      <c r="CR62" s="139">
        <f t="shared" si="46"/>
        <v>-92017.497868339648</v>
      </c>
      <c r="CS62" s="140">
        <f t="shared" si="47"/>
        <v>-57901.522131660175</v>
      </c>
      <c r="CT62" s="141">
        <f t="shared" si="48"/>
        <v>-149919.01999999981</v>
      </c>
      <c r="CU62" s="43"/>
      <c r="CV62" s="48">
        <f>+D62+T62+AJ62+AZ62+BP62+CF62</f>
        <v>446114.41999999981</v>
      </c>
      <c r="CW62" s="49">
        <f t="shared" si="68"/>
        <v>0.6789181793832253</v>
      </c>
      <c r="CX62" s="49">
        <f>+F62+V62+AL62+BB62+BR62+CH62</f>
        <v>83298.44</v>
      </c>
      <c r="CY62" s="49">
        <f t="shared" si="69"/>
        <v>0.87594052326070504</v>
      </c>
      <c r="CZ62" s="46">
        <f t="shared" si="53"/>
        <v>529412.85999999987</v>
      </c>
      <c r="DA62" s="50">
        <f t="shared" si="70"/>
        <v>0.70382676231600427</v>
      </c>
      <c r="DB62" s="48">
        <f t="shared" ref="DB62" si="74">+J62+Z62+AP62+BF62+BV62+CL62</f>
        <v>2191553.2521316614</v>
      </c>
      <c r="DC62" s="49">
        <f t="shared" si="71"/>
        <v>0.90729475915217772</v>
      </c>
      <c r="DD62" s="46">
        <f>+L62+AB62+AR62+BH62+BX62+CN62</f>
        <v>406309.10786833981</v>
      </c>
      <c r="DE62" s="49">
        <f t="shared" si="72"/>
        <v>0.39360892237886341</v>
      </c>
      <c r="DF62" s="46">
        <f>+DB62+DD62</f>
        <v>2597862.3600000013</v>
      </c>
      <c r="DG62" s="50">
        <f t="shared" si="73"/>
        <v>0.75349564802753832</v>
      </c>
      <c r="DH62" s="177"/>
      <c r="DI62" s="190" t="s">
        <v>8</v>
      </c>
      <c r="DJ62" s="48">
        <f>+CZ62</f>
        <v>529412.85999999987</v>
      </c>
      <c r="DK62" s="46">
        <f t="shared" ref="DK62" si="75">+DF62</f>
        <v>2597862.3600000013</v>
      </c>
      <c r="DL62" s="47">
        <f t="shared" si="63"/>
        <v>3127275.2200000011</v>
      </c>
      <c r="DM62"/>
    </row>
    <row r="63" spans="1:119" s="62" customFormat="1" ht="15.6" x14ac:dyDescent="0.3">
      <c r="A63" s="35">
        <v>51</v>
      </c>
      <c r="B63" s="35" t="s">
        <v>193</v>
      </c>
      <c r="C63" s="52"/>
      <c r="D63" s="53">
        <v>153185435.45000011</v>
      </c>
      <c r="E63" s="57">
        <v>1537.3735254563894</v>
      </c>
      <c r="F63" s="54">
        <v>18959691.870000005</v>
      </c>
      <c r="G63" s="57">
        <v>1324.0932935260846</v>
      </c>
      <c r="H63" s="46">
        <v>172145127.32000011</v>
      </c>
      <c r="I63" s="58">
        <v>1510.5750028080038</v>
      </c>
      <c r="J63" s="56">
        <v>68356973.052877963</v>
      </c>
      <c r="K63" s="57">
        <v>276.4086834538785</v>
      </c>
      <c r="L63" s="54">
        <v>82477738.067122027</v>
      </c>
      <c r="M63" s="57">
        <v>414.01577232083099</v>
      </c>
      <c r="N63" s="54">
        <v>150834711.12</v>
      </c>
      <c r="O63" s="58">
        <v>337.80208439525393</v>
      </c>
      <c r="P63" s="145">
        <f t="shared" si="28"/>
        <v>221542408.50287807</v>
      </c>
      <c r="Q63" s="146">
        <f t="shared" si="29"/>
        <v>101437429.93712203</v>
      </c>
      <c r="R63" s="147">
        <f t="shared" si="30"/>
        <v>322979838.44000012</v>
      </c>
      <c r="S63" s="41"/>
      <c r="T63" s="53">
        <v>274224431.57199997</v>
      </c>
      <c r="U63" s="57">
        <v>1483.9787411223549</v>
      </c>
      <c r="V63" s="54">
        <v>43077827.868000016</v>
      </c>
      <c r="W63" s="57">
        <v>1588.8841792564183</v>
      </c>
      <c r="X63" s="46">
        <v>317302259.44</v>
      </c>
      <c r="Y63" s="58">
        <v>1497.4009657294409</v>
      </c>
      <c r="Z63" s="56">
        <v>161320591.99999967</v>
      </c>
      <c r="AA63" s="57">
        <v>193.0653645693082</v>
      </c>
      <c r="AB63" s="54">
        <v>96166385.920000002</v>
      </c>
      <c r="AC63" s="57">
        <v>375.94071164416226</v>
      </c>
      <c r="AD63" s="54">
        <v>257486977.91999966</v>
      </c>
      <c r="AE63" s="58">
        <v>235.92853607873326</v>
      </c>
      <c r="AF63" s="145">
        <f t="shared" si="31"/>
        <v>435545023.57199967</v>
      </c>
      <c r="AG63" s="146">
        <f t="shared" si="32"/>
        <v>139244213.78800002</v>
      </c>
      <c r="AH63" s="147">
        <f t="shared" si="33"/>
        <v>574789237.35999966</v>
      </c>
      <c r="AI63" s="43"/>
      <c r="AJ63" s="53">
        <v>103367144.23285924</v>
      </c>
      <c r="AK63" s="57">
        <v>1663.803889337313</v>
      </c>
      <c r="AL63" s="54">
        <v>19688105.578997117</v>
      </c>
      <c r="AM63" s="57">
        <v>1995.9555534263095</v>
      </c>
      <c r="AN63" s="54">
        <v>123055249.81185636</v>
      </c>
      <c r="AO63" s="58">
        <v>1709.3143561258541</v>
      </c>
      <c r="AP63" s="56">
        <v>32456480.311785575</v>
      </c>
      <c r="AQ63" s="57">
        <v>285.63302219295588</v>
      </c>
      <c r="AR63" s="54">
        <v>52598802.956125088</v>
      </c>
      <c r="AS63" s="57">
        <v>515.72004349526026</v>
      </c>
      <c r="AT63" s="54">
        <v>85055283.267910659</v>
      </c>
      <c r="AU63" s="58">
        <v>394.46660236206429</v>
      </c>
      <c r="AV63" s="145">
        <f t="shared" si="34"/>
        <v>135823624.5446448</v>
      </c>
      <c r="AW63" s="146">
        <f t="shared" si="35"/>
        <v>72286908.535122201</v>
      </c>
      <c r="AX63" s="147">
        <f t="shared" si="36"/>
        <v>208110533.07976699</v>
      </c>
      <c r="AY63" s="43"/>
      <c r="AZ63" s="53">
        <v>192300339.34266502</v>
      </c>
      <c r="BA63" s="57">
        <v>1754.8213182824593</v>
      </c>
      <c r="BB63" s="54">
        <v>27990263.065934997</v>
      </c>
      <c r="BC63" s="57">
        <v>1772.882129841335</v>
      </c>
      <c r="BD63" s="46">
        <v>220290602.40860006</v>
      </c>
      <c r="BE63" s="58">
        <v>1757.0957024582847</v>
      </c>
      <c r="BF63" s="56">
        <v>123898173.71048425</v>
      </c>
      <c r="BG63" s="57">
        <v>238.66364440419747</v>
      </c>
      <c r="BH63" s="54">
        <v>88254600.369515687</v>
      </c>
      <c r="BI63" s="57">
        <v>453.86783424795931</v>
      </c>
      <c r="BJ63" s="54">
        <v>212152774.07999992</v>
      </c>
      <c r="BK63" s="58">
        <v>297.30637372246804</v>
      </c>
      <c r="BL63" s="145">
        <f t="shared" si="37"/>
        <v>316198513.05314928</v>
      </c>
      <c r="BM63" s="146">
        <f t="shared" si="38"/>
        <v>116244863.43545069</v>
      </c>
      <c r="BN63" s="147">
        <f t="shared" si="39"/>
        <v>432443376.48859996</v>
      </c>
      <c r="BO63" s="43"/>
      <c r="BP63" s="53">
        <v>124873637.45</v>
      </c>
      <c r="BQ63" s="57">
        <v>1635.8206040321209</v>
      </c>
      <c r="BR63" s="54">
        <v>17665790.079999998</v>
      </c>
      <c r="BS63" s="57">
        <v>1834.2633246807184</v>
      </c>
      <c r="BT63" s="54">
        <v>142539427.53</v>
      </c>
      <c r="BU63" s="58">
        <v>1658.052153475712</v>
      </c>
      <c r="BV63" s="56">
        <v>47451907.129999965</v>
      </c>
      <c r="BW63" s="57">
        <v>210.42321138589918</v>
      </c>
      <c r="BX63" s="54">
        <v>41101767.450000055</v>
      </c>
      <c r="BY63" s="57">
        <v>350.5451335169854</v>
      </c>
      <c r="BZ63" s="54">
        <v>88553674.580000013</v>
      </c>
      <c r="CA63" s="58">
        <v>258.35625887652515</v>
      </c>
      <c r="CB63" s="145">
        <f t="shared" si="40"/>
        <v>172325544.57999998</v>
      </c>
      <c r="CC63" s="146">
        <f t="shared" si="41"/>
        <v>58767557.530000053</v>
      </c>
      <c r="CD63" s="147">
        <f t="shared" si="42"/>
        <v>231093102.11000004</v>
      </c>
      <c r="CE63" s="43"/>
      <c r="CF63" s="56">
        <f>+CF61-CF62</f>
        <v>183669559.20050797</v>
      </c>
      <c r="CG63" s="57">
        <v>1457.2186412409476</v>
      </c>
      <c r="CH63" s="54">
        <f>+CH61-CH62</f>
        <v>27313194.428875823</v>
      </c>
      <c r="CI63" s="57">
        <v>1474.2225658642503</v>
      </c>
      <c r="CJ63" s="54">
        <f>+CJ61</f>
        <v>210982753.6293838</v>
      </c>
      <c r="CK63" s="58">
        <v>1459.4007040360798</v>
      </c>
      <c r="CL63" s="56">
        <v>95046980.726564825</v>
      </c>
      <c r="CM63" s="57">
        <f t="shared" si="65"/>
        <v>200.38070534259722</v>
      </c>
      <c r="CN63" s="54">
        <v>67383595.017671436</v>
      </c>
      <c r="CO63" s="57">
        <f t="shared" si="66"/>
        <v>411.9859317041749</v>
      </c>
      <c r="CP63" s="54">
        <v>162430575.74423626</v>
      </c>
      <c r="CQ63" s="58">
        <f t="shared" si="67"/>
        <v>254.63728188909727</v>
      </c>
      <c r="CR63" s="145">
        <f t="shared" si="46"/>
        <v>278716539.92707276</v>
      </c>
      <c r="CS63" s="146">
        <f t="shared" si="47"/>
        <v>94696789.446547255</v>
      </c>
      <c r="CT63" s="147">
        <f t="shared" si="48"/>
        <v>373413329.37362003</v>
      </c>
      <c r="CU63" s="43"/>
      <c r="CV63" s="56">
        <f>+CV61-CV62</f>
        <v>1031620547.2480328</v>
      </c>
      <c r="CW63" s="57">
        <f t="shared" si="68"/>
        <v>1569.9693001449298</v>
      </c>
      <c r="CX63" s="57">
        <f>+CX61-CX62</f>
        <v>154694872.89180791</v>
      </c>
      <c r="CY63" s="57">
        <f t="shared" si="69"/>
        <v>1626.7232364327408</v>
      </c>
      <c r="CZ63" s="54">
        <f t="shared" si="53"/>
        <v>1186315420.1398406</v>
      </c>
      <c r="DA63" s="58">
        <f t="shared" si="70"/>
        <v>1577.1444260771725</v>
      </c>
      <c r="DB63" s="56">
        <f>+DB61-DB62</f>
        <v>528531106.93171221</v>
      </c>
      <c r="DC63" s="57">
        <f t="shared" si="71"/>
        <v>218.80987966028803</v>
      </c>
      <c r="DD63" s="54">
        <f>+DD61-DD62</f>
        <v>427982889.78043437</v>
      </c>
      <c r="DE63" s="57">
        <f t="shared" si="72"/>
        <v>414.60523719703485</v>
      </c>
      <c r="DF63" s="54">
        <f>+DF61-DF62</f>
        <v>956513996.7121464</v>
      </c>
      <c r="DG63" s="58">
        <f t="shared" si="73"/>
        <v>277.43160873235377</v>
      </c>
      <c r="DH63" s="178"/>
      <c r="DI63" s="190" t="s">
        <v>193</v>
      </c>
      <c r="DJ63" s="56">
        <f>+DJ61-DJ62</f>
        <v>1186315420.1398404</v>
      </c>
      <c r="DK63" s="54">
        <f t="shared" ref="DK63:DL63" si="76">+DK61-DK62</f>
        <v>956513996.7121464</v>
      </c>
      <c r="DL63" s="55">
        <f t="shared" si="76"/>
        <v>2142829416.8519866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48"/>
      <c r="K64" s="49"/>
      <c r="L64" s="49"/>
      <c r="M64" s="49"/>
      <c r="N64" s="49"/>
      <c r="O64" s="50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>
        <v>0</v>
      </c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8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48"/>
      <c r="K65" s="49"/>
      <c r="L65" s="49"/>
      <c r="M65" s="49"/>
      <c r="N65" s="49"/>
      <c r="O65" s="50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>
        <v>0</v>
      </c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8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v>2903840.8198607932</v>
      </c>
      <c r="E66" s="49">
        <v>29.143031682347559</v>
      </c>
      <c r="F66" s="46">
        <v>461275.99281627778</v>
      </c>
      <c r="G66" s="49">
        <v>32.214260270708692</v>
      </c>
      <c r="H66" s="46">
        <v>3365116.812677071</v>
      </c>
      <c r="I66" s="50">
        <v>29.528929560170859</v>
      </c>
      <c r="J66" s="48">
        <v>225614.96078261896</v>
      </c>
      <c r="K66" s="49">
        <v>0.91229806546848802</v>
      </c>
      <c r="L66" s="46">
        <v>417430.01132767164</v>
      </c>
      <c r="M66" s="49">
        <v>2.095384919371488</v>
      </c>
      <c r="N66" s="46">
        <v>643044.97211029055</v>
      </c>
      <c r="O66" s="50">
        <v>1.4401322502346838</v>
      </c>
      <c r="P66" s="139">
        <f t="shared" ref="P66:P73" si="77">+D66+J66</f>
        <v>3129455.7806434119</v>
      </c>
      <c r="Q66" s="140">
        <f t="shared" ref="Q66:Q73" si="78">+F66+L66</f>
        <v>878706.00414394937</v>
      </c>
      <c r="R66" s="141">
        <f t="shared" ref="R66:R73" si="79">+P66+Q66</f>
        <v>4008161.7847873615</v>
      </c>
      <c r="S66" s="41"/>
      <c r="T66" s="45">
        <v>2204737.5464842818</v>
      </c>
      <c r="U66" s="49">
        <v>11.931043598053368</v>
      </c>
      <c r="V66" s="46">
        <v>420354.93126371299</v>
      </c>
      <c r="W66" s="49">
        <v>15.504386665082361</v>
      </c>
      <c r="X66" s="46">
        <v>2625092.4777479949</v>
      </c>
      <c r="Y66" s="50">
        <v>12.388238325961977</v>
      </c>
      <c r="Z66" s="48">
        <v>2038418.9178242353</v>
      </c>
      <c r="AA66" s="49">
        <v>2.4395403378801848</v>
      </c>
      <c r="AB66" s="46">
        <v>658161.64172969817</v>
      </c>
      <c r="AC66" s="49">
        <v>2.5729339165827403</v>
      </c>
      <c r="AD66" s="46">
        <v>2696580.5595539333</v>
      </c>
      <c r="AE66" s="50">
        <v>2.4708057431611015</v>
      </c>
      <c r="AF66" s="139">
        <f t="shared" ref="AF66:AF73" si="80">+T66+Z66</f>
        <v>4243156.4643085171</v>
      </c>
      <c r="AG66" s="140">
        <f t="shared" ref="AG66:AG73" si="81">+V66+AB66</f>
        <v>1078516.5729934112</v>
      </c>
      <c r="AH66" s="141">
        <f t="shared" ref="AH66:AH73" si="82">+AF66+AG66</f>
        <v>5321673.0373019278</v>
      </c>
      <c r="AI66" s="43"/>
      <c r="AJ66" s="45">
        <v>2545124.8971403013</v>
      </c>
      <c r="AK66" s="49">
        <v>43.601112280041242</v>
      </c>
      <c r="AL66" s="46">
        <v>429765.28521846997</v>
      </c>
      <c r="AM66" s="49">
        <v>50.279088555506426</v>
      </c>
      <c r="AN66" s="46">
        <f>+AJ66+AL66</f>
        <v>2974890.1823587711</v>
      </c>
      <c r="AO66" s="50">
        <v>44.516109404420519</v>
      </c>
      <c r="AP66" s="48">
        <v>300994.12093946169</v>
      </c>
      <c r="AQ66" s="49">
        <v>2.6488966024770018</v>
      </c>
      <c r="AR66" s="46">
        <v>440081.08078721724</v>
      </c>
      <c r="AS66" s="49">
        <v>4.3149011264446591</v>
      </c>
      <c r="AT66" s="46">
        <v>741075.20172667899</v>
      </c>
      <c r="AU66" s="50">
        <v>3.4369342583824349</v>
      </c>
      <c r="AV66" s="139">
        <f t="shared" ref="AV66:AV73" si="83">+AJ66+AP66</f>
        <v>2846119.0180797628</v>
      </c>
      <c r="AW66" s="140">
        <f t="shared" ref="AW66:AW73" si="84">+AL66+AR66</f>
        <v>869846.36600568728</v>
      </c>
      <c r="AX66" s="141">
        <f t="shared" ref="AX66:AX73" si="85">+AV66+AW66</f>
        <v>3715965.3840854503</v>
      </c>
      <c r="AY66" s="43"/>
      <c r="AZ66" s="45">
        <v>935672.59315228276</v>
      </c>
      <c r="BA66" s="49">
        <v>8.5384051791528215</v>
      </c>
      <c r="BB66" s="46">
        <v>122777.27684771735</v>
      </c>
      <c r="BC66" s="49">
        <v>7.7766200182237997</v>
      </c>
      <c r="BD66" s="46">
        <v>1058449.8700000001</v>
      </c>
      <c r="BE66" s="50">
        <v>8.4424741569090394</v>
      </c>
      <c r="BF66" s="48">
        <v>630238.45680286945</v>
      </c>
      <c r="BG66" s="49">
        <v>1.2140211791638549</v>
      </c>
      <c r="BH66" s="46">
        <v>422700.09319713071</v>
      </c>
      <c r="BI66" s="49">
        <v>2.1738240843256915</v>
      </c>
      <c r="BJ66" s="46">
        <v>1052938.5500000003</v>
      </c>
      <c r="BK66" s="50">
        <v>1.4755656314682388</v>
      </c>
      <c r="BL66" s="139">
        <f t="shared" ref="BL66:BL73" si="86">+AZ66+BF66</f>
        <v>1565911.0499551522</v>
      </c>
      <c r="BM66" s="140">
        <f t="shared" ref="BM66:BM73" si="87">+BB66+BH66</f>
        <v>545477.37004484807</v>
      </c>
      <c r="BN66" s="141">
        <f t="shared" ref="BN66:BN73" si="88">+BL66+BM66</f>
        <v>2111388.4200000004</v>
      </c>
      <c r="BO66" s="43"/>
      <c r="BP66" s="45">
        <v>559579.80999999959</v>
      </c>
      <c r="BQ66" s="49">
        <v>7.3303877543000064</v>
      </c>
      <c r="BR66" s="46">
        <v>75763.739999999991</v>
      </c>
      <c r="BS66" s="49">
        <v>7.866653514692139</v>
      </c>
      <c r="BT66" s="46">
        <v>635343.54999999958</v>
      </c>
      <c r="BU66" s="50">
        <v>7.3904656383770657</v>
      </c>
      <c r="BV66" s="48">
        <v>440278.82000000007</v>
      </c>
      <c r="BW66" s="49">
        <v>1.9523953580154942</v>
      </c>
      <c r="BX66" s="46">
        <v>267284.7699999999</v>
      </c>
      <c r="BY66" s="49">
        <v>2.2795948008972196</v>
      </c>
      <c r="BZ66" s="46">
        <v>707563.59</v>
      </c>
      <c r="CA66" s="50">
        <v>2.0643240712105917</v>
      </c>
      <c r="CB66" s="139">
        <f t="shared" ref="CB66:CB73" si="89">+BP66+BV66</f>
        <v>999858.62999999966</v>
      </c>
      <c r="CC66" s="140">
        <f t="shared" ref="CC66:CC73" si="90">+BR66+BX66</f>
        <v>343048.50999999989</v>
      </c>
      <c r="CD66" s="141">
        <f t="shared" ref="CD66:CD73" si="91">+CB66+CC66</f>
        <v>1342907.1399999997</v>
      </c>
      <c r="CE66" s="43"/>
      <c r="CF66" s="48">
        <v>1408149</v>
      </c>
      <c r="CG66" s="49">
        <v>11.226393583774476</v>
      </c>
      <c r="CH66" s="46">
        <v>143082</v>
      </c>
      <c r="CI66" s="49">
        <v>7.7484024694032279</v>
      </c>
      <c r="CJ66" s="46">
        <f t="shared" ref="CJ66:CJ72" si="92">+CF66+CH66</f>
        <v>1551231</v>
      </c>
      <c r="CK66" s="50">
        <v>10.780073385314598</v>
      </c>
      <c r="CL66" s="48">
        <v>863206</v>
      </c>
      <c r="CM66" s="49">
        <f t="shared" ref="CM66:CM73" si="93">+CL66/$CL$111</f>
        <v>1.8198350522418896</v>
      </c>
      <c r="CN66" s="46">
        <v>543167</v>
      </c>
      <c r="CO66" s="49">
        <f t="shared" ref="CO66:CO73" si="94">+CN66/$CN$111</f>
        <v>3.3209442521918828</v>
      </c>
      <c r="CP66" s="46">
        <v>1406373</v>
      </c>
      <c r="CQ66" s="50">
        <f t="shared" ref="CQ66:CQ73" si="95">+CP66/$CP$111</f>
        <v>2.2047265202464374</v>
      </c>
      <c r="CR66" s="139">
        <f t="shared" ref="CR66:CR73" si="96">+CF66+CL66</f>
        <v>2271355</v>
      </c>
      <c r="CS66" s="140">
        <f t="shared" ref="CS66:CS73" si="97">+CH66+CN66</f>
        <v>686249</v>
      </c>
      <c r="CT66" s="141">
        <f t="shared" ref="CT66:CT73" si="98">+CR66+CS66</f>
        <v>2957604</v>
      </c>
      <c r="CU66" s="43"/>
      <c r="CV66" s="48">
        <f t="shared" ref="CV66:CV72" si="99">+D66+T66+AJ66+AZ66+BP66+CF66</f>
        <v>10557104.666637659</v>
      </c>
      <c r="CW66" s="49">
        <f>+CV66/$CV$111</f>
        <v>16.0663048727091</v>
      </c>
      <c r="CX66" s="49">
        <f t="shared" ref="CX66:CX72" si="100">+F66+V66+AL66+BB66+BR66+CH66</f>
        <v>1653019.2261461781</v>
      </c>
      <c r="CY66" s="49">
        <f t="shared" ref="CY66:CY73" si="101">+CX66/$CX$111</f>
        <v>17.38263676859361</v>
      </c>
      <c r="CZ66" s="46">
        <f t="shared" ref="CZ66:CZ73" si="102">+CV66+CX66</f>
        <v>12210123.892783837</v>
      </c>
      <c r="DA66" s="50">
        <f t="shared" ref="DA66:DA73" si="103">+CZ66/$CZ$111</f>
        <v>16.23272235384561</v>
      </c>
      <c r="DB66" s="48">
        <f t="shared" ref="DB66:DB72" si="104">+J66+Z66+AP66+BF66+BV66+CL66</f>
        <v>4498751.276349185</v>
      </c>
      <c r="DC66" s="49">
        <f t="shared" ref="DC66:DC102" si="105">+DB66/$DB$111</f>
        <v>1.8624660166439666</v>
      </c>
      <c r="DD66" s="46">
        <f t="shared" ref="DD66:DD72" si="106">+L66+AB66+AR66+BH66+BX66+CN66</f>
        <v>2748824.5970417177</v>
      </c>
      <c r="DE66" s="49">
        <f t="shared" ref="DE66:DE73" si="107">+DD66/$DD$111</f>
        <v>2.6629033573146046</v>
      </c>
      <c r="DF66" s="46">
        <f t="shared" ref="DF66:DF72" si="108">+DB66+DD66</f>
        <v>7247575.8733909028</v>
      </c>
      <c r="DG66" s="50">
        <f t="shared" ref="DG66:DG73" si="109">+DF66/$DF$111</f>
        <v>2.1021194053365582</v>
      </c>
      <c r="DH66" s="177"/>
      <c r="DI66" s="190" t="s">
        <v>66</v>
      </c>
      <c r="DJ66" s="48">
        <f t="shared" ref="DJ66:DJ72" si="110">+CZ66</f>
        <v>12210123.892783837</v>
      </c>
      <c r="DK66" s="46">
        <f t="shared" ref="DK66:DK72" si="111">+DF66</f>
        <v>7247575.8733909028</v>
      </c>
      <c r="DL66" s="47">
        <f t="shared" ref="DL66:DL72" si="112">+DJ66+DK66</f>
        <v>19457699.766174741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v>1727399.5453906674</v>
      </c>
      <c r="E67" s="49">
        <v>17.336232528684651</v>
      </c>
      <c r="F67" s="46">
        <v>304319.5230965793</v>
      </c>
      <c r="G67" s="49">
        <v>21.252847482127194</v>
      </c>
      <c r="H67" s="46">
        <v>2031719.0684872468</v>
      </c>
      <c r="I67" s="50">
        <v>17.828352654328246</v>
      </c>
      <c r="J67" s="48">
        <v>9222.1475056221043</v>
      </c>
      <c r="K67" s="49">
        <v>3.7290733290290916E-2</v>
      </c>
      <c r="L67" s="46">
        <v>13212.935211361106</v>
      </c>
      <c r="M67" s="49">
        <v>6.6325334621869472E-2</v>
      </c>
      <c r="N67" s="46">
        <v>22435.082716983212</v>
      </c>
      <c r="O67" s="50">
        <v>5.0244520303735149E-2</v>
      </c>
      <c r="P67" s="139">
        <f t="shared" si="77"/>
        <v>1736621.6928962895</v>
      </c>
      <c r="Q67" s="140">
        <f t="shared" si="78"/>
        <v>317532.4583079404</v>
      </c>
      <c r="R67" s="141">
        <f t="shared" si="79"/>
        <v>2054154.1512042298</v>
      </c>
      <c r="S67" s="41"/>
      <c r="T67" s="45">
        <v>1975914.7758517563</v>
      </c>
      <c r="U67" s="49">
        <v>10.692758135460558</v>
      </c>
      <c r="V67" s="46">
        <v>355012.49064536468</v>
      </c>
      <c r="W67" s="49">
        <v>13.094293694502976</v>
      </c>
      <c r="X67" s="46">
        <v>2330927.2664971212</v>
      </c>
      <c r="Y67" s="50">
        <v>11.000024853456415</v>
      </c>
      <c r="Z67" s="48">
        <v>1174766.6322825737</v>
      </c>
      <c r="AA67" s="49">
        <v>1.4059379855579379</v>
      </c>
      <c r="AB67" s="46">
        <v>413771.71411292662</v>
      </c>
      <c r="AC67" s="49">
        <v>1.6175468296296613</v>
      </c>
      <c r="AD67" s="46">
        <v>1588538.3463955005</v>
      </c>
      <c r="AE67" s="50">
        <v>1.4555358472787134</v>
      </c>
      <c r="AF67" s="139">
        <f t="shared" si="80"/>
        <v>3150681.4081343301</v>
      </c>
      <c r="AG67" s="140">
        <f t="shared" si="81"/>
        <v>768784.20475829137</v>
      </c>
      <c r="AH67" s="141">
        <f t="shared" si="82"/>
        <v>3919465.6128926212</v>
      </c>
      <c r="AI67" s="43"/>
      <c r="AJ67" s="45">
        <v>613320.72448527417</v>
      </c>
      <c r="AK67" s="49">
        <v>9.5335268304389729</v>
      </c>
      <c r="AL67" s="46">
        <v>103597.3992507268</v>
      </c>
      <c r="AM67" s="49">
        <v>11.08466267272269</v>
      </c>
      <c r="AN67" s="46">
        <f t="shared" ref="AN67:AN72" si="113">+AJ67+AL67</f>
        <v>716918.12373600097</v>
      </c>
      <c r="AO67" s="50">
        <v>9.7460590073539546</v>
      </c>
      <c r="AP67" s="48">
        <v>147584.64198258537</v>
      </c>
      <c r="AQ67" s="49">
        <v>1.2988175832314122</v>
      </c>
      <c r="AR67" s="46">
        <v>215351.66616911968</v>
      </c>
      <c r="AS67" s="49">
        <v>2.1114771516027853</v>
      </c>
      <c r="AT67" s="46">
        <v>362936.30815170507</v>
      </c>
      <c r="AU67" s="50">
        <v>1.6832141032260544</v>
      </c>
      <c r="AV67" s="139">
        <f t="shared" si="83"/>
        <v>760905.3664678596</v>
      </c>
      <c r="AW67" s="140">
        <f t="shared" si="84"/>
        <v>318949.06541984645</v>
      </c>
      <c r="AX67" s="141">
        <f t="shared" si="85"/>
        <v>1079854.431887706</v>
      </c>
      <c r="AY67" s="43"/>
      <c r="AZ67" s="45">
        <v>563846.00244249834</v>
      </c>
      <c r="BA67" s="49">
        <v>5.1453314575348443</v>
      </c>
      <c r="BB67" s="46">
        <v>73986.859557501681</v>
      </c>
      <c r="BC67" s="49">
        <v>4.6862718240120138</v>
      </c>
      <c r="BD67" s="46">
        <v>637832.86199999996</v>
      </c>
      <c r="BE67" s="50">
        <v>5.0875224292505496</v>
      </c>
      <c r="BF67" s="48">
        <v>329404.37476803624</v>
      </c>
      <c r="BG67" s="49">
        <v>0.63452790473353893</v>
      </c>
      <c r="BH67" s="46">
        <v>220931.07523196383</v>
      </c>
      <c r="BI67" s="49">
        <v>1.1361844959216447</v>
      </c>
      <c r="BJ67" s="46">
        <v>550335.45000000007</v>
      </c>
      <c r="BK67" s="50">
        <v>0.77122836446496068</v>
      </c>
      <c r="BL67" s="139">
        <f t="shared" si="86"/>
        <v>893250.37721053464</v>
      </c>
      <c r="BM67" s="140">
        <f t="shared" si="87"/>
        <v>294917.93478946551</v>
      </c>
      <c r="BN67" s="141">
        <f t="shared" si="88"/>
        <v>1188168.3120000002</v>
      </c>
      <c r="BO67" s="43"/>
      <c r="BP67" s="45">
        <v>218582.94000000006</v>
      </c>
      <c r="BQ67" s="49">
        <v>2.863394422101996</v>
      </c>
      <c r="BR67" s="46">
        <v>30269.229999999996</v>
      </c>
      <c r="BS67" s="49">
        <v>3.1428958571280239</v>
      </c>
      <c r="BT67" s="46">
        <v>248852.17000000004</v>
      </c>
      <c r="BU67" s="50">
        <v>2.8947069839940447</v>
      </c>
      <c r="BV67" s="48">
        <v>174656.77000000008</v>
      </c>
      <c r="BW67" s="49">
        <v>0.77450708847175509</v>
      </c>
      <c r="BX67" s="46">
        <v>108233.39999999997</v>
      </c>
      <c r="BY67" s="49">
        <v>0.92309148749264369</v>
      </c>
      <c r="BZ67" s="46">
        <v>282890.17000000004</v>
      </c>
      <c r="CA67" s="50">
        <v>0.82533498853418463</v>
      </c>
      <c r="CB67" s="139">
        <f t="shared" si="89"/>
        <v>393239.71000000014</v>
      </c>
      <c r="CC67" s="140">
        <f t="shared" si="90"/>
        <v>138502.62999999995</v>
      </c>
      <c r="CD67" s="141">
        <f t="shared" si="91"/>
        <v>531742.34000000008</v>
      </c>
      <c r="CE67" s="43"/>
      <c r="CF67" s="48">
        <v>1408149</v>
      </c>
      <c r="CG67" s="49">
        <v>11.226393583774476</v>
      </c>
      <c r="CH67" s="46">
        <v>143082</v>
      </c>
      <c r="CI67" s="49">
        <v>7.7484024694032279</v>
      </c>
      <c r="CJ67" s="46">
        <f t="shared" si="92"/>
        <v>1551231</v>
      </c>
      <c r="CK67" s="50">
        <v>10.780073385314598</v>
      </c>
      <c r="CL67" s="48">
        <v>863206</v>
      </c>
      <c r="CM67" s="49">
        <f t="shared" si="93"/>
        <v>1.8198350522418896</v>
      </c>
      <c r="CN67" s="46">
        <v>543167</v>
      </c>
      <c r="CO67" s="49">
        <f t="shared" si="94"/>
        <v>3.3209442521918828</v>
      </c>
      <c r="CP67" s="46">
        <v>1406373</v>
      </c>
      <c r="CQ67" s="50">
        <f t="shared" si="95"/>
        <v>2.2047265202464374</v>
      </c>
      <c r="CR67" s="139">
        <f t="shared" si="96"/>
        <v>2271355</v>
      </c>
      <c r="CS67" s="140">
        <f t="shared" si="97"/>
        <v>686249</v>
      </c>
      <c r="CT67" s="141">
        <f t="shared" si="98"/>
        <v>2957604</v>
      </c>
      <c r="CU67" s="43"/>
      <c r="CV67" s="48">
        <f t="shared" si="99"/>
        <v>6507212.9881701972</v>
      </c>
      <c r="CW67" s="49">
        <f t="shared" ref="CW67:CW102" si="114">+CV67/$CV$111</f>
        <v>9.9029867601845041</v>
      </c>
      <c r="CX67" s="49">
        <f t="shared" si="100"/>
        <v>1010267.5025501724</v>
      </c>
      <c r="CY67" s="49">
        <f t="shared" si="101"/>
        <v>10.623659276417225</v>
      </c>
      <c r="CZ67" s="46">
        <f t="shared" si="102"/>
        <v>7517480.4907203699</v>
      </c>
      <c r="DA67" s="50">
        <f t="shared" si="103"/>
        <v>9.994097904152623</v>
      </c>
      <c r="DB67" s="48">
        <f t="shared" si="104"/>
        <v>2698840.5665388172</v>
      </c>
      <c r="DC67" s="49">
        <f t="shared" si="105"/>
        <v>1.1173097890394572</v>
      </c>
      <c r="DD67" s="46">
        <f t="shared" si="106"/>
        <v>1514667.7907253711</v>
      </c>
      <c r="DE67" s="49">
        <f t="shared" si="107"/>
        <v>1.4673231422185475</v>
      </c>
      <c r="DF67" s="46">
        <f t="shared" si="108"/>
        <v>4213508.3572641881</v>
      </c>
      <c r="DG67" s="50">
        <f t="shared" si="109"/>
        <v>1.2221048578286597</v>
      </c>
      <c r="DH67" s="177"/>
      <c r="DI67" s="190" t="s">
        <v>67</v>
      </c>
      <c r="DJ67" s="48">
        <f t="shared" si="110"/>
        <v>7517480.4907203699</v>
      </c>
      <c r="DK67" s="46">
        <f t="shared" si="111"/>
        <v>4213508.3572641881</v>
      </c>
      <c r="DL67" s="47">
        <f t="shared" si="112"/>
        <v>11730988.847984558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v>262009.15347146263</v>
      </c>
      <c r="E68" s="49">
        <v>2.6295315529898597</v>
      </c>
      <c r="F68" s="46">
        <v>38877.55671555263</v>
      </c>
      <c r="G68" s="49">
        <v>2.7151027806098629</v>
      </c>
      <c r="H68" s="46">
        <v>300886.71018701524</v>
      </c>
      <c r="I68" s="50">
        <v>2.6402835221745811</v>
      </c>
      <c r="J68" s="48">
        <v>12753.481803744675</v>
      </c>
      <c r="K68" s="49">
        <v>5.1570058728304738E-2</v>
      </c>
      <c r="L68" s="46">
        <v>22408.979232862279</v>
      </c>
      <c r="M68" s="49">
        <v>0.11248696995623941</v>
      </c>
      <c r="N68" s="46">
        <v>35162.461036606954</v>
      </c>
      <c r="O68" s="50">
        <v>7.8748137895016446E-2</v>
      </c>
      <c r="P68" s="139">
        <f t="shared" si="77"/>
        <v>274762.63527520729</v>
      </c>
      <c r="Q68" s="140">
        <f t="shared" si="78"/>
        <v>61286.535948414908</v>
      </c>
      <c r="R68" s="141">
        <f t="shared" si="79"/>
        <v>336049.17122362216</v>
      </c>
      <c r="S68" s="41"/>
      <c r="T68" s="45">
        <v>2141690.7040732894</v>
      </c>
      <c r="U68" s="49">
        <v>11.589862568717406</v>
      </c>
      <c r="V68" s="46">
        <v>411396.19167255861</v>
      </c>
      <c r="W68" s="49">
        <v>15.173952186211221</v>
      </c>
      <c r="X68" s="46">
        <v>2553086.8957458478</v>
      </c>
      <c r="Y68" s="50">
        <v>12.048432274097685</v>
      </c>
      <c r="Z68" s="48">
        <v>1636891.8836644033</v>
      </c>
      <c r="AA68" s="49">
        <v>1.9590005489206876</v>
      </c>
      <c r="AB68" s="46">
        <v>571330.37322589208</v>
      </c>
      <c r="AC68" s="49">
        <v>2.2334867328085477</v>
      </c>
      <c r="AD68" s="46">
        <v>2208222.2568902955</v>
      </c>
      <c r="AE68" s="50">
        <v>2.0233358929960001</v>
      </c>
      <c r="AF68" s="139">
        <f t="shared" si="80"/>
        <v>3778582.5877376925</v>
      </c>
      <c r="AG68" s="140">
        <f t="shared" si="81"/>
        <v>982726.56489845063</v>
      </c>
      <c r="AH68" s="141">
        <f t="shared" si="82"/>
        <v>4761309.1526361434</v>
      </c>
      <c r="AI68" s="43"/>
      <c r="AJ68" s="45">
        <v>102951.6482827273</v>
      </c>
      <c r="AK68" s="49">
        <v>1.6986964494204126</v>
      </c>
      <c r="AL68" s="46">
        <v>17229.855476581753</v>
      </c>
      <c r="AM68" s="49">
        <v>1.9311367694505359</v>
      </c>
      <c r="AN68" s="46">
        <f t="shared" si="113"/>
        <v>120181.50375930905</v>
      </c>
      <c r="AO68" s="50">
        <v>1.7305447543026495</v>
      </c>
      <c r="AP68" s="48">
        <v>53956.591077518169</v>
      </c>
      <c r="AQ68" s="49">
        <v>0.47484459277935553</v>
      </c>
      <c r="AR68" s="46">
        <v>78978.506800592178</v>
      </c>
      <c r="AS68" s="49">
        <v>0.77436741281674049</v>
      </c>
      <c r="AT68" s="46">
        <v>132935.09787811036</v>
      </c>
      <c r="AU68" s="50">
        <v>0.61652203578552345</v>
      </c>
      <c r="AV68" s="139">
        <f t="shared" si="83"/>
        <v>156908.23936024547</v>
      </c>
      <c r="AW68" s="140">
        <f t="shared" si="84"/>
        <v>96208.362277173932</v>
      </c>
      <c r="AX68" s="141">
        <f t="shared" si="85"/>
        <v>253116.6016374194</v>
      </c>
      <c r="AY68" s="43"/>
      <c r="AZ68" s="45">
        <v>621862.66075838811</v>
      </c>
      <c r="BA68" s="49">
        <v>5.6747578182799323</v>
      </c>
      <c r="BB68" s="46">
        <v>81599.701241612114</v>
      </c>
      <c r="BC68" s="49">
        <v>5.1684634685591657</v>
      </c>
      <c r="BD68" s="46">
        <v>703462.3620000002</v>
      </c>
      <c r="BE68" s="50">
        <v>5.6110005583383868</v>
      </c>
      <c r="BF68" s="48">
        <v>441518.66781294381</v>
      </c>
      <c r="BG68" s="49">
        <v>0.85049239368898488</v>
      </c>
      <c r="BH68" s="46">
        <v>296125.98218705639</v>
      </c>
      <c r="BI68" s="49">
        <v>1.5228901115302462</v>
      </c>
      <c r="BJ68" s="46">
        <v>737644.65000000014</v>
      </c>
      <c r="BK68" s="50">
        <v>1.0337194832275995</v>
      </c>
      <c r="BL68" s="139">
        <f t="shared" si="86"/>
        <v>1063381.3285713319</v>
      </c>
      <c r="BM68" s="140">
        <f t="shared" si="87"/>
        <v>377725.68342866853</v>
      </c>
      <c r="BN68" s="141">
        <f t="shared" si="88"/>
        <v>1441107.0120000006</v>
      </c>
      <c r="BO68" s="43"/>
      <c r="BP68" s="45">
        <v>241100.36999999994</v>
      </c>
      <c r="BQ68" s="49">
        <v>3.15836841898424</v>
      </c>
      <c r="BR68" s="46">
        <v>36601.039999999979</v>
      </c>
      <c r="BS68" s="49">
        <v>3.800336413664207</v>
      </c>
      <c r="BT68" s="46">
        <v>277701.40999999992</v>
      </c>
      <c r="BU68" s="50">
        <v>3.2302881304671498</v>
      </c>
      <c r="BV68" s="48">
        <v>180639.22</v>
      </c>
      <c r="BW68" s="49">
        <v>0.80103597671025739</v>
      </c>
      <c r="BX68" s="46">
        <v>132959.62999999995</v>
      </c>
      <c r="BY68" s="49">
        <v>1.1339743797494259</v>
      </c>
      <c r="BZ68" s="46">
        <v>313598.84999999998</v>
      </c>
      <c r="CA68" s="50">
        <v>0.91492787914505269</v>
      </c>
      <c r="CB68" s="139">
        <f t="shared" si="89"/>
        <v>421739.58999999997</v>
      </c>
      <c r="CC68" s="140">
        <f t="shared" si="90"/>
        <v>169560.66999999993</v>
      </c>
      <c r="CD68" s="141">
        <f t="shared" si="91"/>
        <v>591300.25999999989</v>
      </c>
      <c r="CE68" s="43"/>
      <c r="CF68" s="48">
        <v>1408149</v>
      </c>
      <c r="CG68" s="49">
        <v>11.226393583774476</v>
      </c>
      <c r="CH68" s="46">
        <v>143082</v>
      </c>
      <c r="CI68" s="49">
        <v>7.7484024694032279</v>
      </c>
      <c r="CJ68" s="46">
        <f t="shared" si="92"/>
        <v>1551231</v>
      </c>
      <c r="CK68" s="50">
        <v>10.780073385314598</v>
      </c>
      <c r="CL68" s="48">
        <v>863206</v>
      </c>
      <c r="CM68" s="49">
        <f t="shared" si="93"/>
        <v>1.8198350522418896</v>
      </c>
      <c r="CN68" s="46">
        <v>543167</v>
      </c>
      <c r="CO68" s="49">
        <f t="shared" si="94"/>
        <v>3.3209442521918828</v>
      </c>
      <c r="CP68" s="46">
        <v>1406373</v>
      </c>
      <c r="CQ68" s="50">
        <f t="shared" si="95"/>
        <v>2.2047265202464374</v>
      </c>
      <c r="CR68" s="139">
        <f t="shared" si="96"/>
        <v>2271355</v>
      </c>
      <c r="CS68" s="140">
        <f t="shared" si="97"/>
        <v>686249</v>
      </c>
      <c r="CT68" s="141">
        <f t="shared" si="98"/>
        <v>2957604</v>
      </c>
      <c r="CU68" s="43"/>
      <c r="CV68" s="48">
        <f t="shared" si="99"/>
        <v>4777763.5365858674</v>
      </c>
      <c r="CW68" s="49">
        <f t="shared" si="114"/>
        <v>7.2710281855099828</v>
      </c>
      <c r="CX68" s="49">
        <f t="shared" si="100"/>
        <v>728786.34510630509</v>
      </c>
      <c r="CY68" s="49">
        <f t="shared" si="101"/>
        <v>7.6636908503649481</v>
      </c>
      <c r="CZ68" s="46">
        <f t="shared" si="102"/>
        <v>5506549.881692173</v>
      </c>
      <c r="DA68" s="50">
        <f t="shared" si="103"/>
        <v>7.3206706288981707</v>
      </c>
      <c r="DB68" s="48">
        <f t="shared" si="104"/>
        <v>3188965.84435861</v>
      </c>
      <c r="DC68" s="49">
        <f t="shared" si="105"/>
        <v>1.3202198006768051</v>
      </c>
      <c r="DD68" s="46">
        <f t="shared" si="106"/>
        <v>1644970.4714464028</v>
      </c>
      <c r="DE68" s="49">
        <f t="shared" si="107"/>
        <v>1.5935528937758319</v>
      </c>
      <c r="DF68" s="46">
        <f t="shared" si="108"/>
        <v>4833936.3158050124</v>
      </c>
      <c r="DG68" s="50">
        <f t="shared" si="109"/>
        <v>1.4020565649988275</v>
      </c>
      <c r="DH68" s="177"/>
      <c r="DI68" s="190" t="s">
        <v>68</v>
      </c>
      <c r="DJ68" s="48">
        <f t="shared" si="110"/>
        <v>5506549.881692173</v>
      </c>
      <c r="DK68" s="46">
        <f t="shared" si="111"/>
        <v>4833936.3158050124</v>
      </c>
      <c r="DL68" s="47">
        <f t="shared" si="112"/>
        <v>10340486.197497185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v>515521.46307526762</v>
      </c>
      <c r="E69" s="49">
        <v>5.1737885315810521</v>
      </c>
      <c r="F69" s="46">
        <v>82229.516961271904</v>
      </c>
      <c r="G69" s="49">
        <v>5.7426857295392066</v>
      </c>
      <c r="H69" s="46">
        <v>597750.98003653949</v>
      </c>
      <c r="I69" s="50">
        <v>5.2452700950907287</v>
      </c>
      <c r="J69" s="48">
        <v>32218.087991162305</v>
      </c>
      <c r="K69" s="49">
        <v>0.13027726195759998</v>
      </c>
      <c r="L69" s="46">
        <v>89883.482972775382</v>
      </c>
      <c r="M69" s="49">
        <v>0.45119059389789562</v>
      </c>
      <c r="N69" s="46">
        <v>122101.57096393769</v>
      </c>
      <c r="O69" s="50">
        <v>0.27345274090616212</v>
      </c>
      <c r="P69" s="139">
        <f t="shared" si="77"/>
        <v>547739.55106642994</v>
      </c>
      <c r="Q69" s="140">
        <f t="shared" si="78"/>
        <v>172112.99993404729</v>
      </c>
      <c r="R69" s="141">
        <f t="shared" si="79"/>
        <v>719852.55100047728</v>
      </c>
      <c r="S69" s="41"/>
      <c r="T69" s="45">
        <v>1702687.3315778854</v>
      </c>
      <c r="U69" s="49">
        <v>9.2141746392006354</v>
      </c>
      <c r="V69" s="46">
        <v>253239.64592672142</v>
      </c>
      <c r="W69" s="49">
        <v>9.3405003661375563</v>
      </c>
      <c r="X69" s="46">
        <v>1955926.9775046068</v>
      </c>
      <c r="Y69" s="50">
        <v>9.2303375027352583</v>
      </c>
      <c r="Z69" s="48">
        <v>591792.99952113593</v>
      </c>
      <c r="AA69" s="49">
        <v>0.70824641656480392</v>
      </c>
      <c r="AB69" s="46">
        <v>171813.16264453423</v>
      </c>
      <c r="AC69" s="49">
        <v>0.67166465721352542</v>
      </c>
      <c r="AD69" s="46">
        <v>763606.16216567019</v>
      </c>
      <c r="AE69" s="50">
        <v>0.69967221424463788</v>
      </c>
      <c r="AF69" s="139">
        <f t="shared" si="80"/>
        <v>2294480.3310990212</v>
      </c>
      <c r="AG69" s="140">
        <f t="shared" si="81"/>
        <v>425052.80857125565</v>
      </c>
      <c r="AH69" s="141">
        <f t="shared" si="82"/>
        <v>2719533.139670277</v>
      </c>
      <c r="AI69" s="43"/>
      <c r="AJ69" s="45">
        <v>121419.15738438653</v>
      </c>
      <c r="AK69" s="49">
        <v>2.5236881451043542</v>
      </c>
      <c r="AL69" s="46">
        <v>20434.505234979169</v>
      </c>
      <c r="AM69" s="49">
        <v>2.8573115770856949</v>
      </c>
      <c r="AN69" s="46">
        <f t="shared" si="113"/>
        <v>141853.6626193657</v>
      </c>
      <c r="AO69" s="50">
        <v>2.5694002693013225</v>
      </c>
      <c r="AP69" s="48">
        <v>79906.035094202962</v>
      </c>
      <c r="AQ69" s="49">
        <v>0.70321248872835485</v>
      </c>
      <c r="AR69" s="46">
        <v>117949.83915240485</v>
      </c>
      <c r="AS69" s="49">
        <v>1.1564730138189139</v>
      </c>
      <c r="AT69" s="46">
        <v>197855.87424660783</v>
      </c>
      <c r="AU69" s="50">
        <v>0.91760948259495978</v>
      </c>
      <c r="AV69" s="139">
        <f t="shared" si="83"/>
        <v>201325.19247858948</v>
      </c>
      <c r="AW69" s="140">
        <f t="shared" si="84"/>
        <v>138384.34438738402</v>
      </c>
      <c r="AX69" s="141">
        <f t="shared" si="85"/>
        <v>339709.5368659735</v>
      </c>
      <c r="AY69" s="43"/>
      <c r="AZ69" s="45">
        <v>565088.64510463434</v>
      </c>
      <c r="BA69" s="49">
        <v>5.156671093450087</v>
      </c>
      <c r="BB69" s="46">
        <v>74149.916895365823</v>
      </c>
      <c r="BC69" s="49">
        <v>4.6965997526834196</v>
      </c>
      <c r="BD69" s="46">
        <v>639238.56200000015</v>
      </c>
      <c r="BE69" s="50">
        <v>5.0987346616469402</v>
      </c>
      <c r="BF69" s="48">
        <v>330230.37650421349</v>
      </c>
      <c r="BG69" s="49">
        <v>0.63611902249368368</v>
      </c>
      <c r="BH69" s="46">
        <v>221485.07349578646</v>
      </c>
      <c r="BI69" s="49">
        <v>1.1390335484483747</v>
      </c>
      <c r="BJ69" s="46">
        <v>551715.44999999995</v>
      </c>
      <c r="BK69" s="50">
        <v>0.77316226703831226</v>
      </c>
      <c r="BL69" s="139">
        <f t="shared" si="86"/>
        <v>895319.02160884789</v>
      </c>
      <c r="BM69" s="140">
        <f t="shared" si="87"/>
        <v>295634.99039115227</v>
      </c>
      <c r="BN69" s="141">
        <f t="shared" si="88"/>
        <v>1190954.0120000001</v>
      </c>
      <c r="BO69" s="43"/>
      <c r="BP69" s="45">
        <v>186645.40000000005</v>
      </c>
      <c r="BQ69" s="49">
        <v>2.4450187982236669</v>
      </c>
      <c r="BR69" s="46">
        <v>11580.039999999997</v>
      </c>
      <c r="BS69" s="49">
        <v>1.2023715086699198</v>
      </c>
      <c r="BT69" s="46">
        <v>198225.44000000006</v>
      </c>
      <c r="BU69" s="50">
        <v>2.3058049506793235</v>
      </c>
      <c r="BV69" s="48">
        <v>79131.84000000004</v>
      </c>
      <c r="BW69" s="49">
        <v>0.35090635767404132</v>
      </c>
      <c r="BX69" s="46">
        <v>41494.11</v>
      </c>
      <c r="BY69" s="49">
        <v>0.35389131009543628</v>
      </c>
      <c r="BZ69" s="46">
        <v>120625.95000000004</v>
      </c>
      <c r="CA69" s="50">
        <v>0.35192745318854712</v>
      </c>
      <c r="CB69" s="139">
        <f t="shared" si="89"/>
        <v>265777.24000000011</v>
      </c>
      <c r="CC69" s="140">
        <f t="shared" si="90"/>
        <v>53074.149999999994</v>
      </c>
      <c r="CD69" s="141">
        <f t="shared" si="91"/>
        <v>318851.39000000013</v>
      </c>
      <c r="CE69" s="43"/>
      <c r="CF69" s="48">
        <v>1408149</v>
      </c>
      <c r="CG69" s="49">
        <v>11.226393583774476</v>
      </c>
      <c r="CH69" s="46">
        <v>143082</v>
      </c>
      <c r="CI69" s="49">
        <v>7.7484024694032279</v>
      </c>
      <c r="CJ69" s="46">
        <f t="shared" si="92"/>
        <v>1551231</v>
      </c>
      <c r="CK69" s="50">
        <v>10.780073385314598</v>
      </c>
      <c r="CL69" s="48">
        <v>863206</v>
      </c>
      <c r="CM69" s="49">
        <f t="shared" si="93"/>
        <v>1.8198350522418896</v>
      </c>
      <c r="CN69" s="46">
        <v>543167</v>
      </c>
      <c r="CO69" s="49">
        <f t="shared" si="94"/>
        <v>3.3209442521918828</v>
      </c>
      <c r="CP69" s="46">
        <v>1406373</v>
      </c>
      <c r="CQ69" s="50">
        <f t="shared" si="95"/>
        <v>2.2047265202464374</v>
      </c>
      <c r="CR69" s="139">
        <f t="shared" si="96"/>
        <v>2271355</v>
      </c>
      <c r="CS69" s="140">
        <f t="shared" si="97"/>
        <v>686249</v>
      </c>
      <c r="CT69" s="141">
        <f t="shared" si="98"/>
        <v>2957604</v>
      </c>
      <c r="CU69" s="43"/>
      <c r="CV69" s="48">
        <f t="shared" si="99"/>
        <v>4499510.9971421733</v>
      </c>
      <c r="CW69" s="49">
        <f t="shared" si="114"/>
        <v>6.8475702137011538</v>
      </c>
      <c r="CX69" s="49">
        <f t="shared" si="100"/>
        <v>584715.62501833821</v>
      </c>
      <c r="CY69" s="49">
        <f t="shared" si="101"/>
        <v>6.1486879050468808</v>
      </c>
      <c r="CZ69" s="46">
        <f t="shared" si="102"/>
        <v>5084226.6221605111</v>
      </c>
      <c r="DA69" s="50">
        <f t="shared" si="103"/>
        <v>6.7592139003878149</v>
      </c>
      <c r="DB69" s="48">
        <f t="shared" si="104"/>
        <v>1976485.3391107148</v>
      </c>
      <c r="DC69" s="49">
        <f t="shared" si="105"/>
        <v>0.81825745642822889</v>
      </c>
      <c r="DD69" s="46">
        <f t="shared" si="106"/>
        <v>1185792.668265501</v>
      </c>
      <c r="DE69" s="49">
        <f t="shared" si="107"/>
        <v>1.1487278165371144</v>
      </c>
      <c r="DF69" s="46">
        <f t="shared" si="108"/>
        <v>3162278.0073762159</v>
      </c>
      <c r="DG69" s="50">
        <f t="shared" si="109"/>
        <v>0.91720129330145628</v>
      </c>
      <c r="DH69" s="177"/>
      <c r="DI69" s="190" t="s">
        <v>69</v>
      </c>
      <c r="DJ69" s="48">
        <f t="shared" si="110"/>
        <v>5084226.6221605111</v>
      </c>
      <c r="DK69" s="46">
        <f t="shared" si="111"/>
        <v>3162278.0073762159</v>
      </c>
      <c r="DL69" s="47">
        <f t="shared" si="112"/>
        <v>8246504.6295367274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v>92603.199133607704</v>
      </c>
      <c r="E70" s="49">
        <v>0.92936842397815866</v>
      </c>
      <c r="F70" s="46">
        <v>12530.299908805555</v>
      </c>
      <c r="G70" s="49">
        <v>0.87508205243421711</v>
      </c>
      <c r="H70" s="46">
        <v>105133.49904241326</v>
      </c>
      <c r="I70" s="50">
        <v>0.922547376644553</v>
      </c>
      <c r="J70" s="48">
        <v>34733.888479343637</v>
      </c>
      <c r="K70" s="49">
        <v>0.14045016853485442</v>
      </c>
      <c r="L70" s="46">
        <v>58157.402691415911</v>
      </c>
      <c r="M70" s="49">
        <v>0.29193431531627251</v>
      </c>
      <c r="N70" s="46">
        <v>92891.291170759549</v>
      </c>
      <c r="O70" s="50">
        <v>0.20803481868762189</v>
      </c>
      <c r="P70" s="139">
        <f t="shared" si="77"/>
        <v>127337.08761295135</v>
      </c>
      <c r="Q70" s="140">
        <f t="shared" si="78"/>
        <v>70687.70260022147</v>
      </c>
      <c r="R70" s="141">
        <f t="shared" si="79"/>
        <v>198024.79021317282</v>
      </c>
      <c r="S70" s="41"/>
      <c r="T70" s="45">
        <v>1886167.0347748436</v>
      </c>
      <c r="U70" s="49">
        <v>10.207083904837077</v>
      </c>
      <c r="V70" s="46">
        <v>263775.12659301516</v>
      </c>
      <c r="W70" s="49">
        <v>9.7290914205154611</v>
      </c>
      <c r="X70" s="46">
        <v>2149942.1613678588</v>
      </c>
      <c r="Y70" s="50">
        <v>10.14592670842115</v>
      </c>
      <c r="Z70" s="48">
        <v>1053131.2188673797</v>
      </c>
      <c r="AA70" s="49">
        <v>1.2603670752085447</v>
      </c>
      <c r="AB70" s="46">
        <v>338424.04202971637</v>
      </c>
      <c r="AC70" s="49">
        <v>1.3229921659319175</v>
      </c>
      <c r="AD70" s="46">
        <v>1391555.260897096</v>
      </c>
      <c r="AE70" s="50">
        <v>1.275045434251497</v>
      </c>
      <c r="AF70" s="139">
        <f t="shared" si="80"/>
        <v>2939298.2536422233</v>
      </c>
      <c r="AG70" s="140">
        <f t="shared" si="81"/>
        <v>602199.16862273146</v>
      </c>
      <c r="AH70" s="141">
        <f t="shared" si="82"/>
        <v>3541497.422264955</v>
      </c>
      <c r="AI70" s="43"/>
      <c r="AJ70" s="45">
        <v>58970.773236079185</v>
      </c>
      <c r="AK70" s="49">
        <v>0.88657285620502913</v>
      </c>
      <c r="AL70" s="46">
        <v>9843.8300530052929</v>
      </c>
      <c r="AM70" s="49">
        <v>1.0084256750971481</v>
      </c>
      <c r="AN70" s="46">
        <f t="shared" si="113"/>
        <v>68814.60328908448</v>
      </c>
      <c r="AO70" s="50">
        <v>0.9032687793836468</v>
      </c>
      <c r="AP70" s="48">
        <v>18485.183254603762</v>
      </c>
      <c r="AQ70" s="49">
        <v>0.16267872264898145</v>
      </c>
      <c r="AR70" s="46">
        <v>27110.284048788126</v>
      </c>
      <c r="AS70" s="49">
        <v>0.26581055238980034</v>
      </c>
      <c r="AT70" s="46">
        <v>45595.467303391888</v>
      </c>
      <c r="AU70" s="50">
        <v>0.21146116242570012</v>
      </c>
      <c r="AV70" s="139">
        <f t="shared" si="83"/>
        <v>77455.956490682947</v>
      </c>
      <c r="AW70" s="140">
        <f t="shared" si="84"/>
        <v>36954.114101793421</v>
      </c>
      <c r="AX70" s="141">
        <f t="shared" si="85"/>
        <v>114410.07059247638</v>
      </c>
      <c r="AY70" s="43"/>
      <c r="AZ70" s="45">
        <v>726061.88741779223</v>
      </c>
      <c r="BA70" s="49">
        <v>6.6256195011844081</v>
      </c>
      <c r="BB70" s="46">
        <v>95272.536582208209</v>
      </c>
      <c r="BC70" s="49">
        <v>6.0344905359898791</v>
      </c>
      <c r="BD70" s="46">
        <v>821334.42400000046</v>
      </c>
      <c r="BE70" s="50">
        <v>6.5511790830488508</v>
      </c>
      <c r="BF70" s="48">
        <v>190120.99918151318</v>
      </c>
      <c r="BG70" s="49">
        <v>0.36622792074769506</v>
      </c>
      <c r="BH70" s="46">
        <v>127513.90081848679</v>
      </c>
      <c r="BI70" s="49">
        <v>0.65576703943680525</v>
      </c>
      <c r="BJ70" s="46">
        <v>317634.89999999997</v>
      </c>
      <c r="BK70" s="50">
        <v>0.44512677572195519</v>
      </c>
      <c r="BL70" s="139">
        <f t="shared" si="86"/>
        <v>916182.88659930544</v>
      </c>
      <c r="BM70" s="140">
        <f t="shared" si="87"/>
        <v>222786.43740069499</v>
      </c>
      <c r="BN70" s="141">
        <f t="shared" si="88"/>
        <v>1138969.3240000005</v>
      </c>
      <c r="BO70" s="43"/>
      <c r="BP70" s="45">
        <v>213298.35</v>
      </c>
      <c r="BQ70" s="49">
        <v>2.7941673107405323</v>
      </c>
      <c r="BR70" s="46">
        <v>28798.799999999996</v>
      </c>
      <c r="BS70" s="49">
        <v>2.9902190842072471</v>
      </c>
      <c r="BT70" s="46">
        <v>242097.15</v>
      </c>
      <c r="BU70" s="50">
        <v>2.816131002233389</v>
      </c>
      <c r="BV70" s="48">
        <v>157420.69999999998</v>
      </c>
      <c r="BW70" s="49">
        <v>0.69807456087837616</v>
      </c>
      <c r="BX70" s="46">
        <v>102063.72999999998</v>
      </c>
      <c r="BY70" s="49">
        <v>0.87047214949126217</v>
      </c>
      <c r="BZ70" s="46">
        <v>259484.42999999996</v>
      </c>
      <c r="CA70" s="50">
        <v>0.7570485006914498</v>
      </c>
      <c r="CB70" s="139">
        <f t="shared" si="89"/>
        <v>370719.05</v>
      </c>
      <c r="CC70" s="140">
        <f t="shared" si="90"/>
        <v>130862.52999999997</v>
      </c>
      <c r="CD70" s="141">
        <f t="shared" si="91"/>
        <v>501581.57999999996</v>
      </c>
      <c r="CE70" s="43"/>
      <c r="CF70" s="48">
        <v>1408149</v>
      </c>
      <c r="CG70" s="49">
        <v>11.226393583774476</v>
      </c>
      <c r="CH70" s="46">
        <v>143084</v>
      </c>
      <c r="CI70" s="49">
        <v>7.7485107765623304</v>
      </c>
      <c r="CJ70" s="46">
        <f t="shared" si="92"/>
        <v>1551233</v>
      </c>
      <c r="CK70" s="50">
        <v>10.780087284048424</v>
      </c>
      <c r="CL70" s="48">
        <v>863207</v>
      </c>
      <c r="CM70" s="49">
        <f t="shared" si="93"/>
        <v>1.8198371604698818</v>
      </c>
      <c r="CN70" s="46">
        <v>543171</v>
      </c>
      <c r="CO70" s="49">
        <f t="shared" si="94"/>
        <v>3.3209687083481088</v>
      </c>
      <c r="CP70" s="46">
        <v>1406378</v>
      </c>
      <c r="CQ70" s="50">
        <f t="shared" si="95"/>
        <v>2.2047343585884716</v>
      </c>
      <c r="CR70" s="139">
        <f t="shared" si="96"/>
        <v>2271356</v>
      </c>
      <c r="CS70" s="140">
        <f t="shared" si="97"/>
        <v>686255</v>
      </c>
      <c r="CT70" s="141">
        <f t="shared" si="98"/>
        <v>2957611</v>
      </c>
      <c r="CU70" s="43"/>
      <c r="CV70" s="48">
        <f t="shared" si="99"/>
        <v>4385250.2445623223</v>
      </c>
      <c r="CW70" s="49">
        <f t="shared" si="114"/>
        <v>6.6736827564957366</v>
      </c>
      <c r="CX70" s="49">
        <f t="shared" si="100"/>
        <v>553304.59313703422</v>
      </c>
      <c r="CY70" s="49">
        <f t="shared" si="101"/>
        <v>5.8183792497795306</v>
      </c>
      <c r="CZ70" s="46">
        <f t="shared" si="102"/>
        <v>4938554.8376993565</v>
      </c>
      <c r="DA70" s="50">
        <f t="shared" si="103"/>
        <v>6.565550866932055</v>
      </c>
      <c r="DB70" s="48">
        <f t="shared" si="104"/>
        <v>2317098.98978284</v>
      </c>
      <c r="DC70" s="49">
        <f t="shared" si="105"/>
        <v>0.9592702197959081</v>
      </c>
      <c r="DD70" s="46">
        <f t="shared" si="106"/>
        <v>1196440.3595884072</v>
      </c>
      <c r="DE70" s="49">
        <f t="shared" si="107"/>
        <v>1.159042688210604</v>
      </c>
      <c r="DF70" s="46">
        <f t="shared" si="108"/>
        <v>3513539.349371247</v>
      </c>
      <c r="DG70" s="50">
        <f t="shared" si="109"/>
        <v>1.0190827080325926</v>
      </c>
      <c r="DH70" s="177"/>
      <c r="DI70" s="190" t="s">
        <v>70</v>
      </c>
      <c r="DJ70" s="48">
        <f t="shared" si="110"/>
        <v>4938554.8376993565</v>
      </c>
      <c r="DK70" s="46">
        <f t="shared" si="111"/>
        <v>3513539.349371247</v>
      </c>
      <c r="DL70" s="47">
        <f t="shared" si="112"/>
        <v>8452094.1870706044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v>0</v>
      </c>
      <c r="E71" s="49">
        <v>0</v>
      </c>
      <c r="F71" s="46">
        <v>0</v>
      </c>
      <c r="G71" s="49">
        <v>0</v>
      </c>
      <c r="H71" s="46">
        <v>0</v>
      </c>
      <c r="I71" s="50">
        <v>0</v>
      </c>
      <c r="J71" s="48">
        <v>0</v>
      </c>
      <c r="K71" s="49">
        <v>0</v>
      </c>
      <c r="L71" s="46">
        <v>0</v>
      </c>
      <c r="M71" s="49">
        <v>0</v>
      </c>
      <c r="N71" s="46">
        <v>0</v>
      </c>
      <c r="O71" s="50">
        <v>0</v>
      </c>
      <c r="P71" s="139">
        <f t="shared" si="77"/>
        <v>0</v>
      </c>
      <c r="Q71" s="140">
        <f t="shared" si="78"/>
        <v>0</v>
      </c>
      <c r="R71" s="141">
        <f t="shared" si="79"/>
        <v>0</v>
      </c>
      <c r="S71" s="41"/>
      <c r="T71" s="45">
        <v>0</v>
      </c>
      <c r="U71" s="49">
        <v>0</v>
      </c>
      <c r="V71" s="46">
        <v>0</v>
      </c>
      <c r="W71" s="49">
        <v>0</v>
      </c>
      <c r="X71" s="46">
        <v>0</v>
      </c>
      <c r="Y71" s="50">
        <v>0</v>
      </c>
      <c r="Z71" s="48">
        <v>0</v>
      </c>
      <c r="AA71" s="49">
        <v>0</v>
      </c>
      <c r="AB71" s="46">
        <v>0</v>
      </c>
      <c r="AC71" s="49">
        <v>0</v>
      </c>
      <c r="AD71" s="46">
        <v>0</v>
      </c>
      <c r="AE71" s="50">
        <v>0</v>
      </c>
      <c r="AF71" s="139">
        <f t="shared" si="80"/>
        <v>0</v>
      </c>
      <c r="AG71" s="140">
        <f t="shared" si="81"/>
        <v>0</v>
      </c>
      <c r="AH71" s="141">
        <f t="shared" si="82"/>
        <v>0</v>
      </c>
      <c r="AI71" s="43"/>
      <c r="AJ71" s="45">
        <v>0</v>
      </c>
      <c r="AK71" s="49">
        <v>0</v>
      </c>
      <c r="AL71" s="46">
        <v>0</v>
      </c>
      <c r="AM71" s="49">
        <v>0</v>
      </c>
      <c r="AN71" s="46">
        <f t="shared" si="113"/>
        <v>0</v>
      </c>
      <c r="AO71" s="50">
        <v>0</v>
      </c>
      <c r="AP71" s="48">
        <v>0</v>
      </c>
      <c r="AQ71" s="49">
        <v>0</v>
      </c>
      <c r="AR71" s="46">
        <v>0</v>
      </c>
      <c r="AS71" s="49">
        <v>0</v>
      </c>
      <c r="AT71" s="46">
        <v>0</v>
      </c>
      <c r="AU71" s="50">
        <v>0</v>
      </c>
      <c r="AV71" s="139">
        <f t="shared" si="83"/>
        <v>0</v>
      </c>
      <c r="AW71" s="140">
        <f t="shared" si="84"/>
        <v>0</v>
      </c>
      <c r="AX71" s="141">
        <f t="shared" si="85"/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f t="shared" si="86"/>
        <v>0</v>
      </c>
      <c r="BM71" s="140">
        <f t="shared" si="87"/>
        <v>0</v>
      </c>
      <c r="BN71" s="141">
        <f t="shared" si="88"/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v>0</v>
      </c>
      <c r="BX71" s="46">
        <v>0</v>
      </c>
      <c r="BY71" s="49">
        <v>0</v>
      </c>
      <c r="BZ71" s="46">
        <v>0</v>
      </c>
      <c r="CA71" s="50">
        <v>0</v>
      </c>
      <c r="CB71" s="139">
        <f t="shared" si="89"/>
        <v>0</v>
      </c>
      <c r="CC71" s="140">
        <f t="shared" si="90"/>
        <v>0</v>
      </c>
      <c r="CD71" s="141">
        <f t="shared" si="91"/>
        <v>0</v>
      </c>
      <c r="CE71" s="43"/>
      <c r="CF71" s="48"/>
      <c r="CG71" s="49">
        <v>0</v>
      </c>
      <c r="CH71" s="46"/>
      <c r="CI71" s="49">
        <v>0</v>
      </c>
      <c r="CJ71" s="46">
        <f t="shared" si="92"/>
        <v>0</v>
      </c>
      <c r="CK71" s="50">
        <v>0</v>
      </c>
      <c r="CL71" s="48">
        <v>0</v>
      </c>
      <c r="CM71" s="49">
        <f t="shared" si="93"/>
        <v>0</v>
      </c>
      <c r="CN71" s="46">
        <v>0</v>
      </c>
      <c r="CO71" s="49">
        <f t="shared" si="94"/>
        <v>0</v>
      </c>
      <c r="CP71" s="46">
        <v>0</v>
      </c>
      <c r="CQ71" s="50">
        <f t="shared" si="95"/>
        <v>0</v>
      </c>
      <c r="CR71" s="139">
        <f t="shared" si="96"/>
        <v>0</v>
      </c>
      <c r="CS71" s="140">
        <f t="shared" si="97"/>
        <v>0</v>
      </c>
      <c r="CT71" s="141">
        <f t="shared" si="98"/>
        <v>0</v>
      </c>
      <c r="CU71" s="43"/>
      <c r="CV71" s="48">
        <f t="shared" si="99"/>
        <v>0</v>
      </c>
      <c r="CW71" s="49">
        <f t="shared" si="114"/>
        <v>0</v>
      </c>
      <c r="CX71" s="49">
        <f t="shared" si="100"/>
        <v>0</v>
      </c>
      <c r="CY71" s="49">
        <f t="shared" si="101"/>
        <v>0</v>
      </c>
      <c r="CZ71" s="46">
        <f t="shared" si="102"/>
        <v>0</v>
      </c>
      <c r="DA71" s="50">
        <f t="shared" si="103"/>
        <v>0</v>
      </c>
      <c r="DB71" s="48">
        <f t="shared" si="104"/>
        <v>0</v>
      </c>
      <c r="DC71" s="49">
        <f t="shared" si="105"/>
        <v>0</v>
      </c>
      <c r="DD71" s="46">
        <f t="shared" si="106"/>
        <v>0</v>
      </c>
      <c r="DE71" s="49">
        <f t="shared" si="107"/>
        <v>0</v>
      </c>
      <c r="DF71" s="46">
        <f t="shared" si="108"/>
        <v>0</v>
      </c>
      <c r="DG71" s="50">
        <f t="shared" si="109"/>
        <v>0</v>
      </c>
      <c r="DH71" s="177"/>
      <c r="DI71" s="190" t="s">
        <v>71</v>
      </c>
      <c r="DJ71" s="48">
        <f t="shared" si="110"/>
        <v>0</v>
      </c>
      <c r="DK71" s="46">
        <f t="shared" si="111"/>
        <v>0</v>
      </c>
      <c r="DL71" s="47">
        <f t="shared" si="112"/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v>0</v>
      </c>
      <c r="E72" s="49">
        <v>0</v>
      </c>
      <c r="F72" s="46">
        <v>0</v>
      </c>
      <c r="G72" s="49">
        <v>0</v>
      </c>
      <c r="H72" s="46">
        <v>0</v>
      </c>
      <c r="I72" s="50">
        <v>0</v>
      </c>
      <c r="J72" s="48">
        <v>0</v>
      </c>
      <c r="K72" s="49">
        <v>0</v>
      </c>
      <c r="L72" s="46">
        <v>0</v>
      </c>
      <c r="M72" s="49">
        <v>0</v>
      </c>
      <c r="N72" s="46">
        <v>0</v>
      </c>
      <c r="O72" s="50">
        <v>0</v>
      </c>
      <c r="P72" s="139">
        <f t="shared" si="77"/>
        <v>0</v>
      </c>
      <c r="Q72" s="140">
        <f t="shared" si="78"/>
        <v>0</v>
      </c>
      <c r="R72" s="141">
        <f t="shared" si="79"/>
        <v>0</v>
      </c>
      <c r="S72" s="41"/>
      <c r="T72" s="45">
        <v>0</v>
      </c>
      <c r="U72" s="49">
        <v>0</v>
      </c>
      <c r="V72" s="46">
        <v>0</v>
      </c>
      <c r="W72" s="49">
        <v>0</v>
      </c>
      <c r="X72" s="46">
        <v>0</v>
      </c>
      <c r="Y72" s="50">
        <v>0</v>
      </c>
      <c r="Z72" s="48">
        <v>0</v>
      </c>
      <c r="AA72" s="49">
        <v>0</v>
      </c>
      <c r="AB72" s="46">
        <v>0</v>
      </c>
      <c r="AC72" s="49">
        <v>0</v>
      </c>
      <c r="AD72" s="46">
        <v>0</v>
      </c>
      <c r="AE72" s="50">
        <v>0</v>
      </c>
      <c r="AF72" s="139">
        <f t="shared" si="80"/>
        <v>0</v>
      </c>
      <c r="AG72" s="140">
        <f t="shared" si="81"/>
        <v>0</v>
      </c>
      <c r="AH72" s="141">
        <f t="shared" si="82"/>
        <v>0</v>
      </c>
      <c r="AI72" s="43"/>
      <c r="AJ72" s="45">
        <v>0</v>
      </c>
      <c r="AK72" s="49">
        <v>0</v>
      </c>
      <c r="AL72" s="46">
        <v>0</v>
      </c>
      <c r="AM72" s="49">
        <v>0</v>
      </c>
      <c r="AN72" s="46">
        <f t="shared" si="113"/>
        <v>0</v>
      </c>
      <c r="AO72" s="50">
        <v>0</v>
      </c>
      <c r="AP72" s="48">
        <v>0</v>
      </c>
      <c r="AQ72" s="49">
        <v>0</v>
      </c>
      <c r="AR72" s="46">
        <v>0</v>
      </c>
      <c r="AS72" s="49">
        <v>0</v>
      </c>
      <c r="AT72" s="46">
        <v>0</v>
      </c>
      <c r="AU72" s="50">
        <v>0</v>
      </c>
      <c r="AV72" s="139">
        <f t="shared" si="83"/>
        <v>0</v>
      </c>
      <c r="AW72" s="140">
        <f t="shared" si="84"/>
        <v>0</v>
      </c>
      <c r="AX72" s="141">
        <f t="shared" si="85"/>
        <v>0</v>
      </c>
      <c r="AY72" s="43"/>
      <c r="AZ72" s="45">
        <v>1579102.9124949963</v>
      </c>
      <c r="BA72" s="49">
        <v>14.409976935455873</v>
      </c>
      <c r="BB72" s="46">
        <v>207207.04750500363</v>
      </c>
      <c r="BC72" s="49">
        <v>13.124337946858603</v>
      </c>
      <c r="BD72" s="46">
        <v>1786309.96</v>
      </c>
      <c r="BE72" s="50">
        <v>14.248077401652681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f t="shared" si="86"/>
        <v>1579102.9124949963</v>
      </c>
      <c r="BM72" s="140">
        <f t="shared" si="87"/>
        <v>207207.04750500363</v>
      </c>
      <c r="BN72" s="141">
        <f t="shared" si="88"/>
        <v>1786309.96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v>0</v>
      </c>
      <c r="BX72" s="46">
        <v>0</v>
      </c>
      <c r="BY72" s="49">
        <v>0</v>
      </c>
      <c r="BZ72" s="46">
        <v>0</v>
      </c>
      <c r="CA72" s="50">
        <v>0</v>
      </c>
      <c r="CB72" s="139">
        <f t="shared" si="89"/>
        <v>0</v>
      </c>
      <c r="CC72" s="140">
        <f t="shared" si="90"/>
        <v>0</v>
      </c>
      <c r="CD72" s="141">
        <f t="shared" si="91"/>
        <v>0</v>
      </c>
      <c r="CE72" s="43"/>
      <c r="CF72" s="48"/>
      <c r="CG72" s="49">
        <v>0</v>
      </c>
      <c r="CH72" s="46"/>
      <c r="CI72" s="49">
        <v>0</v>
      </c>
      <c r="CJ72" s="46">
        <f t="shared" si="92"/>
        <v>0</v>
      </c>
      <c r="CK72" s="50">
        <v>0</v>
      </c>
      <c r="CL72" s="48">
        <v>0</v>
      </c>
      <c r="CM72" s="49">
        <f t="shared" si="93"/>
        <v>0</v>
      </c>
      <c r="CN72" s="46">
        <v>0</v>
      </c>
      <c r="CO72" s="49">
        <f t="shared" si="94"/>
        <v>0</v>
      </c>
      <c r="CP72" s="46">
        <v>0</v>
      </c>
      <c r="CQ72" s="50">
        <f t="shared" si="95"/>
        <v>0</v>
      </c>
      <c r="CR72" s="139">
        <f t="shared" si="96"/>
        <v>0</v>
      </c>
      <c r="CS72" s="140">
        <f t="shared" si="97"/>
        <v>0</v>
      </c>
      <c r="CT72" s="141">
        <f t="shared" si="98"/>
        <v>0</v>
      </c>
      <c r="CU72" s="43"/>
      <c r="CV72" s="48">
        <f t="shared" si="99"/>
        <v>1579102.9124949963</v>
      </c>
      <c r="CW72" s="49">
        <f t="shared" si="114"/>
        <v>2.4031540482593052</v>
      </c>
      <c r="CX72" s="49">
        <f t="shared" si="100"/>
        <v>207207.04750500363</v>
      </c>
      <c r="CY72" s="49">
        <f t="shared" si="101"/>
        <v>2.1789249548351521</v>
      </c>
      <c r="CZ72" s="46">
        <f t="shared" si="102"/>
        <v>1786309.96</v>
      </c>
      <c r="DA72" s="50">
        <f t="shared" si="103"/>
        <v>2.3748058474432061</v>
      </c>
      <c r="DB72" s="48">
        <f t="shared" si="104"/>
        <v>0</v>
      </c>
      <c r="DC72" s="49">
        <f t="shared" si="105"/>
        <v>0</v>
      </c>
      <c r="DD72" s="46">
        <f t="shared" si="106"/>
        <v>0</v>
      </c>
      <c r="DE72" s="49">
        <f t="shared" si="107"/>
        <v>0</v>
      </c>
      <c r="DF72" s="46">
        <f t="shared" si="108"/>
        <v>0</v>
      </c>
      <c r="DG72" s="50">
        <f t="shared" si="109"/>
        <v>0</v>
      </c>
      <c r="DH72" s="177"/>
      <c r="DI72" s="190" t="s">
        <v>72</v>
      </c>
      <c r="DJ72" s="48">
        <f t="shared" si="110"/>
        <v>1786309.96</v>
      </c>
      <c r="DK72" s="46">
        <f t="shared" si="111"/>
        <v>0</v>
      </c>
      <c r="DL72" s="47">
        <f t="shared" si="112"/>
        <v>1786309.96</v>
      </c>
      <c r="DM72"/>
    </row>
    <row r="73" spans="1:119" s="62" customFormat="1" ht="15.6" x14ac:dyDescent="0.3">
      <c r="A73" s="35">
        <v>59</v>
      </c>
      <c r="B73" s="35" t="s">
        <v>194</v>
      </c>
      <c r="C73" s="52"/>
      <c r="D73" s="53">
        <v>5501374.1809317982</v>
      </c>
      <c r="E73" s="57">
        <v>55.211952719581276</v>
      </c>
      <c r="F73" s="54">
        <v>899232.88949848711</v>
      </c>
      <c r="G73" s="57">
        <v>62.799978315419175</v>
      </c>
      <c r="H73" s="54">
        <v>6400607.0704302853</v>
      </c>
      <c r="I73" s="58">
        <v>56.165383208408961</v>
      </c>
      <c r="J73" s="56">
        <v>314542.56656249164</v>
      </c>
      <c r="K73" s="57">
        <v>1.2718862879795378</v>
      </c>
      <c r="L73" s="54">
        <v>601092.81143608631</v>
      </c>
      <c r="M73" s="57">
        <v>3.017322133163765</v>
      </c>
      <c r="N73" s="54">
        <v>915635.3779985779</v>
      </c>
      <c r="O73" s="58">
        <v>2.0506124680272193</v>
      </c>
      <c r="P73" s="145">
        <f t="shared" si="77"/>
        <v>5815916.7474942897</v>
      </c>
      <c r="Q73" s="146">
        <f t="shared" si="78"/>
        <v>1500325.7009345735</v>
      </c>
      <c r="R73" s="147">
        <f t="shared" si="79"/>
        <v>7316242.4484288637</v>
      </c>
      <c r="S73" s="41"/>
      <c r="T73" s="53">
        <v>9911197.3927620575</v>
      </c>
      <c r="U73" s="57">
        <v>53.634922846269049</v>
      </c>
      <c r="V73" s="54">
        <v>1703778.3861013728</v>
      </c>
      <c r="W73" s="57">
        <v>62.842224332449568</v>
      </c>
      <c r="X73" s="46">
        <v>11614975.77886343</v>
      </c>
      <c r="Y73" s="58">
        <v>54.812959664672491</v>
      </c>
      <c r="Z73" s="56">
        <v>6495001.6521597281</v>
      </c>
      <c r="AA73" s="57">
        <v>7.7730923641321592</v>
      </c>
      <c r="AB73" s="54">
        <v>2153500.9337427672</v>
      </c>
      <c r="AC73" s="57">
        <v>8.4186243021663909</v>
      </c>
      <c r="AD73" s="54">
        <v>8648502.5859024953</v>
      </c>
      <c r="AE73" s="58">
        <v>7.9243951319319494</v>
      </c>
      <c r="AF73" s="145">
        <f t="shared" si="80"/>
        <v>16406199.044921786</v>
      </c>
      <c r="AG73" s="146">
        <f t="shared" si="81"/>
        <v>3857279.3198441397</v>
      </c>
      <c r="AH73" s="147">
        <f t="shared" si="82"/>
        <v>20263478.364765927</v>
      </c>
      <c r="AI73" s="43"/>
      <c r="AJ73" s="53">
        <f>SUM(AJ66:AJ72)</f>
        <v>3441787.2005287684</v>
      </c>
      <c r="AK73" s="57">
        <v>58.243596561210019</v>
      </c>
      <c r="AL73" s="54">
        <f>SUM(AL66:AL72)</f>
        <v>580870.8752337629</v>
      </c>
      <c r="AM73" s="57">
        <v>67.160625249862491</v>
      </c>
      <c r="AN73" s="54">
        <f>SUM(AN66:AN72)</f>
        <v>4022658.0757625317</v>
      </c>
      <c r="AO73" s="58">
        <v>59.465382214762109</v>
      </c>
      <c r="AP73" s="56">
        <v>600926.57234837196</v>
      </c>
      <c r="AQ73" s="57">
        <v>5.2884499898651054</v>
      </c>
      <c r="AR73" s="54">
        <v>879471.37695812201</v>
      </c>
      <c r="AS73" s="57">
        <v>8.6230292570728988</v>
      </c>
      <c r="AT73" s="54">
        <v>1480397.9493064941</v>
      </c>
      <c r="AU73" s="58">
        <v>6.8657410424146725</v>
      </c>
      <c r="AV73" s="145">
        <f t="shared" si="83"/>
        <v>4042713.7728771404</v>
      </c>
      <c r="AW73" s="146">
        <f t="shared" si="84"/>
        <v>1460342.2521918849</v>
      </c>
      <c r="AX73" s="147">
        <f t="shared" si="85"/>
        <v>5503056.0250690253</v>
      </c>
      <c r="AY73" s="43"/>
      <c r="AZ73" s="53">
        <v>4991634.7013705922</v>
      </c>
      <c r="BA73" s="57">
        <v>45.550761985057967</v>
      </c>
      <c r="BB73" s="54">
        <v>654993.33862940886</v>
      </c>
      <c r="BC73" s="57">
        <v>41.486783546326883</v>
      </c>
      <c r="BD73" s="46">
        <v>5646628.040000001</v>
      </c>
      <c r="BE73" s="58">
        <v>45.038988290846447</v>
      </c>
      <c r="BF73" s="56">
        <v>1921512.8750695763</v>
      </c>
      <c r="BG73" s="57">
        <v>3.7013884208277577</v>
      </c>
      <c r="BH73" s="54">
        <v>1288756.1249304242</v>
      </c>
      <c r="BI73" s="57">
        <v>6.6276992796627621</v>
      </c>
      <c r="BJ73" s="54">
        <v>3210269.0000000005</v>
      </c>
      <c r="BK73" s="58">
        <v>4.4988025219210668</v>
      </c>
      <c r="BL73" s="145">
        <f t="shared" si="86"/>
        <v>6913147.5764401685</v>
      </c>
      <c r="BM73" s="146">
        <f t="shared" si="87"/>
        <v>1943749.4635598329</v>
      </c>
      <c r="BN73" s="147">
        <f t="shared" si="88"/>
        <v>8856897.040000001</v>
      </c>
      <c r="BO73" s="43"/>
      <c r="BP73" s="53">
        <v>1419206.8699999999</v>
      </c>
      <c r="BQ73" s="57">
        <v>18.591336704350443</v>
      </c>
      <c r="BR73" s="54">
        <v>183012.84999999995</v>
      </c>
      <c r="BS73" s="57">
        <v>19.002476378361536</v>
      </c>
      <c r="BT73" s="54">
        <v>1602219.7199999993</v>
      </c>
      <c r="BU73" s="58">
        <v>18.63739670575097</v>
      </c>
      <c r="BV73" s="56">
        <v>1032127.3500000001</v>
      </c>
      <c r="BW73" s="57">
        <v>4.5769193417499237</v>
      </c>
      <c r="BX73" s="54">
        <v>652035.63999999978</v>
      </c>
      <c r="BY73" s="57">
        <v>5.5610241277259878</v>
      </c>
      <c r="BZ73" s="54">
        <v>1684162.9899999998</v>
      </c>
      <c r="CA73" s="58">
        <v>4.9135628927698249</v>
      </c>
      <c r="CB73" s="145">
        <f t="shared" si="89"/>
        <v>2451334.2199999997</v>
      </c>
      <c r="CC73" s="146">
        <f t="shared" si="90"/>
        <v>835048.48999999976</v>
      </c>
      <c r="CD73" s="147">
        <f t="shared" si="91"/>
        <v>3286382.7099999995</v>
      </c>
      <c r="CE73" s="43"/>
      <c r="CF73" s="56">
        <v>7040745</v>
      </c>
      <c r="CG73" s="57">
        <v>56.131967918872377</v>
      </c>
      <c r="CH73" s="54">
        <v>715412</v>
      </c>
      <c r="CI73" s="57">
        <v>38.742120654175238</v>
      </c>
      <c r="CJ73" s="54">
        <v>7756157</v>
      </c>
      <c r="CK73" s="58">
        <v>53.900380825306812</v>
      </c>
      <c r="CL73" s="56">
        <v>4316031</v>
      </c>
      <c r="CM73" s="57">
        <f t="shared" si="93"/>
        <v>9.0991773694374398</v>
      </c>
      <c r="CN73" s="54">
        <v>2715839</v>
      </c>
      <c r="CO73" s="57">
        <f t="shared" si="94"/>
        <v>16.604745717115641</v>
      </c>
      <c r="CP73" s="54">
        <v>7031870</v>
      </c>
      <c r="CQ73" s="58">
        <f t="shared" si="95"/>
        <v>11.023640439574221</v>
      </c>
      <c r="CR73" s="145">
        <f t="shared" si="96"/>
        <v>11356776</v>
      </c>
      <c r="CS73" s="146">
        <f t="shared" si="97"/>
        <v>3431251</v>
      </c>
      <c r="CT73" s="147">
        <f t="shared" si="98"/>
        <v>14788027</v>
      </c>
      <c r="CU73" s="43"/>
      <c r="CV73" s="56">
        <f>SUM(CV66:CV72)</f>
        <v>32305945.345593214</v>
      </c>
      <c r="CW73" s="57">
        <f t="shared" si="114"/>
        <v>49.164726836859778</v>
      </c>
      <c r="CX73" s="57">
        <f>SUM(CX66:CX72)</f>
        <v>4737300.3394630319</v>
      </c>
      <c r="CY73" s="57">
        <f t="shared" si="101"/>
        <v>49.815979005037349</v>
      </c>
      <c r="CZ73" s="54">
        <f t="shared" si="102"/>
        <v>37043245.685056247</v>
      </c>
      <c r="DA73" s="58">
        <f t="shared" si="103"/>
        <v>49.247061501659481</v>
      </c>
      <c r="DB73" s="56">
        <f>SUM(DB66:DB72)</f>
        <v>14680142.016140169</v>
      </c>
      <c r="DC73" s="57">
        <f t="shared" si="105"/>
        <v>6.0775232825843668</v>
      </c>
      <c r="DD73" s="54">
        <f>SUM(DD66:DD72)</f>
        <v>8290695.8870673999</v>
      </c>
      <c r="DE73" s="57">
        <f t="shared" si="107"/>
        <v>8.0315498980567028</v>
      </c>
      <c r="DF73" s="54">
        <f>SUM(DF66:DF72)</f>
        <v>22970837.903207567</v>
      </c>
      <c r="DG73" s="58">
        <f t="shared" si="109"/>
        <v>6.6625648294980948</v>
      </c>
      <c r="DH73" s="178"/>
      <c r="DI73" s="190" t="s">
        <v>194</v>
      </c>
      <c r="DJ73" s="56">
        <f t="shared" ref="DJ73:DK73" si="115">SUM(DJ66:DJ72)</f>
        <v>37043245.685056247</v>
      </c>
      <c r="DK73" s="54">
        <f t="shared" si="115"/>
        <v>22970837.903207567</v>
      </c>
      <c r="DL73" s="55">
        <f>SUM(DL66:DL72)</f>
        <v>60014083.588263817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>
        <v>0</v>
      </c>
      <c r="J74" s="48"/>
      <c r="K74" s="49"/>
      <c r="L74" s="46"/>
      <c r="M74" s="49"/>
      <c r="N74" s="46"/>
      <c r="O74" s="50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>
        <v>0</v>
      </c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8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v>2965290.9968124782</v>
      </c>
      <c r="E75" s="49">
        <v>29.759747461511608</v>
      </c>
      <c r="F75" s="49">
        <v>-64803.177244475373</v>
      </c>
      <c r="G75" s="49">
        <v>-4.5256775783557073</v>
      </c>
      <c r="H75" s="46">
        <v>2900487.8195680026</v>
      </c>
      <c r="I75" s="50">
        <v>25.451806068515292</v>
      </c>
      <c r="J75" s="48">
        <v>579715.77975273982</v>
      </c>
      <c r="K75" s="49">
        <v>2.3441423501145953</v>
      </c>
      <c r="L75" s="46">
        <v>628466.05024726025</v>
      </c>
      <c r="M75" s="49">
        <v>3.1547283335872995</v>
      </c>
      <c r="N75" s="46">
        <v>1208181.83</v>
      </c>
      <c r="O75" s="50">
        <v>2.7057852762934531</v>
      </c>
      <c r="P75" s="139">
        <f t="shared" ref="P75:P96" si="116">+D75+J75</f>
        <v>3545006.7765652179</v>
      </c>
      <c r="Q75" s="140">
        <f t="shared" ref="Q75:Q96" si="117">+F75+L75</f>
        <v>563662.87300278491</v>
      </c>
      <c r="R75" s="141">
        <f t="shared" ref="R75:R96" si="118">+P75+Q75</f>
        <v>4108669.6495680027</v>
      </c>
      <c r="S75" s="41"/>
      <c r="T75" s="45">
        <v>447101.24065673002</v>
      </c>
      <c r="U75" s="49">
        <v>2.4195099337449539</v>
      </c>
      <c r="V75" s="49">
        <v>87108.960258051942</v>
      </c>
      <c r="W75" s="49">
        <v>3.2129300773846245</v>
      </c>
      <c r="X75" s="46">
        <v>534210.20091478201</v>
      </c>
      <c r="Y75" s="50">
        <v>2.5210248176741228</v>
      </c>
      <c r="Z75" s="48">
        <v>274082.45548587199</v>
      </c>
      <c r="AA75" s="49">
        <v>0.32801658197752687</v>
      </c>
      <c r="AB75" s="46">
        <v>416453.45395820995</v>
      </c>
      <c r="AC75" s="49">
        <v>1.6280304843519986</v>
      </c>
      <c r="AD75" s="46">
        <v>690535.90944408195</v>
      </c>
      <c r="AE75" s="50">
        <v>0.63271986622778553</v>
      </c>
      <c r="AF75" s="139">
        <f t="shared" ref="AF75:AF96" si="119">+T75+Z75</f>
        <v>721183.69614260201</v>
      </c>
      <c r="AG75" s="140">
        <f t="shared" ref="AG75:AG96" si="120">+V75+AB75</f>
        <v>503562.41421626188</v>
      </c>
      <c r="AH75" s="141">
        <f t="shared" ref="AH75:AH96" si="121">+AF75+AG75</f>
        <v>1224746.1103588638</v>
      </c>
      <c r="AI75" s="43"/>
      <c r="AJ75" s="45">
        <v>363692.61287044623</v>
      </c>
      <c r="AK75" s="49">
        <v>5.3810729210711754</v>
      </c>
      <c r="AL75" s="46">
        <v>61100.762924180068</v>
      </c>
      <c r="AM75" s="49">
        <v>6.2110832069442905</v>
      </c>
      <c r="AN75" s="46">
        <f>+AJ75+AL75</f>
        <v>424793.37579462631</v>
      </c>
      <c r="AO75" s="50">
        <v>5.4947985459389006</v>
      </c>
      <c r="AP75" s="48">
        <v>112376.13563905869</v>
      </c>
      <c r="AQ75" s="49">
        <v>0.98896537568475484</v>
      </c>
      <c r="AR75" s="46">
        <v>163507.47459348224</v>
      </c>
      <c r="AS75" s="49">
        <v>1.6031559117322336</v>
      </c>
      <c r="AT75" s="46">
        <v>275883.61023254093</v>
      </c>
      <c r="AU75" s="50">
        <v>1.2794839567228653</v>
      </c>
      <c r="AV75" s="139">
        <f t="shared" ref="AV75:AV96" si="122">+AJ75+AP75</f>
        <v>476068.74850950495</v>
      </c>
      <c r="AW75" s="140">
        <f t="shared" ref="AW75:AW96" si="123">+AL75+AR75</f>
        <v>224608.23751766232</v>
      </c>
      <c r="AX75" s="141">
        <f t="shared" ref="AX75:AX96" si="124">+AV75+AW75</f>
        <v>700676.9860271673</v>
      </c>
      <c r="AY75" s="43"/>
      <c r="AZ75" s="45">
        <v>3161918.9431045102</v>
      </c>
      <c r="BA75" s="49">
        <v>28.853837632359745</v>
      </c>
      <c r="BB75" s="49">
        <v>414901.3236988149</v>
      </c>
      <c r="BC75" s="49">
        <v>26.279536591006771</v>
      </c>
      <c r="BD75" s="46">
        <v>3576820.2668033252</v>
      </c>
      <c r="BE75" s="50">
        <v>28.529657872597749</v>
      </c>
      <c r="BF75" s="48">
        <v>633251.90747794951</v>
      </c>
      <c r="BG75" s="49">
        <v>1.2198259549632744</v>
      </c>
      <c r="BH75" s="46">
        <v>424721.21054954221</v>
      </c>
      <c r="BI75" s="49">
        <v>2.1842181051660696</v>
      </c>
      <c r="BJ75" s="46">
        <v>1057973.1180274917</v>
      </c>
      <c r="BK75" s="50">
        <v>1.4826209677465574</v>
      </c>
      <c r="BL75" s="139">
        <f t="shared" ref="BL75:BL96" si="125">+AZ75+BF75</f>
        <v>3795170.8505824599</v>
      </c>
      <c r="BM75" s="140">
        <f t="shared" ref="BM75:BM96" si="126">+BB75+BH75</f>
        <v>839622.53424835717</v>
      </c>
      <c r="BN75" s="141">
        <f t="shared" ref="BN75:BN96" si="127">+BL75+BM75</f>
        <v>4634793.3848308176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f>+BP75+BR75</f>
        <v>0</v>
      </c>
      <c r="BU75" s="50">
        <v>0</v>
      </c>
      <c r="BV75" s="48">
        <v>0</v>
      </c>
      <c r="BW75" s="49">
        <v>0</v>
      </c>
      <c r="BX75" s="46">
        <v>0</v>
      </c>
      <c r="BY75" s="49">
        <v>0</v>
      </c>
      <c r="BZ75" s="46">
        <v>0</v>
      </c>
      <c r="CA75" s="50">
        <v>0</v>
      </c>
      <c r="CB75" s="139">
        <f t="shared" ref="CB75:CB96" si="128">+BP75+BV75</f>
        <v>0</v>
      </c>
      <c r="CC75" s="140">
        <f t="shared" ref="CC75:CC96" si="129">+BR75+BX75</f>
        <v>0</v>
      </c>
      <c r="CD75" s="141">
        <f t="shared" ref="CD75:CD96" si="130">+CB75+CC75</f>
        <v>0</v>
      </c>
      <c r="CE75" s="43"/>
      <c r="CF75" s="48"/>
      <c r="CG75" s="49">
        <v>0</v>
      </c>
      <c r="CH75" s="49"/>
      <c r="CI75" s="49">
        <v>0</v>
      </c>
      <c r="CJ75" s="46">
        <f t="shared" ref="CJ75:CJ94" si="131">+CF75+CH75</f>
        <v>0</v>
      </c>
      <c r="CK75" s="50">
        <v>0</v>
      </c>
      <c r="CL75" s="48">
        <v>0</v>
      </c>
      <c r="CM75" s="49">
        <f t="shared" ref="CM75:CM96" si="132">+CL75/$CL$111</f>
        <v>0</v>
      </c>
      <c r="CN75" s="46">
        <v>0</v>
      </c>
      <c r="CO75" s="49">
        <f t="shared" ref="CO75:CO102" si="133">+CN75/$CN$111</f>
        <v>0</v>
      </c>
      <c r="CP75" s="46">
        <v>0</v>
      </c>
      <c r="CQ75" s="50">
        <f t="shared" ref="CQ75:CQ96" si="134">+CP75/$CP$111</f>
        <v>0</v>
      </c>
      <c r="CR75" s="139">
        <f t="shared" ref="CR75:CR96" si="135">+CF75+CL75</f>
        <v>0</v>
      </c>
      <c r="CS75" s="140">
        <f t="shared" ref="CS75:CS96" si="136">+CH75+CN75</f>
        <v>0</v>
      </c>
      <c r="CT75" s="141">
        <f t="shared" ref="CT75:CT96" si="137">+CR75+CS75</f>
        <v>0</v>
      </c>
      <c r="CU75" s="43"/>
      <c r="CV75" s="48">
        <f t="shared" ref="CV75:CV94" si="138">+D75+T75+AJ75+AZ75+BP75+CF75</f>
        <v>6938003.793444165</v>
      </c>
      <c r="CW75" s="49">
        <f t="shared" si="114"/>
        <v>10.558584732587271</v>
      </c>
      <c r="CX75" s="49">
        <f t="shared" ref="CX75:CX94" si="139">+F75+V75+AL75+BB75+BR75+CH75</f>
        <v>498307.8696365715</v>
      </c>
      <c r="CY75" s="49">
        <f t="shared" ref="CY75:CY96" si="140">+CX75/$CX$111</f>
        <v>5.2400507869581423</v>
      </c>
      <c r="CZ75" s="46">
        <f t="shared" ref="CZ75:CZ96" si="141">+CV75+CX75</f>
        <v>7436311.663080737</v>
      </c>
      <c r="DA75" s="50">
        <f t="shared" ref="DA75:DA96" si="142">+CZ75/$CZ$111</f>
        <v>9.8861881847729531</v>
      </c>
      <c r="DB75" s="48">
        <f t="shared" ref="DB75:DB94" si="143">+J75+Z75+AP75+BF75+BV75+CL75</f>
        <v>1599426.2783556199</v>
      </c>
      <c r="DC75" s="49">
        <f t="shared" si="105"/>
        <v>0.66215643110238498</v>
      </c>
      <c r="DD75" s="46">
        <f t="shared" ref="DD75:DD94" si="144">+L75+AB75+AR75+BH75+BX75+CN75</f>
        <v>1633148.1893484946</v>
      </c>
      <c r="DE75" s="49">
        <f t="shared" ref="DE75:DE96" si="145">+DD75/$DD$111</f>
        <v>1.5821001460364814</v>
      </c>
      <c r="DF75" s="46">
        <f t="shared" ref="DF75:DF94" si="146">+DB75+DD75</f>
        <v>3232574.4677041145</v>
      </c>
      <c r="DG75" s="50">
        <f t="shared" ref="DG75:DG96" si="147">+DF75/$DF$111</f>
        <v>0.93759039387290144</v>
      </c>
      <c r="DH75" s="177"/>
      <c r="DI75" s="190" t="s">
        <v>74</v>
      </c>
      <c r="DJ75" s="48">
        <f t="shared" ref="DJ75:DJ94" si="148">+CZ75</f>
        <v>7436311.663080737</v>
      </c>
      <c r="DK75" s="46">
        <f t="shared" ref="DK75:DK94" si="149">+DF75</f>
        <v>3232574.4677041145</v>
      </c>
      <c r="DL75" s="47">
        <f t="shared" ref="DL75:DL94" si="150">+DJ75+DK75</f>
        <v>10668886.130784851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v>186.33364182230355</v>
      </c>
      <c r="E76" s="49">
        <v>1.8700498973545383E-3</v>
      </c>
      <c r="F76" s="49">
        <v>-14.953641822303581</v>
      </c>
      <c r="G76" s="49">
        <v>-1.0443216580978826E-3</v>
      </c>
      <c r="H76" s="46">
        <v>171.37999999999997</v>
      </c>
      <c r="I76" s="50">
        <v>1.5038610038610035E-3</v>
      </c>
      <c r="J76" s="48">
        <v>340428.56916704093</v>
      </c>
      <c r="K76" s="49">
        <v>1.376559089893576</v>
      </c>
      <c r="L76" s="46">
        <v>385589.78083295899</v>
      </c>
      <c r="M76" s="49">
        <v>1.9355556378214331</v>
      </c>
      <c r="N76" s="46">
        <v>726018.34999999986</v>
      </c>
      <c r="O76" s="50">
        <v>1.6259553926157508</v>
      </c>
      <c r="P76" s="139">
        <f t="shared" si="116"/>
        <v>340614.9028088632</v>
      </c>
      <c r="Q76" s="140">
        <f t="shared" si="117"/>
        <v>385574.82719113666</v>
      </c>
      <c r="R76" s="141">
        <f t="shared" si="118"/>
        <v>726189.72999999986</v>
      </c>
      <c r="S76" s="41"/>
      <c r="T76" s="45">
        <v>282217.47762088524</v>
      </c>
      <c r="U76" s="49">
        <v>1.5272334954320324</v>
      </c>
      <c r="V76" s="49">
        <v>39301.588222147453</v>
      </c>
      <c r="W76" s="49">
        <v>1.449601217990095</v>
      </c>
      <c r="X76" s="46">
        <v>321519.06584303267</v>
      </c>
      <c r="Y76" s="50">
        <v>1.5173007609320943</v>
      </c>
      <c r="Z76" s="48">
        <v>1317066.290751612</v>
      </c>
      <c r="AA76" s="49">
        <v>1.5762394647417792</v>
      </c>
      <c r="AB76" s="46">
        <v>396281.7874293307</v>
      </c>
      <c r="AC76" s="49">
        <v>1.5491739213506177</v>
      </c>
      <c r="AD76" s="46">
        <v>1713348.0781809427</v>
      </c>
      <c r="AE76" s="50">
        <v>1.5698957172278165</v>
      </c>
      <c r="AF76" s="139">
        <f t="shared" si="119"/>
        <v>1599283.7683724973</v>
      </c>
      <c r="AG76" s="140">
        <f t="shared" si="120"/>
        <v>435583.37565147813</v>
      </c>
      <c r="AH76" s="141">
        <f t="shared" si="121"/>
        <v>2034867.1440239754</v>
      </c>
      <c r="AI76" s="43"/>
      <c r="AJ76" s="45">
        <v>153164.62483548827</v>
      </c>
      <c r="AK76" s="49">
        <v>2.286976031293166</v>
      </c>
      <c r="AL76" s="46">
        <v>25684.041501189789</v>
      </c>
      <c r="AM76" s="49">
        <v>2.6276028204373656</v>
      </c>
      <c r="AN76" s="46">
        <f t="shared" ref="AN76:AN94" si="151">+AJ76+AL76</f>
        <v>178848.66633667806</v>
      </c>
      <c r="AO76" s="50">
        <v>2.3336477353689307</v>
      </c>
      <c r="AP76" s="48">
        <v>47851.455681803578</v>
      </c>
      <c r="AQ76" s="49">
        <v>0.42111639251785249</v>
      </c>
      <c r="AR76" s="46">
        <v>69813.11020125178</v>
      </c>
      <c r="AS76" s="49">
        <v>0.68450265416803224</v>
      </c>
      <c r="AT76" s="46">
        <v>117664.56588305536</v>
      </c>
      <c r="AU76" s="50">
        <v>0.54570086347366609</v>
      </c>
      <c r="AV76" s="139">
        <f t="shared" si="122"/>
        <v>201016.08051729185</v>
      </c>
      <c r="AW76" s="140">
        <f t="shared" si="123"/>
        <v>95497.151702441566</v>
      </c>
      <c r="AX76" s="141">
        <f t="shared" si="124"/>
        <v>296513.23221973341</v>
      </c>
      <c r="AY76" s="43"/>
      <c r="AZ76" s="45">
        <v>274511.44883036951</v>
      </c>
      <c r="BA76" s="49">
        <v>2.5050322020584166</v>
      </c>
      <c r="BB76" s="49">
        <v>36020.899188001458</v>
      </c>
      <c r="BC76" s="49">
        <v>2.2815365586522334</v>
      </c>
      <c r="BD76" s="46">
        <v>310532.34801837098</v>
      </c>
      <c r="BE76" s="50">
        <v>2.4768875667483248</v>
      </c>
      <c r="BF76" s="48">
        <v>375029.26980250393</v>
      </c>
      <c r="BG76" s="49">
        <v>0.72241462169136605</v>
      </c>
      <c r="BH76" s="46">
        <v>251531.63153729113</v>
      </c>
      <c r="BI76" s="49">
        <v>1.2935542892120913</v>
      </c>
      <c r="BJ76" s="46">
        <v>626560.90133979509</v>
      </c>
      <c r="BK76" s="50">
        <v>0.87804908656707781</v>
      </c>
      <c r="BL76" s="139">
        <f t="shared" si="125"/>
        <v>649540.71863287338</v>
      </c>
      <c r="BM76" s="140">
        <f t="shared" si="126"/>
        <v>287552.53072529257</v>
      </c>
      <c r="BN76" s="141">
        <f t="shared" si="127"/>
        <v>937093.24935816601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f t="shared" ref="BT76:BT94" si="152">+BP76+BR76</f>
        <v>0</v>
      </c>
      <c r="BU76" s="50">
        <v>0</v>
      </c>
      <c r="BV76" s="48">
        <v>0</v>
      </c>
      <c r="BW76" s="49">
        <v>0</v>
      </c>
      <c r="BX76" s="46">
        <v>0</v>
      </c>
      <c r="BY76" s="49">
        <v>0</v>
      </c>
      <c r="BZ76" s="46">
        <v>0</v>
      </c>
      <c r="CA76" s="50">
        <v>0</v>
      </c>
      <c r="CB76" s="139">
        <f t="shared" si="128"/>
        <v>0</v>
      </c>
      <c r="CC76" s="140">
        <f t="shared" si="129"/>
        <v>0</v>
      </c>
      <c r="CD76" s="141">
        <f t="shared" si="130"/>
        <v>0</v>
      </c>
      <c r="CE76" s="43"/>
      <c r="CF76" s="48"/>
      <c r="CG76" s="49">
        <v>0</v>
      </c>
      <c r="CH76" s="49"/>
      <c r="CI76" s="49">
        <v>0</v>
      </c>
      <c r="CJ76" s="46">
        <f t="shared" si="131"/>
        <v>0</v>
      </c>
      <c r="CK76" s="50">
        <v>0</v>
      </c>
      <c r="CL76" s="48">
        <v>0</v>
      </c>
      <c r="CM76" s="49">
        <f t="shared" si="132"/>
        <v>0</v>
      </c>
      <c r="CN76" s="46">
        <v>0</v>
      </c>
      <c r="CO76" s="49">
        <f t="shared" si="133"/>
        <v>0</v>
      </c>
      <c r="CP76" s="46">
        <v>0</v>
      </c>
      <c r="CQ76" s="50">
        <f t="shared" si="134"/>
        <v>0</v>
      </c>
      <c r="CR76" s="139">
        <f t="shared" si="135"/>
        <v>0</v>
      </c>
      <c r="CS76" s="140">
        <f t="shared" si="136"/>
        <v>0</v>
      </c>
      <c r="CT76" s="141">
        <f t="shared" si="137"/>
        <v>0</v>
      </c>
      <c r="CU76" s="43"/>
      <c r="CV76" s="48">
        <f t="shared" si="138"/>
        <v>710079.88492856524</v>
      </c>
      <c r="CW76" s="49">
        <f t="shared" si="114"/>
        <v>1.0806334004902864</v>
      </c>
      <c r="CX76" s="49">
        <f t="shared" si="139"/>
        <v>100991.57526951638</v>
      </c>
      <c r="CY76" s="49">
        <f t="shared" si="140"/>
        <v>1.0619960384192435</v>
      </c>
      <c r="CZ76" s="46">
        <f t="shared" si="141"/>
        <v>811071.46019808156</v>
      </c>
      <c r="DA76" s="50">
        <f t="shared" si="142"/>
        <v>1.0782771688585915</v>
      </c>
      <c r="DB76" s="48">
        <f t="shared" si="143"/>
        <v>2080375.5854029607</v>
      </c>
      <c r="DC76" s="49">
        <f t="shared" si="105"/>
        <v>0.86126762553833403</v>
      </c>
      <c r="DD76" s="46">
        <f t="shared" si="144"/>
        <v>1103216.3100008327</v>
      </c>
      <c r="DE76" s="49">
        <f t="shared" si="145"/>
        <v>1.0687325844315638</v>
      </c>
      <c r="DF76" s="46">
        <f t="shared" si="146"/>
        <v>3183591.8954037931</v>
      </c>
      <c r="DG76" s="50">
        <f t="shared" si="147"/>
        <v>0.9233832689590602</v>
      </c>
      <c r="DH76" s="177"/>
      <c r="DI76" s="190" t="s">
        <v>75</v>
      </c>
      <c r="DJ76" s="48">
        <f t="shared" si="148"/>
        <v>811071.46019808156</v>
      </c>
      <c r="DK76" s="46">
        <f t="shared" si="149"/>
        <v>3183591.8954037931</v>
      </c>
      <c r="DL76" s="47">
        <f t="shared" si="150"/>
        <v>3994663.3556018746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v>202246.01158064039</v>
      </c>
      <c r="E77" s="49">
        <v>2.0297469072032635</v>
      </c>
      <c r="F77" s="49">
        <v>-4922.4415806404504</v>
      </c>
      <c r="G77" s="49">
        <v>-0.34376992671558421</v>
      </c>
      <c r="H77" s="46">
        <v>197323.56999999995</v>
      </c>
      <c r="I77" s="50">
        <v>1.7315160582660578</v>
      </c>
      <c r="J77" s="48">
        <v>7703.573846553114</v>
      </c>
      <c r="K77" s="49">
        <v>3.1150219351701203E-2</v>
      </c>
      <c r="L77" s="46">
        <v>9054.8361534468841</v>
      </c>
      <c r="M77" s="49">
        <v>4.5452810311759635E-2</v>
      </c>
      <c r="N77" s="46">
        <v>16758.409999999996</v>
      </c>
      <c r="O77" s="50">
        <v>3.753132012595236E-2</v>
      </c>
      <c r="P77" s="139">
        <f t="shared" si="116"/>
        <v>209949.58542719349</v>
      </c>
      <c r="Q77" s="140">
        <f t="shared" si="117"/>
        <v>4132.3945728064336</v>
      </c>
      <c r="R77" s="141">
        <f t="shared" si="118"/>
        <v>214081.97999999992</v>
      </c>
      <c r="S77" s="41"/>
      <c r="T77" s="45">
        <v>196820.33964206709</v>
      </c>
      <c r="U77" s="49">
        <v>1.0651027633641814</v>
      </c>
      <c r="V77" s="49">
        <v>27724.263977881033</v>
      </c>
      <c r="W77" s="49">
        <v>1.0225827669622689</v>
      </c>
      <c r="X77" s="46">
        <v>224544.60361994812</v>
      </c>
      <c r="Y77" s="50">
        <v>1.0596625025716988</v>
      </c>
      <c r="Z77" s="48">
        <v>875033.11385497591</v>
      </c>
      <c r="AA77" s="49">
        <v>1.0472227075426814</v>
      </c>
      <c r="AB77" s="46">
        <v>263549.33070146485</v>
      </c>
      <c r="AC77" s="49">
        <v>1.0302864352173355</v>
      </c>
      <c r="AD77" s="46">
        <v>1138582.4445564407</v>
      </c>
      <c r="AE77" s="50">
        <v>1.0432531055322227</v>
      </c>
      <c r="AF77" s="139">
        <f t="shared" si="119"/>
        <v>1071853.4534970429</v>
      </c>
      <c r="AG77" s="140">
        <f t="shared" si="120"/>
        <v>291273.5946793459</v>
      </c>
      <c r="AH77" s="141">
        <f t="shared" si="121"/>
        <v>1363127.0481763887</v>
      </c>
      <c r="AI77" s="43"/>
      <c r="AJ77" s="45">
        <v>140625.322192088</v>
      </c>
      <c r="AK77" s="49">
        <v>1.2540104453216119</v>
      </c>
      <c r="AL77" s="46">
        <v>23221.020832767463</v>
      </c>
      <c r="AM77" s="49">
        <v>1.4322509260906535</v>
      </c>
      <c r="AN77" s="46">
        <f t="shared" si="151"/>
        <v>163846.34302485548</v>
      </c>
      <c r="AO77" s="50">
        <v>1.2784324439367973</v>
      </c>
      <c r="AP77" s="48">
        <v>26183.836420398748</v>
      </c>
      <c r="AQ77" s="49">
        <v>0.23043066461672751</v>
      </c>
      <c r="AR77" s="46">
        <v>38319.263508147298</v>
      </c>
      <c r="AS77" s="49">
        <v>0.37571220507836278</v>
      </c>
      <c r="AT77" s="46">
        <v>64503.099928546042</v>
      </c>
      <c r="AU77" s="50">
        <v>0.2991503607187892</v>
      </c>
      <c r="AV77" s="139">
        <f t="shared" si="122"/>
        <v>166809.15861248676</v>
      </c>
      <c r="AW77" s="140">
        <f t="shared" si="123"/>
        <v>61540.284340914761</v>
      </c>
      <c r="AX77" s="141">
        <f t="shared" si="124"/>
        <v>228349.44295340154</v>
      </c>
      <c r="AY77" s="43"/>
      <c r="AZ77" s="45">
        <v>35261.355030815466</v>
      </c>
      <c r="BA77" s="49">
        <v>0.32177466629084051</v>
      </c>
      <c r="BB77" s="49">
        <v>4626.9316642680351</v>
      </c>
      <c r="BC77" s="49">
        <v>0.29306635826374683</v>
      </c>
      <c r="BD77" s="46">
        <v>39888.286695083501</v>
      </c>
      <c r="BE77" s="50">
        <v>0.31815945103438964</v>
      </c>
      <c r="BF77" s="48">
        <v>28905.493356145809</v>
      </c>
      <c r="BG77" s="49">
        <v>5.5680323454963966E-2</v>
      </c>
      <c r="BH77" s="46">
        <v>19386.87587795619</v>
      </c>
      <c r="BI77" s="49">
        <v>9.9701084484218008E-2</v>
      </c>
      <c r="BJ77" s="46">
        <v>48292.369234102</v>
      </c>
      <c r="BK77" s="50">
        <v>6.7675896474694602E-2</v>
      </c>
      <c r="BL77" s="139">
        <f t="shared" si="125"/>
        <v>64166.848386961276</v>
      </c>
      <c r="BM77" s="140">
        <f t="shared" si="126"/>
        <v>24013.807542224225</v>
      </c>
      <c r="BN77" s="141">
        <f t="shared" si="127"/>
        <v>88180.655929185508</v>
      </c>
      <c r="BO77" s="43"/>
      <c r="BP77" s="45">
        <v>288.48</v>
      </c>
      <c r="BQ77" s="49">
        <v>3.7790324482230115E-3</v>
      </c>
      <c r="BR77" s="49">
        <v>0</v>
      </c>
      <c r="BS77" s="49">
        <v>0</v>
      </c>
      <c r="BT77" s="46">
        <f t="shared" si="152"/>
        <v>288.48</v>
      </c>
      <c r="BU77" s="50">
        <v>3.355667225013959E-3</v>
      </c>
      <c r="BV77" s="48">
        <v>-3.5527136788005009E-15</v>
      </c>
      <c r="BW77" s="49">
        <v>-1.5754338795693707E-20</v>
      </c>
      <c r="BX77" s="46">
        <v>0</v>
      </c>
      <c r="BY77" s="49">
        <v>0</v>
      </c>
      <c r="BZ77" s="46">
        <v>-3.5527136788005009E-15</v>
      </c>
      <c r="CA77" s="50">
        <v>-1.0365078798454013E-20</v>
      </c>
      <c r="CB77" s="139">
        <f t="shared" si="128"/>
        <v>288.48</v>
      </c>
      <c r="CC77" s="140">
        <f t="shared" si="129"/>
        <v>0</v>
      </c>
      <c r="CD77" s="141">
        <f t="shared" si="130"/>
        <v>288.48</v>
      </c>
      <c r="CE77" s="43"/>
      <c r="CF77" s="48"/>
      <c r="CG77" s="49">
        <v>0</v>
      </c>
      <c r="CH77" s="49"/>
      <c r="CI77" s="49">
        <v>0</v>
      </c>
      <c r="CJ77" s="46">
        <f t="shared" si="131"/>
        <v>0</v>
      </c>
      <c r="CK77" s="50">
        <v>0</v>
      </c>
      <c r="CL77" s="48">
        <v>0</v>
      </c>
      <c r="CM77" s="49">
        <f t="shared" si="132"/>
        <v>0</v>
      </c>
      <c r="CN77" s="46">
        <v>0</v>
      </c>
      <c r="CO77" s="49">
        <f t="shared" si="133"/>
        <v>0</v>
      </c>
      <c r="CP77" s="46">
        <v>0</v>
      </c>
      <c r="CQ77" s="50">
        <f t="shared" si="134"/>
        <v>0</v>
      </c>
      <c r="CR77" s="139">
        <f t="shared" si="135"/>
        <v>0</v>
      </c>
      <c r="CS77" s="140">
        <f t="shared" si="136"/>
        <v>0</v>
      </c>
      <c r="CT77" s="141">
        <f t="shared" si="137"/>
        <v>0</v>
      </c>
      <c r="CU77" s="43"/>
      <c r="CV77" s="48">
        <f t="shared" si="138"/>
        <v>575241.50844561087</v>
      </c>
      <c r="CW77" s="49">
        <f t="shared" si="114"/>
        <v>0.8754299348125858</v>
      </c>
      <c r="CX77" s="49">
        <f t="shared" si="139"/>
        <v>50649.774894276081</v>
      </c>
      <c r="CY77" s="49">
        <f t="shared" si="140"/>
        <v>0.53261730140359298</v>
      </c>
      <c r="CZ77" s="46">
        <f t="shared" si="141"/>
        <v>625891.28333988693</v>
      </c>
      <c r="DA77" s="50">
        <f t="shared" si="142"/>
        <v>0.83208979002686401</v>
      </c>
      <c r="DB77" s="48">
        <f t="shared" si="143"/>
        <v>937826.0174780736</v>
      </c>
      <c r="DC77" s="49">
        <f t="shared" si="105"/>
        <v>0.3882564249017374</v>
      </c>
      <c r="DD77" s="46">
        <f t="shared" si="144"/>
        <v>330310.30624101521</v>
      </c>
      <c r="DE77" s="49">
        <f t="shared" si="145"/>
        <v>0.31998564928130463</v>
      </c>
      <c r="DF77" s="46">
        <f t="shared" si="146"/>
        <v>1268136.3237190889</v>
      </c>
      <c r="DG77" s="50">
        <f t="shared" si="147"/>
        <v>0.36781594581014471</v>
      </c>
      <c r="DH77" s="177"/>
      <c r="DI77" s="190" t="s">
        <v>76</v>
      </c>
      <c r="DJ77" s="48">
        <f t="shared" si="148"/>
        <v>625891.28333988693</v>
      </c>
      <c r="DK77" s="46">
        <f t="shared" si="149"/>
        <v>1268136.3237190889</v>
      </c>
      <c r="DL77" s="47">
        <f t="shared" si="150"/>
        <v>1894027.6070589758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v>548105.31629904872</v>
      </c>
      <c r="E78" s="49">
        <v>5.5008010387194899</v>
      </c>
      <c r="F78" s="49">
        <v>-11497.37629904857</v>
      </c>
      <c r="G78" s="49">
        <v>-0.80294547796973048</v>
      </c>
      <c r="H78" s="46">
        <v>536607.94000000018</v>
      </c>
      <c r="I78" s="50">
        <v>4.7087393822393837</v>
      </c>
      <c r="J78" s="48">
        <v>181208.71526802005</v>
      </c>
      <c r="K78" s="49">
        <v>0.73273669357559945</v>
      </c>
      <c r="L78" s="46">
        <v>200146.95473197996</v>
      </c>
      <c r="M78" s="49">
        <v>1.0046831785516077</v>
      </c>
      <c r="N78" s="46">
        <v>381355.67000000004</v>
      </c>
      <c r="O78" s="50">
        <v>0.85406561437612827</v>
      </c>
      <c r="P78" s="139">
        <f t="shared" si="116"/>
        <v>729314.03156706877</v>
      </c>
      <c r="Q78" s="140">
        <f t="shared" si="117"/>
        <v>188649.57843293139</v>
      </c>
      <c r="R78" s="141">
        <f t="shared" si="118"/>
        <v>917963.6100000001</v>
      </c>
      <c r="S78" s="41"/>
      <c r="T78" s="45">
        <v>959691.38202555291</v>
      </c>
      <c r="U78" s="49">
        <v>5.1934162131368193</v>
      </c>
      <c r="V78" s="49">
        <v>130505.62539803504</v>
      </c>
      <c r="W78" s="49">
        <v>4.8135742622467923</v>
      </c>
      <c r="X78" s="46">
        <v>1090197.0074235881</v>
      </c>
      <c r="Y78" s="50">
        <v>5.1448169787146325</v>
      </c>
      <c r="Z78" s="48">
        <v>713359.60122346575</v>
      </c>
      <c r="AA78" s="49">
        <v>0.85373497438705781</v>
      </c>
      <c r="AB78" s="46">
        <v>320132.57764175383</v>
      </c>
      <c r="AC78" s="49">
        <v>1.2514858274827947</v>
      </c>
      <c r="AD78" s="46">
        <v>1033492.1788652196</v>
      </c>
      <c r="AE78" s="50">
        <v>0.94696166298650197</v>
      </c>
      <c r="AF78" s="139">
        <f t="shared" si="119"/>
        <v>1673050.9832490187</v>
      </c>
      <c r="AG78" s="140">
        <f t="shared" si="120"/>
        <v>450638.20303978887</v>
      </c>
      <c r="AH78" s="141">
        <f t="shared" si="121"/>
        <v>2123689.1862888075</v>
      </c>
      <c r="AI78" s="43"/>
      <c r="AJ78" s="45">
        <v>0</v>
      </c>
      <c r="AK78" s="49">
        <v>0</v>
      </c>
      <c r="AL78" s="46">
        <v>0</v>
      </c>
      <c r="AM78" s="49">
        <v>0</v>
      </c>
      <c r="AN78" s="46">
        <f t="shared" si="151"/>
        <v>0</v>
      </c>
      <c r="AO78" s="50">
        <v>0</v>
      </c>
      <c r="AP78" s="48">
        <v>0</v>
      </c>
      <c r="AQ78" s="49">
        <v>0</v>
      </c>
      <c r="AR78" s="46">
        <v>0</v>
      </c>
      <c r="AS78" s="49">
        <v>0</v>
      </c>
      <c r="AT78" s="46">
        <v>0</v>
      </c>
      <c r="AU78" s="50">
        <v>0</v>
      </c>
      <c r="AV78" s="139">
        <f t="shared" si="122"/>
        <v>0</v>
      </c>
      <c r="AW78" s="140">
        <f t="shared" si="123"/>
        <v>0</v>
      </c>
      <c r="AX78" s="141">
        <f t="shared" si="124"/>
        <v>0</v>
      </c>
      <c r="AY78" s="43"/>
      <c r="AZ78" s="45">
        <v>150252.42019473217</v>
      </c>
      <c r="BA78" s="49">
        <v>1.3711164056315901</v>
      </c>
      <c r="BB78" s="49">
        <v>19715.852667158124</v>
      </c>
      <c r="BC78" s="49">
        <v>1.2487872223941046</v>
      </c>
      <c r="BD78" s="46">
        <v>169968.27286189029</v>
      </c>
      <c r="BE78" s="50">
        <v>1.355711585217515</v>
      </c>
      <c r="BF78" s="48">
        <v>219320.71454400776</v>
      </c>
      <c r="BG78" s="49">
        <v>0.42247500071081545</v>
      </c>
      <c r="BH78" s="46">
        <v>147098.11100405591</v>
      </c>
      <c r="BI78" s="49">
        <v>0.75648295707922819</v>
      </c>
      <c r="BJ78" s="46">
        <v>366418.82554806367</v>
      </c>
      <c r="BK78" s="50">
        <v>0.51349152873325687</v>
      </c>
      <c r="BL78" s="139">
        <f t="shared" si="125"/>
        <v>369573.13473873993</v>
      </c>
      <c r="BM78" s="140">
        <f t="shared" si="126"/>
        <v>166813.96367121403</v>
      </c>
      <c r="BN78" s="141">
        <f t="shared" si="127"/>
        <v>536387.09840995399</v>
      </c>
      <c r="BO78" s="43"/>
      <c r="BP78" s="45">
        <v>9787.149999999996</v>
      </c>
      <c r="BQ78" s="49">
        <v>0.12820978031622929</v>
      </c>
      <c r="BR78" s="49">
        <v>694.93000000000006</v>
      </c>
      <c r="BS78" s="49">
        <v>7.2155539404007901E-2</v>
      </c>
      <c r="BT78" s="46">
        <f t="shared" si="152"/>
        <v>10482.079999999996</v>
      </c>
      <c r="BU78" s="50">
        <v>0.12193002047273399</v>
      </c>
      <c r="BV78" s="48">
        <v>25606.170000000002</v>
      </c>
      <c r="BW78" s="49">
        <v>0.11354933549734599</v>
      </c>
      <c r="BX78" s="46">
        <v>8450.8500000000022</v>
      </c>
      <c r="BY78" s="49">
        <v>7.2074865033134067E-2</v>
      </c>
      <c r="BZ78" s="46">
        <v>34057.020000000004</v>
      </c>
      <c r="CA78" s="50">
        <v>9.9361707093634594E-2</v>
      </c>
      <c r="CB78" s="139">
        <f t="shared" si="128"/>
        <v>35393.32</v>
      </c>
      <c r="CC78" s="140">
        <f t="shared" si="129"/>
        <v>9145.7800000000025</v>
      </c>
      <c r="CD78" s="141">
        <f t="shared" si="130"/>
        <v>44539.100000000006</v>
      </c>
      <c r="CE78" s="43"/>
      <c r="CF78" s="48"/>
      <c r="CG78" s="49">
        <v>0</v>
      </c>
      <c r="CH78" s="49"/>
      <c r="CI78" s="49">
        <v>0</v>
      </c>
      <c r="CJ78" s="46">
        <f t="shared" si="131"/>
        <v>0</v>
      </c>
      <c r="CK78" s="50">
        <v>0</v>
      </c>
      <c r="CL78" s="48">
        <v>0</v>
      </c>
      <c r="CM78" s="49">
        <f t="shared" si="132"/>
        <v>0</v>
      </c>
      <c r="CN78" s="46">
        <v>0</v>
      </c>
      <c r="CO78" s="49">
        <f t="shared" si="133"/>
        <v>0</v>
      </c>
      <c r="CP78" s="46">
        <v>0</v>
      </c>
      <c r="CQ78" s="50">
        <f t="shared" si="134"/>
        <v>0</v>
      </c>
      <c r="CR78" s="139">
        <f t="shared" si="135"/>
        <v>0</v>
      </c>
      <c r="CS78" s="140">
        <f t="shared" si="136"/>
        <v>0</v>
      </c>
      <c r="CT78" s="141">
        <f t="shared" si="137"/>
        <v>0</v>
      </c>
      <c r="CU78" s="43"/>
      <c r="CV78" s="48">
        <f t="shared" si="138"/>
        <v>1667836.2685193338</v>
      </c>
      <c r="CW78" s="49">
        <f t="shared" si="114"/>
        <v>2.53819269713913</v>
      </c>
      <c r="CX78" s="49">
        <f t="shared" si="139"/>
        <v>139419.03176614459</v>
      </c>
      <c r="CY78" s="49">
        <f t="shared" si="140"/>
        <v>1.4660872357001828</v>
      </c>
      <c r="CZ78" s="46">
        <f t="shared" si="141"/>
        <v>1807255.3002854784</v>
      </c>
      <c r="DA78" s="50">
        <f t="shared" si="142"/>
        <v>2.4026515840177485</v>
      </c>
      <c r="DB78" s="48">
        <f t="shared" si="143"/>
        <v>1139495.2010354935</v>
      </c>
      <c r="DC78" s="49">
        <f t="shared" si="105"/>
        <v>0.47174670429429727</v>
      </c>
      <c r="DD78" s="46">
        <f t="shared" si="144"/>
        <v>675828.49337778974</v>
      </c>
      <c r="DE78" s="49">
        <f t="shared" si="145"/>
        <v>0.65470381992411819</v>
      </c>
      <c r="DF78" s="46">
        <f t="shared" si="146"/>
        <v>1815323.6944132834</v>
      </c>
      <c r="DG78" s="50">
        <f t="shared" si="147"/>
        <v>0.52652462446150583</v>
      </c>
      <c r="DH78" s="177"/>
      <c r="DI78" s="190" t="s">
        <v>77</v>
      </c>
      <c r="DJ78" s="48">
        <f t="shared" si="148"/>
        <v>1807255.3002854784</v>
      </c>
      <c r="DK78" s="46">
        <f t="shared" si="149"/>
        <v>1815323.6944132834</v>
      </c>
      <c r="DL78" s="47">
        <f t="shared" si="150"/>
        <v>3622578.994698762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v>1317741.3273459389</v>
      </c>
      <c r="E79" s="49">
        <v>13.224890630824047</v>
      </c>
      <c r="F79" s="49">
        <v>-201902.40334593973</v>
      </c>
      <c r="G79" s="49">
        <v>-14.100314501427455</v>
      </c>
      <c r="H79" s="46">
        <v>1115838.9239999992</v>
      </c>
      <c r="I79" s="50">
        <v>9.7914963495963416</v>
      </c>
      <c r="J79" s="48">
        <v>535525.3876225967</v>
      </c>
      <c r="K79" s="49">
        <v>2.1654538043161318</v>
      </c>
      <c r="L79" s="46">
        <v>723715.89772655629</v>
      </c>
      <c r="M79" s="49">
        <v>3.6328566151302435</v>
      </c>
      <c r="N79" s="46">
        <v>1259241.285349153</v>
      </c>
      <c r="O79" s="50">
        <v>2.8201355496288012</v>
      </c>
      <c r="P79" s="139">
        <f t="shared" si="116"/>
        <v>1853266.7149685356</v>
      </c>
      <c r="Q79" s="140">
        <f t="shared" si="117"/>
        <v>521813.49438061658</v>
      </c>
      <c r="R79" s="141">
        <f t="shared" si="118"/>
        <v>2375080.2093491522</v>
      </c>
      <c r="S79" s="41"/>
      <c r="T79" s="45">
        <v>1063209.3843064145</v>
      </c>
      <c r="U79" s="49">
        <v>5.7536088765972968</v>
      </c>
      <c r="V79" s="49">
        <v>153777.89761857264</v>
      </c>
      <c r="W79" s="49">
        <v>5.6719496023374383</v>
      </c>
      <c r="X79" s="46">
        <v>1216987.2819249872</v>
      </c>
      <c r="Y79" s="50">
        <v>5.7431609042150953</v>
      </c>
      <c r="Z79" s="48">
        <v>3478007.1503596026</v>
      </c>
      <c r="AA79" s="49">
        <v>4.1624116929774146</v>
      </c>
      <c r="AB79" s="46">
        <v>1079908.393686004</v>
      </c>
      <c r="AC79" s="49">
        <v>4.2216573509433237</v>
      </c>
      <c r="AD79" s="46">
        <v>4557915.5440456066</v>
      </c>
      <c r="AE79" s="50">
        <v>4.1762979649063583</v>
      </c>
      <c r="AF79" s="139">
        <f t="shared" si="119"/>
        <v>4541216.5346660167</v>
      </c>
      <c r="AG79" s="140">
        <f t="shared" si="120"/>
        <v>1233686.2913045767</v>
      </c>
      <c r="AH79" s="141">
        <f t="shared" si="121"/>
        <v>5774902.8259705938</v>
      </c>
      <c r="AI79" s="43"/>
      <c r="AJ79" s="45">
        <v>-125738.01043768332</v>
      </c>
      <c r="AK79" s="49">
        <v>-3.4756431647432935</v>
      </c>
      <c r="AL79" s="46">
        <v>-12754.568460251496</v>
      </c>
      <c r="AM79" s="49">
        <v>-2.0639566184737097</v>
      </c>
      <c r="AN79" s="46">
        <f t="shared" si="151"/>
        <v>-138492.57889793481</v>
      </c>
      <c r="AO79" s="50">
        <v>-3.2822179297499865</v>
      </c>
      <c r="AP79" s="48">
        <v>495369.42110677756</v>
      </c>
      <c r="AQ79" s="49">
        <v>4.3594950374617403</v>
      </c>
      <c r="AR79" s="46">
        <v>748809.87965673942</v>
      </c>
      <c r="AS79" s="49">
        <v>7.3419211465397867</v>
      </c>
      <c r="AT79" s="46">
        <v>1244179.3007635169</v>
      </c>
      <c r="AU79" s="50">
        <v>5.7702139437416431</v>
      </c>
      <c r="AV79" s="139">
        <f t="shared" si="122"/>
        <v>369631.41066909424</v>
      </c>
      <c r="AW79" s="140">
        <f t="shared" si="123"/>
        <v>736055.31119648786</v>
      </c>
      <c r="AX79" s="141">
        <f t="shared" si="124"/>
        <v>1105686.721865582</v>
      </c>
      <c r="AY79" s="43"/>
      <c r="AZ79" s="45">
        <v>647628.16573486337</v>
      </c>
      <c r="BA79" s="49">
        <v>5.9098788667584996</v>
      </c>
      <c r="BB79" s="49">
        <v>84980.604519927001</v>
      </c>
      <c r="BC79" s="49">
        <v>5.3826073296128074</v>
      </c>
      <c r="BD79" s="46">
        <v>732608.77025479032</v>
      </c>
      <c r="BE79" s="50">
        <v>5.8434799656605172</v>
      </c>
      <c r="BF79" s="48">
        <v>404918.83970325632</v>
      </c>
      <c r="BG79" s="49">
        <v>0.77999056061405525</v>
      </c>
      <c r="BH79" s="46">
        <v>271578.52624245198</v>
      </c>
      <c r="BI79" s="49">
        <v>1.3966496592566313</v>
      </c>
      <c r="BJ79" s="46">
        <v>676497.36594570824</v>
      </c>
      <c r="BK79" s="50">
        <v>0.9480289832377008</v>
      </c>
      <c r="BL79" s="139">
        <f t="shared" si="125"/>
        <v>1052547.0054381196</v>
      </c>
      <c r="BM79" s="140">
        <f t="shared" si="126"/>
        <v>356559.13076237898</v>
      </c>
      <c r="BN79" s="141">
        <f t="shared" si="127"/>
        <v>1409106.1362004986</v>
      </c>
      <c r="BO79" s="43"/>
      <c r="BP79" s="45">
        <v>7962.25</v>
      </c>
      <c r="BQ79" s="49">
        <v>0.10430394173205654</v>
      </c>
      <c r="BR79" s="49">
        <v>0</v>
      </c>
      <c r="BS79" s="49">
        <v>0</v>
      </c>
      <c r="BT79" s="46">
        <f t="shared" si="152"/>
        <v>7962.25</v>
      </c>
      <c r="BU79" s="50">
        <v>9.2618765121905824E-2</v>
      </c>
      <c r="BV79" s="48">
        <v>124473.32</v>
      </c>
      <c r="BW79" s="49">
        <v>0.55197098094515917</v>
      </c>
      <c r="BX79" s="46">
        <v>0</v>
      </c>
      <c r="BY79" s="49">
        <v>0</v>
      </c>
      <c r="BZ79" s="46">
        <v>124473.32</v>
      </c>
      <c r="CA79" s="50">
        <v>0.36315219484300881</v>
      </c>
      <c r="CB79" s="139">
        <f t="shared" si="128"/>
        <v>132435.57</v>
      </c>
      <c r="CC79" s="140">
        <f t="shared" si="129"/>
        <v>0</v>
      </c>
      <c r="CD79" s="141">
        <f t="shared" si="130"/>
        <v>132435.57</v>
      </c>
      <c r="CE79" s="43"/>
      <c r="CF79" s="48">
        <v>7123560</v>
      </c>
      <c r="CG79" s="49">
        <v>56.792206135595386</v>
      </c>
      <c r="CH79" s="49">
        <v>1064440</v>
      </c>
      <c r="CI79" s="49">
        <v>57.643236217914001</v>
      </c>
      <c r="CJ79" s="46">
        <f t="shared" si="131"/>
        <v>8188000</v>
      </c>
      <c r="CK79" s="50">
        <v>56.901416280976804</v>
      </c>
      <c r="CL79" s="48">
        <v>4380000</v>
      </c>
      <c r="CM79" s="49">
        <f t="shared" si="132"/>
        <v>9.2340386058709925</v>
      </c>
      <c r="CN79" s="46">
        <v>2178000</v>
      </c>
      <c r="CO79" s="49">
        <f t="shared" si="133"/>
        <v>13.316377065016692</v>
      </c>
      <c r="CP79" s="46">
        <v>6558000</v>
      </c>
      <c r="CQ79" s="50">
        <f t="shared" si="134"/>
        <v>10.280769411654047</v>
      </c>
      <c r="CR79" s="139">
        <f t="shared" si="135"/>
        <v>11503560</v>
      </c>
      <c r="CS79" s="140">
        <f t="shared" si="136"/>
        <v>3242440</v>
      </c>
      <c r="CT79" s="141">
        <f t="shared" si="137"/>
        <v>14746000</v>
      </c>
      <c r="CU79" s="43"/>
      <c r="CV79" s="48">
        <f t="shared" si="138"/>
        <v>10034363.116949534</v>
      </c>
      <c r="CW79" s="49">
        <f t="shared" si="114"/>
        <v>15.270771876483092</v>
      </c>
      <c r="CX79" s="49">
        <f t="shared" si="139"/>
        <v>1088541.5303323085</v>
      </c>
      <c r="CY79" s="49">
        <f t="shared" si="140"/>
        <v>11.446764641334109</v>
      </c>
      <c r="CZ79" s="46">
        <f t="shared" si="141"/>
        <v>11122904.647281842</v>
      </c>
      <c r="DA79" s="50">
        <f t="shared" si="142"/>
        <v>14.787321119184785</v>
      </c>
      <c r="DB79" s="48">
        <f t="shared" si="143"/>
        <v>9418294.1187922321</v>
      </c>
      <c r="DC79" s="49">
        <f t="shared" si="105"/>
        <v>3.8991381504521181</v>
      </c>
      <c r="DD79" s="46">
        <f t="shared" si="144"/>
        <v>5002012.6973117515</v>
      </c>
      <c r="DE79" s="49">
        <f t="shared" si="145"/>
        <v>4.8456625494899104</v>
      </c>
      <c r="DF79" s="46">
        <f t="shared" si="146"/>
        <v>14420306.816103984</v>
      </c>
      <c r="DG79" s="50">
        <f t="shared" si="147"/>
        <v>4.1825304513654809</v>
      </c>
      <c r="DH79" s="177"/>
      <c r="DI79" s="190" t="s">
        <v>78</v>
      </c>
      <c r="DJ79" s="48">
        <f t="shared" si="148"/>
        <v>11122904.647281842</v>
      </c>
      <c r="DK79" s="46">
        <f t="shared" si="149"/>
        <v>14420306.816103984</v>
      </c>
      <c r="DL79" s="47">
        <f t="shared" si="150"/>
        <v>25543211.463385828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v>0</v>
      </c>
      <c r="E80" s="49">
        <v>0</v>
      </c>
      <c r="F80" s="49">
        <v>0</v>
      </c>
      <c r="G80" s="49">
        <v>0</v>
      </c>
      <c r="H80" s="46">
        <v>0</v>
      </c>
      <c r="I80" s="50">
        <v>0</v>
      </c>
      <c r="J80" s="48">
        <v>0</v>
      </c>
      <c r="K80" s="49">
        <v>0</v>
      </c>
      <c r="L80" s="46">
        <v>0</v>
      </c>
      <c r="M80" s="49">
        <v>0</v>
      </c>
      <c r="N80" s="46">
        <v>0</v>
      </c>
      <c r="O80" s="50">
        <v>0</v>
      </c>
      <c r="P80" s="139">
        <f t="shared" si="116"/>
        <v>0</v>
      </c>
      <c r="Q80" s="140">
        <f t="shared" si="117"/>
        <v>0</v>
      </c>
      <c r="R80" s="141">
        <f t="shared" si="118"/>
        <v>0</v>
      </c>
      <c r="S80" s="41"/>
      <c r="T80" s="45">
        <v>364431.98164755554</v>
      </c>
      <c r="U80" s="49">
        <v>1.9721412503249935</v>
      </c>
      <c r="V80" s="49">
        <v>51478.289035526643</v>
      </c>
      <c r="W80" s="49">
        <v>1.8987270963236442</v>
      </c>
      <c r="X80" s="46">
        <v>415910.27068308217</v>
      </c>
      <c r="Y80" s="50">
        <v>1.9627482075821945</v>
      </c>
      <c r="Z80" s="48">
        <v>664438.52019151463</v>
      </c>
      <c r="AA80" s="49">
        <v>0.7951871707405257</v>
      </c>
      <c r="AB80" s="46">
        <v>224367.87389428623</v>
      </c>
      <c r="AC80" s="49">
        <v>0.87711540134278165</v>
      </c>
      <c r="AD80" s="46">
        <v>888806.39408580086</v>
      </c>
      <c r="AE80" s="50">
        <v>0.81438988918201582</v>
      </c>
      <c r="AF80" s="139">
        <f t="shared" si="119"/>
        <v>1028870.5018390701</v>
      </c>
      <c r="AG80" s="140">
        <f t="shared" si="120"/>
        <v>275846.16292981285</v>
      </c>
      <c r="AH80" s="141">
        <f t="shared" si="121"/>
        <v>1304716.664768883</v>
      </c>
      <c r="AI80" s="43"/>
      <c r="AJ80" s="45">
        <v>68467.501199005841</v>
      </c>
      <c r="AK80" s="49">
        <v>1.0189717417994741</v>
      </c>
      <c r="AL80" s="46">
        <v>11516.37166379741</v>
      </c>
      <c r="AM80" s="49">
        <v>1.1785952630722687</v>
      </c>
      <c r="AN80" s="46">
        <f t="shared" si="151"/>
        <v>79983.872862803255</v>
      </c>
      <c r="AO80" s="50">
        <v>1.0408428981083855</v>
      </c>
      <c r="AP80" s="48">
        <v>21370.494312120616</v>
      </c>
      <c r="AQ80" s="49">
        <v>0.18807088191604873</v>
      </c>
      <c r="AR80" s="46">
        <v>31069.754610158554</v>
      </c>
      <c r="AS80" s="49">
        <v>0.30463231667655533</v>
      </c>
      <c r="AT80" s="46">
        <v>52440.24892227917</v>
      </c>
      <c r="AU80" s="50">
        <v>0.24320566606350574</v>
      </c>
      <c r="AV80" s="139">
        <f t="shared" si="122"/>
        <v>89837.995511126457</v>
      </c>
      <c r="AW80" s="140">
        <f t="shared" si="123"/>
        <v>42586.126273955961</v>
      </c>
      <c r="AX80" s="141">
        <f t="shared" si="124"/>
        <v>132424.12178508242</v>
      </c>
      <c r="AY80" s="43"/>
      <c r="AZ80" s="45">
        <v>-9427.3190428868402</v>
      </c>
      <c r="BA80" s="49">
        <v>-8.6028243565546433E-2</v>
      </c>
      <c r="BB80" s="49">
        <v>-1237.0358697381162</v>
      </c>
      <c r="BC80" s="49">
        <v>-7.8352918022429455E-2</v>
      </c>
      <c r="BD80" s="46">
        <v>-10664.354912624956</v>
      </c>
      <c r="BE80" s="50">
        <v>-8.5061695694612485E-2</v>
      </c>
      <c r="BF80" s="48">
        <v>204709.36326041992</v>
      </c>
      <c r="BG80" s="49">
        <v>0.39432932073364613</v>
      </c>
      <c r="BH80" s="46">
        <v>137298.29716749664</v>
      </c>
      <c r="BI80" s="49">
        <v>0.70608535442271347</v>
      </c>
      <c r="BJ80" s="46">
        <v>342007.66042791656</v>
      </c>
      <c r="BK80" s="50">
        <v>0.47928224246922441</v>
      </c>
      <c r="BL80" s="139">
        <f t="shared" si="125"/>
        <v>195282.04421753308</v>
      </c>
      <c r="BM80" s="140">
        <f t="shared" si="126"/>
        <v>136061.26129775852</v>
      </c>
      <c r="BN80" s="141">
        <f t="shared" si="127"/>
        <v>331343.30551529163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f t="shared" si="152"/>
        <v>0</v>
      </c>
      <c r="BU80" s="50">
        <v>0</v>
      </c>
      <c r="BV80" s="48">
        <v>0</v>
      </c>
      <c r="BW80" s="49">
        <v>0</v>
      </c>
      <c r="BX80" s="46">
        <v>0</v>
      </c>
      <c r="BY80" s="49">
        <v>0</v>
      </c>
      <c r="BZ80" s="46">
        <v>0</v>
      </c>
      <c r="CA80" s="50">
        <v>0</v>
      </c>
      <c r="CB80" s="139">
        <f t="shared" si="128"/>
        <v>0</v>
      </c>
      <c r="CC80" s="140">
        <f t="shared" si="129"/>
        <v>0</v>
      </c>
      <c r="CD80" s="141">
        <f t="shared" si="130"/>
        <v>0</v>
      </c>
      <c r="CE80" s="43"/>
      <c r="CF80" s="48"/>
      <c r="CG80" s="49">
        <v>0</v>
      </c>
      <c r="CH80" s="49"/>
      <c r="CI80" s="49">
        <v>0</v>
      </c>
      <c r="CJ80" s="46">
        <f t="shared" si="131"/>
        <v>0</v>
      </c>
      <c r="CK80" s="50">
        <v>0</v>
      </c>
      <c r="CL80" s="48">
        <v>0</v>
      </c>
      <c r="CM80" s="49">
        <f t="shared" si="132"/>
        <v>0</v>
      </c>
      <c r="CN80" s="46">
        <v>0</v>
      </c>
      <c r="CO80" s="49">
        <f t="shared" si="133"/>
        <v>0</v>
      </c>
      <c r="CP80" s="46">
        <v>0</v>
      </c>
      <c r="CQ80" s="50">
        <f t="shared" si="134"/>
        <v>0</v>
      </c>
      <c r="CR80" s="139">
        <f t="shared" si="135"/>
        <v>0</v>
      </c>
      <c r="CS80" s="140">
        <f t="shared" si="136"/>
        <v>0</v>
      </c>
      <c r="CT80" s="141">
        <f t="shared" si="137"/>
        <v>0</v>
      </c>
      <c r="CU80" s="43"/>
      <c r="CV80" s="48">
        <f t="shared" si="138"/>
        <v>423472.16380367451</v>
      </c>
      <c r="CW80" s="49">
        <f t="shared" si="114"/>
        <v>0.64446011511814794</v>
      </c>
      <c r="CX80" s="49">
        <f t="shared" si="139"/>
        <v>61757.62482958594</v>
      </c>
      <c r="CY80" s="49">
        <f t="shared" si="140"/>
        <v>0.64942400132062272</v>
      </c>
      <c r="CZ80" s="46">
        <f t="shared" si="141"/>
        <v>485229.78863326047</v>
      </c>
      <c r="DA80" s="50">
        <f t="shared" si="142"/>
        <v>0.6450876752654382</v>
      </c>
      <c r="DB80" s="48">
        <f t="shared" si="143"/>
        <v>890518.37776405516</v>
      </c>
      <c r="DC80" s="49">
        <f t="shared" si="105"/>
        <v>0.36867124095120396</v>
      </c>
      <c r="DD80" s="46">
        <f t="shared" si="144"/>
        <v>392735.92567194143</v>
      </c>
      <c r="DE80" s="49">
        <f t="shared" si="145"/>
        <v>0.38046000320841861</v>
      </c>
      <c r="DF80" s="46">
        <f t="shared" si="146"/>
        <v>1283254.3034359966</v>
      </c>
      <c r="DG80" s="50">
        <f t="shared" si="147"/>
        <v>0.37220083243811009</v>
      </c>
      <c r="DH80" s="177"/>
      <c r="DI80" s="190" t="s">
        <v>79</v>
      </c>
      <c r="DJ80" s="48">
        <f t="shared" si="148"/>
        <v>485229.78863326047</v>
      </c>
      <c r="DK80" s="46">
        <f t="shared" si="149"/>
        <v>1283254.3034359966</v>
      </c>
      <c r="DL80" s="47">
        <f t="shared" si="150"/>
        <v>1768484.0920692571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v>0</v>
      </c>
      <c r="E81" s="49">
        <v>0</v>
      </c>
      <c r="F81" s="49">
        <v>0</v>
      </c>
      <c r="G81" s="49">
        <v>0</v>
      </c>
      <c r="H81" s="46">
        <v>0</v>
      </c>
      <c r="I81" s="50">
        <v>0</v>
      </c>
      <c r="J81" s="48">
        <v>0</v>
      </c>
      <c r="K81" s="49">
        <v>0</v>
      </c>
      <c r="L81" s="46">
        <v>0</v>
      </c>
      <c r="M81" s="49">
        <v>0</v>
      </c>
      <c r="N81" s="46">
        <v>0</v>
      </c>
      <c r="O81" s="50">
        <v>0</v>
      </c>
      <c r="P81" s="139">
        <f t="shared" si="116"/>
        <v>0</v>
      </c>
      <c r="Q81" s="140">
        <f t="shared" si="117"/>
        <v>0</v>
      </c>
      <c r="R81" s="141">
        <f t="shared" si="118"/>
        <v>0</v>
      </c>
      <c r="S81" s="41"/>
      <c r="T81" s="45">
        <v>798635.59864461212</v>
      </c>
      <c r="U81" s="49">
        <v>4.32185507140328</v>
      </c>
      <c r="V81" s="49">
        <v>232388.23261697445</v>
      </c>
      <c r="W81" s="49">
        <v>8.5714160746892318</v>
      </c>
      <c r="X81" s="46">
        <v>1031023.8312615866</v>
      </c>
      <c r="Y81" s="50">
        <v>4.8655691369670251</v>
      </c>
      <c r="Z81" s="48">
        <v>1547243.7531868359</v>
      </c>
      <c r="AA81" s="49">
        <v>1.851711400157779</v>
      </c>
      <c r="AB81" s="46">
        <v>634887.62612303544</v>
      </c>
      <c r="AC81" s="49">
        <v>2.481949422299417</v>
      </c>
      <c r="AD81" s="46">
        <v>2182131.3793098712</v>
      </c>
      <c r="AE81" s="50">
        <v>1.9994295090604541</v>
      </c>
      <c r="AF81" s="139">
        <f t="shared" si="119"/>
        <v>2345879.3518314483</v>
      </c>
      <c r="AG81" s="140">
        <f t="shared" si="120"/>
        <v>867275.85874000983</v>
      </c>
      <c r="AH81" s="141">
        <f t="shared" si="121"/>
        <v>3213155.2105714581</v>
      </c>
      <c r="AI81" s="43"/>
      <c r="AJ81" s="45">
        <v>0</v>
      </c>
      <c r="AK81" s="49">
        <v>0</v>
      </c>
      <c r="AL81" s="46">
        <v>0</v>
      </c>
      <c r="AM81" s="49">
        <v>0</v>
      </c>
      <c r="AN81" s="46">
        <f t="shared" si="151"/>
        <v>0</v>
      </c>
      <c r="AO81" s="50">
        <v>0</v>
      </c>
      <c r="AP81" s="48">
        <v>0</v>
      </c>
      <c r="AQ81" s="49">
        <v>0</v>
      </c>
      <c r="AR81" s="46">
        <v>0</v>
      </c>
      <c r="AS81" s="49">
        <v>0</v>
      </c>
      <c r="AT81" s="46">
        <v>0</v>
      </c>
      <c r="AU81" s="50">
        <v>0</v>
      </c>
      <c r="AV81" s="139">
        <f t="shared" si="122"/>
        <v>0</v>
      </c>
      <c r="AW81" s="140">
        <f t="shared" si="123"/>
        <v>0</v>
      </c>
      <c r="AX81" s="141">
        <f t="shared" si="124"/>
        <v>0</v>
      </c>
      <c r="AY81" s="43"/>
      <c r="AZ81" s="45">
        <v>166271.72495123907</v>
      </c>
      <c r="BA81" s="49">
        <v>1.5172992859472101</v>
      </c>
      <c r="BB81" s="49">
        <v>21817.877060510786</v>
      </c>
      <c r="BC81" s="49">
        <v>1.3819278604326568</v>
      </c>
      <c r="BD81" s="46">
        <v>188089.60201174987</v>
      </c>
      <c r="BE81" s="50">
        <v>1.5002520659457443</v>
      </c>
      <c r="BF81" s="48">
        <v>-297733.39405676106</v>
      </c>
      <c r="BG81" s="49">
        <v>-0.57352045440525079</v>
      </c>
      <c r="BH81" s="46">
        <v>-199689.39066988073</v>
      </c>
      <c r="BI81" s="49">
        <v>-1.0269446678831613</v>
      </c>
      <c r="BJ81" s="46">
        <v>-497422.78472664178</v>
      </c>
      <c r="BK81" s="50">
        <v>-0.69707768364246592</v>
      </c>
      <c r="BL81" s="139">
        <f t="shared" si="125"/>
        <v>-131461.66910552199</v>
      </c>
      <c r="BM81" s="140">
        <f t="shared" si="126"/>
        <v>-177871.51360936993</v>
      </c>
      <c r="BN81" s="141">
        <f t="shared" si="127"/>
        <v>-309333.18271489191</v>
      </c>
      <c r="BO81" s="43"/>
      <c r="BP81" s="45">
        <v>273930.90999999992</v>
      </c>
      <c r="BQ81" s="49">
        <v>3.5884421709000867</v>
      </c>
      <c r="BR81" s="49">
        <v>32553.029999999992</v>
      </c>
      <c r="BS81" s="49">
        <v>3.3800259578444596</v>
      </c>
      <c r="BT81" s="46">
        <f t="shared" si="152"/>
        <v>306483.93999999989</v>
      </c>
      <c r="BU81" s="50">
        <v>3.5650932905267063</v>
      </c>
      <c r="BV81" s="48">
        <v>881290.37</v>
      </c>
      <c r="BW81" s="49">
        <v>3.9080399721516406</v>
      </c>
      <c r="BX81" s="46">
        <v>-27371.129999999961</v>
      </c>
      <c r="BY81" s="49">
        <v>-0.23344048238394521</v>
      </c>
      <c r="BZ81" s="46">
        <v>853919.24</v>
      </c>
      <c r="CA81" s="50">
        <v>2.4913181895098</v>
      </c>
      <c r="CB81" s="139">
        <f t="shared" si="128"/>
        <v>1155221.2799999998</v>
      </c>
      <c r="CC81" s="140">
        <f t="shared" si="129"/>
        <v>5181.9000000000306</v>
      </c>
      <c r="CD81" s="141">
        <f t="shared" si="130"/>
        <v>1160403.18</v>
      </c>
      <c r="CE81" s="43"/>
      <c r="CF81" s="48"/>
      <c r="CG81" s="49">
        <v>0</v>
      </c>
      <c r="CH81" s="49"/>
      <c r="CI81" s="49">
        <v>0</v>
      </c>
      <c r="CJ81" s="46">
        <f t="shared" si="131"/>
        <v>0</v>
      </c>
      <c r="CK81" s="50">
        <v>0</v>
      </c>
      <c r="CL81" s="48">
        <v>0</v>
      </c>
      <c r="CM81" s="49">
        <f t="shared" si="132"/>
        <v>0</v>
      </c>
      <c r="CN81" s="46">
        <v>0</v>
      </c>
      <c r="CO81" s="49">
        <f t="shared" si="133"/>
        <v>0</v>
      </c>
      <c r="CP81" s="46">
        <v>0</v>
      </c>
      <c r="CQ81" s="50">
        <f t="shared" si="134"/>
        <v>0</v>
      </c>
      <c r="CR81" s="139">
        <f t="shared" si="135"/>
        <v>0</v>
      </c>
      <c r="CS81" s="140">
        <f t="shared" si="136"/>
        <v>0</v>
      </c>
      <c r="CT81" s="141">
        <f t="shared" si="137"/>
        <v>0</v>
      </c>
      <c r="CU81" s="43"/>
      <c r="CV81" s="48">
        <f t="shared" si="138"/>
        <v>1238838.2335958511</v>
      </c>
      <c r="CW81" s="49">
        <f t="shared" si="114"/>
        <v>1.8853230480718968</v>
      </c>
      <c r="CX81" s="49">
        <f t="shared" si="139"/>
        <v>286759.13967748522</v>
      </c>
      <c r="CY81" s="49">
        <f t="shared" si="140"/>
        <v>3.0154700479250991</v>
      </c>
      <c r="CZ81" s="46">
        <f t="shared" si="141"/>
        <v>1525597.3732733363</v>
      </c>
      <c r="DA81" s="50">
        <f t="shared" si="142"/>
        <v>2.0282020724407284</v>
      </c>
      <c r="DB81" s="48">
        <f t="shared" si="143"/>
        <v>2130800.7291300748</v>
      </c>
      <c r="DC81" s="49">
        <f t="shared" si="105"/>
        <v>0.88214344436163017</v>
      </c>
      <c r="DD81" s="46">
        <f t="shared" si="144"/>
        <v>407827.10545315477</v>
      </c>
      <c r="DE81" s="49">
        <f t="shared" si="145"/>
        <v>0.39507947123430859</v>
      </c>
      <c r="DF81" s="46">
        <f t="shared" si="146"/>
        <v>2538627.8345832294</v>
      </c>
      <c r="DG81" s="50">
        <f t="shared" si="147"/>
        <v>0.73631500066078792</v>
      </c>
      <c r="DH81" s="177"/>
      <c r="DI81" s="190" t="s">
        <v>80</v>
      </c>
      <c r="DJ81" s="48">
        <f t="shared" si="148"/>
        <v>1525597.3732733363</v>
      </c>
      <c r="DK81" s="46">
        <f t="shared" si="149"/>
        <v>2538627.8345832294</v>
      </c>
      <c r="DL81" s="47">
        <f t="shared" si="150"/>
        <v>4064225.2078565657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v>0</v>
      </c>
      <c r="E82" s="49">
        <v>0</v>
      </c>
      <c r="F82" s="49">
        <v>0</v>
      </c>
      <c r="G82" s="49">
        <v>0</v>
      </c>
      <c r="H82" s="46">
        <v>0</v>
      </c>
      <c r="I82" s="50">
        <v>0</v>
      </c>
      <c r="J82" s="48">
        <v>0</v>
      </c>
      <c r="K82" s="49">
        <v>0</v>
      </c>
      <c r="L82" s="46">
        <v>0</v>
      </c>
      <c r="M82" s="49">
        <v>0</v>
      </c>
      <c r="N82" s="46">
        <v>0</v>
      </c>
      <c r="O82" s="50">
        <v>0</v>
      </c>
      <c r="P82" s="139">
        <f t="shared" si="116"/>
        <v>0</v>
      </c>
      <c r="Q82" s="140">
        <f t="shared" si="117"/>
        <v>0</v>
      </c>
      <c r="R82" s="141">
        <f t="shared" si="118"/>
        <v>0</v>
      </c>
      <c r="S82" s="41"/>
      <c r="T82" s="45">
        <v>1208985.1199485655</v>
      </c>
      <c r="U82" s="49">
        <v>6.5424813028224769</v>
      </c>
      <c r="V82" s="49">
        <v>172461.11568034755</v>
      </c>
      <c r="W82" s="49">
        <v>6.3610621009275432</v>
      </c>
      <c r="X82" s="46">
        <v>1381446.2356289132</v>
      </c>
      <c r="Y82" s="50">
        <v>6.5192694529967303</v>
      </c>
      <c r="Z82" s="48">
        <v>4037560.0138103031</v>
      </c>
      <c r="AA82" s="49">
        <v>4.8320737382165619</v>
      </c>
      <c r="AB82" s="46">
        <v>1235393.8552722076</v>
      </c>
      <c r="AC82" s="49">
        <v>4.221061033242413</v>
      </c>
      <c r="AD82" s="46">
        <v>5117315.868235779</v>
      </c>
      <c r="AE82" s="50">
        <v>4.6888617482646042</v>
      </c>
      <c r="AF82" s="139">
        <f t="shared" si="119"/>
        <v>5246545.133758869</v>
      </c>
      <c r="AG82" s="140">
        <f t="shared" si="120"/>
        <v>1407854.9709525551</v>
      </c>
      <c r="AH82" s="141">
        <f t="shared" si="121"/>
        <v>6654400.1047114246</v>
      </c>
      <c r="AI82" s="43"/>
      <c r="AJ82" s="45">
        <v>0</v>
      </c>
      <c r="AK82" s="49">
        <v>0</v>
      </c>
      <c r="AL82" s="46">
        <v>0</v>
      </c>
      <c r="AM82" s="49">
        <v>0</v>
      </c>
      <c r="AN82" s="46">
        <f t="shared" si="151"/>
        <v>0</v>
      </c>
      <c r="AO82" s="50">
        <v>0</v>
      </c>
      <c r="AP82" s="48">
        <v>0</v>
      </c>
      <c r="AQ82" s="49">
        <v>0</v>
      </c>
      <c r="AR82" s="46">
        <v>0</v>
      </c>
      <c r="AS82" s="49">
        <v>0</v>
      </c>
      <c r="AT82" s="46">
        <v>0</v>
      </c>
      <c r="AU82" s="50">
        <v>0</v>
      </c>
      <c r="AV82" s="139">
        <f t="shared" si="122"/>
        <v>0</v>
      </c>
      <c r="AW82" s="140">
        <f t="shared" si="123"/>
        <v>0</v>
      </c>
      <c r="AX82" s="141">
        <f t="shared" si="124"/>
        <v>0</v>
      </c>
      <c r="AY82" s="43"/>
      <c r="AZ82" s="45">
        <v>229517.70532727285</v>
      </c>
      <c r="BA82" s="49">
        <v>2.0944454056000223</v>
      </c>
      <c r="BB82" s="49">
        <v>30116.90099149149</v>
      </c>
      <c r="BC82" s="49">
        <v>1.9075817704263676</v>
      </c>
      <c r="BD82" s="46">
        <v>259634.60631876433</v>
      </c>
      <c r="BE82" s="50">
        <v>2.0709138110484346</v>
      </c>
      <c r="BF82" s="48">
        <v>1004486.8619734187</v>
      </c>
      <c r="BG82" s="49">
        <v>1.9349316301861348</v>
      </c>
      <c r="BH82" s="46">
        <v>673707.99986625696</v>
      </c>
      <c r="BI82" s="49">
        <v>3.4646850083119412</v>
      </c>
      <c r="BJ82" s="46">
        <v>1678194.8618396758</v>
      </c>
      <c r="BK82" s="50">
        <v>2.3517864941284699</v>
      </c>
      <c r="BL82" s="139">
        <f t="shared" si="125"/>
        <v>1234004.5673006915</v>
      </c>
      <c r="BM82" s="140">
        <f t="shared" si="126"/>
        <v>703824.90085774846</v>
      </c>
      <c r="BN82" s="141">
        <f t="shared" si="127"/>
        <v>1937829.46815844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f t="shared" si="152"/>
        <v>0</v>
      </c>
      <c r="BU82" s="50">
        <v>0</v>
      </c>
      <c r="BV82" s="48">
        <v>0</v>
      </c>
      <c r="BW82" s="49">
        <v>0</v>
      </c>
      <c r="BX82" s="46">
        <v>0</v>
      </c>
      <c r="BY82" s="49">
        <v>0</v>
      </c>
      <c r="BZ82" s="46">
        <v>0</v>
      </c>
      <c r="CA82" s="50">
        <v>0</v>
      </c>
      <c r="CB82" s="139">
        <f t="shared" si="128"/>
        <v>0</v>
      </c>
      <c r="CC82" s="140">
        <f t="shared" si="129"/>
        <v>0</v>
      </c>
      <c r="CD82" s="141">
        <f t="shared" si="130"/>
        <v>0</v>
      </c>
      <c r="CE82" s="43"/>
      <c r="CF82" s="48"/>
      <c r="CG82" s="49">
        <v>0</v>
      </c>
      <c r="CH82" s="49"/>
      <c r="CI82" s="49">
        <v>0</v>
      </c>
      <c r="CJ82" s="46">
        <f t="shared" si="131"/>
        <v>0</v>
      </c>
      <c r="CK82" s="50">
        <v>0</v>
      </c>
      <c r="CL82" s="48">
        <v>0</v>
      </c>
      <c r="CM82" s="49">
        <f t="shared" si="132"/>
        <v>0</v>
      </c>
      <c r="CN82" s="46">
        <v>0</v>
      </c>
      <c r="CO82" s="49">
        <f t="shared" si="133"/>
        <v>0</v>
      </c>
      <c r="CP82" s="46">
        <v>0</v>
      </c>
      <c r="CQ82" s="50">
        <f t="shared" si="134"/>
        <v>0</v>
      </c>
      <c r="CR82" s="139">
        <f t="shared" si="135"/>
        <v>0</v>
      </c>
      <c r="CS82" s="140">
        <f t="shared" si="136"/>
        <v>0</v>
      </c>
      <c r="CT82" s="141">
        <f t="shared" si="137"/>
        <v>0</v>
      </c>
      <c r="CU82" s="43"/>
      <c r="CV82" s="48">
        <f t="shared" si="138"/>
        <v>1438502.8252758384</v>
      </c>
      <c r="CW82" s="49">
        <f t="shared" si="114"/>
        <v>2.18918213666776</v>
      </c>
      <c r="CX82" s="49">
        <f t="shared" si="139"/>
        <v>202578.01667183902</v>
      </c>
      <c r="CY82" s="49">
        <f t="shared" si="140"/>
        <v>2.1302475043307711</v>
      </c>
      <c r="CZ82" s="46">
        <f t="shared" si="141"/>
        <v>1641080.8419476773</v>
      </c>
      <c r="DA82" s="50">
        <f t="shared" si="142"/>
        <v>2.1817313158710507</v>
      </c>
      <c r="DB82" s="48">
        <f t="shared" si="143"/>
        <v>5042046.8757837219</v>
      </c>
      <c r="DC82" s="49">
        <f t="shared" si="105"/>
        <v>2.0873883403693601</v>
      </c>
      <c r="DD82" s="46">
        <f t="shared" si="144"/>
        <v>1909101.8551384646</v>
      </c>
      <c r="DE82" s="49">
        <f t="shared" si="145"/>
        <v>1.8494282046860639</v>
      </c>
      <c r="DF82" s="46">
        <f t="shared" si="146"/>
        <v>6951148.7309221867</v>
      </c>
      <c r="DG82" s="50">
        <f t="shared" si="147"/>
        <v>2.0161423477193039</v>
      </c>
      <c r="DH82" s="177"/>
      <c r="DI82" s="190" t="s">
        <v>81</v>
      </c>
      <c r="DJ82" s="48">
        <f t="shared" si="148"/>
        <v>1641080.8419476773</v>
      </c>
      <c r="DK82" s="46">
        <f t="shared" si="149"/>
        <v>6951148.7309221867</v>
      </c>
      <c r="DL82" s="47">
        <f t="shared" si="150"/>
        <v>8592229.5728698634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v>0</v>
      </c>
      <c r="E83" s="49">
        <v>0</v>
      </c>
      <c r="F83" s="49">
        <v>0</v>
      </c>
      <c r="G83" s="49">
        <v>0</v>
      </c>
      <c r="H83" s="46">
        <v>0</v>
      </c>
      <c r="I83" s="50">
        <v>0</v>
      </c>
      <c r="J83" s="48">
        <v>0</v>
      </c>
      <c r="K83" s="49">
        <v>0</v>
      </c>
      <c r="L83" s="46">
        <v>0</v>
      </c>
      <c r="M83" s="49">
        <v>0</v>
      </c>
      <c r="N83" s="46">
        <v>0</v>
      </c>
      <c r="O83" s="50">
        <v>0</v>
      </c>
      <c r="P83" s="139">
        <f t="shared" si="116"/>
        <v>0</v>
      </c>
      <c r="Q83" s="140">
        <f t="shared" si="117"/>
        <v>0</v>
      </c>
      <c r="R83" s="141">
        <f t="shared" si="118"/>
        <v>0</v>
      </c>
      <c r="S83" s="41"/>
      <c r="T83" s="45">
        <v>0</v>
      </c>
      <c r="U83" s="49">
        <v>0</v>
      </c>
      <c r="V83" s="49">
        <v>0</v>
      </c>
      <c r="W83" s="49">
        <v>0</v>
      </c>
      <c r="X83" s="46">
        <v>0</v>
      </c>
      <c r="Y83" s="50">
        <v>0</v>
      </c>
      <c r="Z83" s="48">
        <v>0</v>
      </c>
      <c r="AA83" s="49">
        <v>0</v>
      </c>
      <c r="AB83" s="46">
        <v>0</v>
      </c>
      <c r="AC83" s="49">
        <v>0</v>
      </c>
      <c r="AD83" s="46">
        <v>0</v>
      </c>
      <c r="AE83" s="50">
        <v>0</v>
      </c>
      <c r="AF83" s="139">
        <f t="shared" si="119"/>
        <v>0</v>
      </c>
      <c r="AG83" s="140">
        <f t="shared" si="120"/>
        <v>0</v>
      </c>
      <c r="AH83" s="141">
        <f t="shared" si="121"/>
        <v>0</v>
      </c>
      <c r="AI83" s="43"/>
      <c r="AJ83" s="45">
        <v>0</v>
      </c>
      <c r="AK83" s="49">
        <v>0</v>
      </c>
      <c r="AL83" s="46">
        <v>0</v>
      </c>
      <c r="AM83" s="49">
        <v>0</v>
      </c>
      <c r="AN83" s="46">
        <f t="shared" si="151"/>
        <v>0</v>
      </c>
      <c r="AO83" s="50">
        <v>0</v>
      </c>
      <c r="AP83" s="48">
        <v>0</v>
      </c>
      <c r="AQ83" s="49">
        <v>0</v>
      </c>
      <c r="AR83" s="46">
        <v>0</v>
      </c>
      <c r="AS83" s="49">
        <v>0</v>
      </c>
      <c r="AT83" s="46">
        <v>0</v>
      </c>
      <c r="AU83" s="50">
        <v>0</v>
      </c>
      <c r="AV83" s="139">
        <f t="shared" si="122"/>
        <v>0</v>
      </c>
      <c r="AW83" s="140">
        <f t="shared" si="123"/>
        <v>0</v>
      </c>
      <c r="AX83" s="141">
        <f t="shared" si="124"/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f t="shared" si="125"/>
        <v>0</v>
      </c>
      <c r="BM83" s="140">
        <f t="shared" si="126"/>
        <v>0</v>
      </c>
      <c r="BN83" s="141">
        <f t="shared" si="127"/>
        <v>0</v>
      </c>
      <c r="BO83" s="43"/>
      <c r="BP83" s="45">
        <v>56788.170000000013</v>
      </c>
      <c r="BQ83" s="49">
        <v>0.7439140914628557</v>
      </c>
      <c r="BR83" s="49">
        <v>9182.5999999999985</v>
      </c>
      <c r="BS83" s="49">
        <v>0.95344201017547492</v>
      </c>
      <c r="BT83" s="46">
        <f t="shared" si="152"/>
        <v>65970.770000000019</v>
      </c>
      <c r="BU83" s="50">
        <v>0.76738751628512958</v>
      </c>
      <c r="BV83" s="48">
        <v>67197.460000000006</v>
      </c>
      <c r="BW83" s="49">
        <v>0.29798392067652008</v>
      </c>
      <c r="BX83" s="46">
        <v>0</v>
      </c>
      <c r="BY83" s="49">
        <v>0</v>
      </c>
      <c r="BZ83" s="46">
        <v>67197.460000000006</v>
      </c>
      <c r="CA83" s="50">
        <v>0.19604928258421395</v>
      </c>
      <c r="CB83" s="139">
        <f t="shared" si="128"/>
        <v>123985.63000000002</v>
      </c>
      <c r="CC83" s="140">
        <f t="shared" si="129"/>
        <v>9182.5999999999985</v>
      </c>
      <c r="CD83" s="141">
        <f t="shared" si="130"/>
        <v>133168.23000000001</v>
      </c>
      <c r="CE83" s="43"/>
      <c r="CF83" s="48"/>
      <c r="CG83" s="49">
        <v>0</v>
      </c>
      <c r="CH83" s="49"/>
      <c r="CI83" s="49">
        <v>0</v>
      </c>
      <c r="CJ83" s="46">
        <f t="shared" si="131"/>
        <v>0</v>
      </c>
      <c r="CK83" s="50">
        <v>0</v>
      </c>
      <c r="CL83" s="48">
        <v>0</v>
      </c>
      <c r="CM83" s="49">
        <f t="shared" si="132"/>
        <v>0</v>
      </c>
      <c r="CN83" s="46">
        <v>0</v>
      </c>
      <c r="CO83" s="49">
        <f t="shared" si="133"/>
        <v>0</v>
      </c>
      <c r="CP83" s="46">
        <v>0</v>
      </c>
      <c r="CQ83" s="50">
        <f t="shared" si="134"/>
        <v>0</v>
      </c>
      <c r="CR83" s="139">
        <f t="shared" si="135"/>
        <v>0</v>
      </c>
      <c r="CS83" s="140">
        <f t="shared" si="136"/>
        <v>0</v>
      </c>
      <c r="CT83" s="141">
        <f t="shared" si="137"/>
        <v>0</v>
      </c>
      <c r="CU83" s="43"/>
      <c r="CV83" s="48">
        <f t="shared" si="138"/>
        <v>56788.170000000013</v>
      </c>
      <c r="CW83" s="49">
        <f t="shared" si="114"/>
        <v>8.6422942766353789E-2</v>
      </c>
      <c r="CX83" s="49">
        <f t="shared" si="139"/>
        <v>9182.5999999999985</v>
      </c>
      <c r="CY83" s="49">
        <f t="shared" si="140"/>
        <v>9.6561369563388566E-2</v>
      </c>
      <c r="CZ83" s="46">
        <f t="shared" si="141"/>
        <v>65970.770000000019</v>
      </c>
      <c r="DA83" s="50">
        <f t="shared" si="142"/>
        <v>8.7704695077852488E-2</v>
      </c>
      <c r="DB83" s="48">
        <f t="shared" si="143"/>
        <v>67197.460000000006</v>
      </c>
      <c r="DC83" s="49">
        <f t="shared" si="105"/>
        <v>2.7819494336738731E-2</v>
      </c>
      <c r="DD83" s="46">
        <f t="shared" si="144"/>
        <v>0</v>
      </c>
      <c r="DE83" s="49">
        <f t="shared" si="145"/>
        <v>0</v>
      </c>
      <c r="DF83" s="46">
        <f t="shared" si="146"/>
        <v>67197.460000000006</v>
      </c>
      <c r="DG83" s="50">
        <f t="shared" si="147"/>
        <v>1.9490252620044338E-2</v>
      </c>
      <c r="DH83" s="177"/>
      <c r="DI83" s="190" t="s">
        <v>82</v>
      </c>
      <c r="DJ83" s="48">
        <f t="shared" si="148"/>
        <v>65970.770000000019</v>
      </c>
      <c r="DK83" s="46">
        <f t="shared" si="149"/>
        <v>67197.460000000006</v>
      </c>
      <c r="DL83" s="47">
        <f t="shared" si="150"/>
        <v>133168.23000000004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v>5396481.8520057872</v>
      </c>
      <c r="E84" s="49">
        <v>54.159250228377751</v>
      </c>
      <c r="F84" s="49">
        <v>0</v>
      </c>
      <c r="G84" s="49">
        <v>0</v>
      </c>
      <c r="H84" s="46">
        <v>5396481.8520057872</v>
      </c>
      <c r="I84" s="50">
        <v>47.354175605526386</v>
      </c>
      <c r="J84" s="48">
        <v>1991348.8964123959</v>
      </c>
      <c r="K84" s="49">
        <v>8.0522308430611549</v>
      </c>
      <c r="L84" s="46">
        <v>1851151.7391071692</v>
      </c>
      <c r="M84" s="49">
        <v>9.2922773455036758</v>
      </c>
      <c r="N84" s="46">
        <v>3842500.6355195651</v>
      </c>
      <c r="O84" s="50">
        <v>8.6054775742961436</v>
      </c>
      <c r="P84" s="139">
        <f t="shared" si="116"/>
        <v>7387830.7484181831</v>
      </c>
      <c r="Q84" s="140">
        <f t="shared" si="117"/>
        <v>1851151.7391071692</v>
      </c>
      <c r="R84" s="141">
        <f t="shared" si="118"/>
        <v>9238982.4875253513</v>
      </c>
      <c r="S84" s="41"/>
      <c r="T84" s="45">
        <v>24.625820000000004</v>
      </c>
      <c r="U84" s="49">
        <v>1.332638129768927E-4</v>
      </c>
      <c r="V84" s="49">
        <v>3.2148999999999983</v>
      </c>
      <c r="W84" s="49">
        <v>1.1857848922986126E-4</v>
      </c>
      <c r="X84" s="46">
        <v>27.840720000000005</v>
      </c>
      <c r="Y84" s="50">
        <v>1.3138488546592296E-4</v>
      </c>
      <c r="Z84" s="48">
        <v>107.56082000000004</v>
      </c>
      <c r="AA84" s="49">
        <v>1.2872670915238017E-4</v>
      </c>
      <c r="AB84" s="46">
        <v>31.979720000000015</v>
      </c>
      <c r="AC84" s="49">
        <v>1.2501747445289722E-4</v>
      </c>
      <c r="AD84" s="46">
        <v>139.54054000000005</v>
      </c>
      <c r="AE84" s="50">
        <v>1.2785732153050691E-4</v>
      </c>
      <c r="AF84" s="139">
        <f t="shared" si="119"/>
        <v>132.18664000000004</v>
      </c>
      <c r="AG84" s="140">
        <f t="shared" si="120"/>
        <v>35.194620000000015</v>
      </c>
      <c r="AH84" s="141">
        <f t="shared" si="121"/>
        <v>167.38126000000005</v>
      </c>
      <c r="AI84" s="43"/>
      <c r="AJ84" s="45">
        <v>907371.91461969959</v>
      </c>
      <c r="AK84" s="49">
        <v>11.110097225961866</v>
      </c>
      <c r="AL84" s="46">
        <v>150785.12906703405</v>
      </c>
      <c r="AM84" s="49">
        <v>12.668477027955728</v>
      </c>
      <c r="AN84" s="46">
        <f t="shared" si="151"/>
        <v>1058157.0436867336</v>
      </c>
      <c r="AO84" s="50">
        <v>11.323621949425458</v>
      </c>
      <c r="AP84" s="48">
        <v>98131.422609597343</v>
      </c>
      <c r="AQ84" s="49">
        <v>0.86360488083778353</v>
      </c>
      <c r="AR84" s="46">
        <v>145861.69716375793</v>
      </c>
      <c r="AS84" s="49">
        <v>1.4301428279334247</v>
      </c>
      <c r="AT84" s="46">
        <v>243993.11977335525</v>
      </c>
      <c r="AU84" s="50">
        <v>1.1315832862910165</v>
      </c>
      <c r="AV84" s="139">
        <f t="shared" si="122"/>
        <v>1005503.3372292969</v>
      </c>
      <c r="AW84" s="140">
        <f t="shared" si="123"/>
        <v>296646.82623079198</v>
      </c>
      <c r="AX84" s="141">
        <f t="shared" si="124"/>
        <v>1302150.1634600889</v>
      </c>
      <c r="AY84" s="43"/>
      <c r="AZ84" s="45">
        <v>10772.457480819299</v>
      </c>
      <c r="BA84" s="49">
        <v>9.8303196459513242E-2</v>
      </c>
      <c r="BB84" s="49">
        <v>1413.5425191806992</v>
      </c>
      <c r="BC84" s="49">
        <v>8.9532715934931548E-2</v>
      </c>
      <c r="BD84" s="46">
        <v>12185.999999999998</v>
      </c>
      <c r="BE84" s="50">
        <v>9.7198736559997431E-2</v>
      </c>
      <c r="BF84" s="48">
        <v>22317.609228337005</v>
      </c>
      <c r="BG84" s="49">
        <v>4.2990157104897987E-2</v>
      </c>
      <c r="BH84" s="46">
        <v>14968.390771662996</v>
      </c>
      <c r="BI84" s="49">
        <v>7.69780960229519E-2</v>
      </c>
      <c r="BJ84" s="46">
        <v>37286</v>
      </c>
      <c r="BK84" s="50">
        <v>5.22518053260798E-2</v>
      </c>
      <c r="BL84" s="139">
        <f t="shared" si="125"/>
        <v>33090.066709156308</v>
      </c>
      <c r="BM84" s="140">
        <f t="shared" si="126"/>
        <v>16381.933290843695</v>
      </c>
      <c r="BN84" s="141">
        <f t="shared" si="127"/>
        <v>49472</v>
      </c>
      <c r="BO84" s="43"/>
      <c r="BP84" s="45">
        <v>509771.23000000004</v>
      </c>
      <c r="BQ84" s="49">
        <v>6.6779049477972681</v>
      </c>
      <c r="BR84" s="49">
        <v>58251.429999999993</v>
      </c>
      <c r="BS84" s="49">
        <v>6.0483262381891798</v>
      </c>
      <c r="BT84" s="46">
        <f t="shared" si="152"/>
        <v>568022.66</v>
      </c>
      <c r="BU84" s="50">
        <v>6.6073732086357717</v>
      </c>
      <c r="BV84" s="48">
        <v>832795.04</v>
      </c>
      <c r="BW84" s="49">
        <v>3.6929897519810915</v>
      </c>
      <c r="BX84" s="46">
        <v>171992.27999999994</v>
      </c>
      <c r="BY84" s="49">
        <v>1.4668726066302202</v>
      </c>
      <c r="BZ84" s="46">
        <v>1004787.32</v>
      </c>
      <c r="CA84" s="50">
        <v>2.9314773688724989</v>
      </c>
      <c r="CB84" s="139">
        <f t="shared" si="128"/>
        <v>1342566.27</v>
      </c>
      <c r="CC84" s="140">
        <f t="shared" si="129"/>
        <v>230243.70999999993</v>
      </c>
      <c r="CD84" s="141">
        <f t="shared" si="130"/>
        <v>1572809.98</v>
      </c>
      <c r="CE84" s="43"/>
      <c r="CF84" s="48"/>
      <c r="CG84" s="49">
        <v>0</v>
      </c>
      <c r="CH84" s="49"/>
      <c r="CI84" s="49">
        <v>0</v>
      </c>
      <c r="CJ84" s="46">
        <f t="shared" si="131"/>
        <v>0</v>
      </c>
      <c r="CK84" s="50">
        <v>0</v>
      </c>
      <c r="CL84" s="48">
        <v>0</v>
      </c>
      <c r="CM84" s="49">
        <f t="shared" si="132"/>
        <v>0</v>
      </c>
      <c r="CN84" s="46">
        <v>0</v>
      </c>
      <c r="CO84" s="49">
        <f t="shared" si="133"/>
        <v>0</v>
      </c>
      <c r="CP84" s="46">
        <v>0</v>
      </c>
      <c r="CQ84" s="50">
        <f t="shared" si="134"/>
        <v>0</v>
      </c>
      <c r="CR84" s="139">
        <f t="shared" si="135"/>
        <v>0</v>
      </c>
      <c r="CS84" s="140">
        <f t="shared" si="136"/>
        <v>0</v>
      </c>
      <c r="CT84" s="141">
        <f t="shared" si="137"/>
        <v>0</v>
      </c>
      <c r="CU84" s="43"/>
      <c r="CV84" s="48">
        <f t="shared" si="138"/>
        <v>6824422.0799263055</v>
      </c>
      <c r="CW84" s="49">
        <f t="shared" si="114"/>
        <v>10.385730669379065</v>
      </c>
      <c r="CX84" s="49">
        <f t="shared" si="139"/>
        <v>210453.31648621472</v>
      </c>
      <c r="CY84" s="49">
        <f t="shared" si="140"/>
        <v>2.2130617111783328</v>
      </c>
      <c r="CZ84" s="46">
        <f t="shared" si="141"/>
        <v>7034875.3964125197</v>
      </c>
      <c r="DA84" s="50">
        <f t="shared" si="142"/>
        <v>9.3524996229852473</v>
      </c>
      <c r="DB84" s="48">
        <f t="shared" si="143"/>
        <v>2944700.5290703303</v>
      </c>
      <c r="DC84" s="49">
        <f t="shared" si="105"/>
        <v>1.219094883822448</v>
      </c>
      <c r="DD84" s="46">
        <f t="shared" si="144"/>
        <v>2184006.0867625899</v>
      </c>
      <c r="DE84" s="49">
        <f t="shared" si="145"/>
        <v>2.1157396318028394</v>
      </c>
      <c r="DF84" s="46">
        <f t="shared" si="146"/>
        <v>5128706.6158329202</v>
      </c>
      <c r="DG84" s="50">
        <f t="shared" si="147"/>
        <v>1.4875530646050654</v>
      </c>
      <c r="DH84" s="177"/>
      <c r="DI84" s="190" t="s">
        <v>83</v>
      </c>
      <c r="DJ84" s="48">
        <f t="shared" si="148"/>
        <v>7034875.3964125197</v>
      </c>
      <c r="DK84" s="46">
        <f t="shared" si="149"/>
        <v>5128706.6158329202</v>
      </c>
      <c r="DL84" s="47">
        <f t="shared" si="150"/>
        <v>12163582.012245439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v>0</v>
      </c>
      <c r="E85" s="49">
        <v>0</v>
      </c>
      <c r="F85" s="49">
        <v>0</v>
      </c>
      <c r="G85" s="49">
        <v>0</v>
      </c>
      <c r="H85" s="46">
        <v>0</v>
      </c>
      <c r="I85" s="50">
        <v>0</v>
      </c>
      <c r="J85" s="48">
        <v>0</v>
      </c>
      <c r="K85" s="49">
        <v>0</v>
      </c>
      <c r="L85" s="46">
        <v>0</v>
      </c>
      <c r="M85" s="49">
        <v>0</v>
      </c>
      <c r="N85" s="46">
        <v>0</v>
      </c>
      <c r="O85" s="50">
        <v>0</v>
      </c>
      <c r="P85" s="139">
        <f t="shared" si="116"/>
        <v>0</v>
      </c>
      <c r="Q85" s="140">
        <f t="shared" si="117"/>
        <v>0</v>
      </c>
      <c r="R85" s="141">
        <f t="shared" si="118"/>
        <v>0</v>
      </c>
      <c r="S85" s="41"/>
      <c r="T85" s="45">
        <v>1587973.9700970314</v>
      </c>
      <c r="U85" s="49">
        <v>8.5933977493210207</v>
      </c>
      <c r="V85" s="49">
        <v>202633.71829591208</v>
      </c>
      <c r="W85" s="49">
        <v>7.4739494797843049</v>
      </c>
      <c r="X85" s="46">
        <v>1790607.6883929435</v>
      </c>
      <c r="Y85" s="50">
        <v>8.45016889124663</v>
      </c>
      <c r="Z85" s="48">
        <v>3072827.9798158398</v>
      </c>
      <c r="AA85" s="49">
        <v>3.6775010978258567</v>
      </c>
      <c r="AB85" s="46">
        <v>909805.35450233379</v>
      </c>
      <c r="AC85" s="49">
        <v>3.5566780341918118</v>
      </c>
      <c r="AD85" s="46">
        <v>3982633.3343181736</v>
      </c>
      <c r="AE85" s="50">
        <v>3.6491820281334255</v>
      </c>
      <c r="AF85" s="139">
        <f t="shared" si="119"/>
        <v>4660801.9499128712</v>
      </c>
      <c r="AG85" s="140">
        <f t="shared" si="120"/>
        <v>1112439.0727982458</v>
      </c>
      <c r="AH85" s="141">
        <f t="shared" si="121"/>
        <v>5773241.0227111168</v>
      </c>
      <c r="AI85" s="43"/>
      <c r="AJ85" s="45">
        <v>3245145.0248571886</v>
      </c>
      <c r="AK85" s="49">
        <v>32.776126117826379</v>
      </c>
      <c r="AL85" s="46">
        <v>543858.07274475228</v>
      </c>
      <c r="AM85" s="49">
        <v>38.873245938853429</v>
      </c>
      <c r="AN85" s="46">
        <f t="shared" si="151"/>
        <v>3789003.0976019409</v>
      </c>
      <c r="AO85" s="50">
        <v>33.611535959537299</v>
      </c>
      <c r="AP85" s="48">
        <v>693537.60299498413</v>
      </c>
      <c r="AQ85" s="49">
        <v>6.1034727008271066</v>
      </c>
      <c r="AR85" s="46">
        <v>995002.83174196701</v>
      </c>
      <c r="AS85" s="49">
        <v>9.7557905280070489</v>
      </c>
      <c r="AT85" s="46">
        <v>1688540.4347369513</v>
      </c>
      <c r="AU85" s="50">
        <v>7.8310574328889642</v>
      </c>
      <c r="AV85" s="139">
        <f t="shared" si="122"/>
        <v>3938682.6278521726</v>
      </c>
      <c r="AW85" s="140">
        <f t="shared" si="123"/>
        <v>1538860.9044867193</v>
      </c>
      <c r="AX85" s="141">
        <f t="shared" si="124"/>
        <v>5477543.5323388921</v>
      </c>
      <c r="AY85" s="43"/>
      <c r="AZ85" s="45">
        <v>345129.69624378317</v>
      </c>
      <c r="BA85" s="49">
        <v>3.149453353078763</v>
      </c>
      <c r="BB85" s="49">
        <v>45287.298756216842</v>
      </c>
      <c r="BC85" s="49">
        <v>2.868463311136106</v>
      </c>
      <c r="BD85" s="46">
        <v>390416.995</v>
      </c>
      <c r="BE85" s="50">
        <v>3.1140684921673101</v>
      </c>
      <c r="BF85" s="48">
        <v>1150897.1433220708</v>
      </c>
      <c r="BG85" s="49">
        <v>2.2169600917723797</v>
      </c>
      <c r="BH85" s="46">
        <v>771905.18047792977</v>
      </c>
      <c r="BI85" s="49">
        <v>3.9696846514678827</v>
      </c>
      <c r="BJ85" s="46">
        <v>1922802.3238000006</v>
      </c>
      <c r="BK85" s="50">
        <v>2.6945741753937531</v>
      </c>
      <c r="BL85" s="139">
        <f t="shared" si="125"/>
        <v>1496026.8395658541</v>
      </c>
      <c r="BM85" s="140">
        <f t="shared" si="126"/>
        <v>817192.47923414665</v>
      </c>
      <c r="BN85" s="141">
        <f t="shared" si="127"/>
        <v>2313219.3188000005</v>
      </c>
      <c r="BO85" s="43"/>
      <c r="BP85" s="45">
        <v>7933129.3099999977</v>
      </c>
      <c r="BQ85" s="49">
        <v>103.92246630074536</v>
      </c>
      <c r="BR85" s="49">
        <v>1068061.2200000002</v>
      </c>
      <c r="BS85" s="49">
        <v>110.89826809261761</v>
      </c>
      <c r="BT85" s="46">
        <f t="shared" si="152"/>
        <v>9001190.5299999975</v>
      </c>
      <c r="BU85" s="50">
        <v>104.70396577796386</v>
      </c>
      <c r="BV85" s="48">
        <v>5824139.799999998</v>
      </c>
      <c r="BW85" s="49">
        <v>25.826869232440668</v>
      </c>
      <c r="BX85" s="46">
        <v>3666424.1600000011</v>
      </c>
      <c r="BY85" s="49">
        <v>31.269875395519023</v>
      </c>
      <c r="BZ85" s="46">
        <v>9490563.959999999</v>
      </c>
      <c r="CA85" s="50">
        <v>27.688818233272453</v>
      </c>
      <c r="CB85" s="139">
        <f t="shared" si="128"/>
        <v>13757269.109999996</v>
      </c>
      <c r="CC85" s="140">
        <f t="shared" si="129"/>
        <v>4734485.3800000008</v>
      </c>
      <c r="CD85" s="141">
        <f t="shared" si="130"/>
        <v>18491754.489999995</v>
      </c>
      <c r="CE85" s="43"/>
      <c r="CF85" s="48"/>
      <c r="CG85" s="49">
        <v>0</v>
      </c>
      <c r="CH85" s="49"/>
      <c r="CI85" s="49">
        <v>0</v>
      </c>
      <c r="CJ85" s="46">
        <f t="shared" si="131"/>
        <v>0</v>
      </c>
      <c r="CK85" s="50">
        <v>0</v>
      </c>
      <c r="CL85" s="48">
        <v>0</v>
      </c>
      <c r="CM85" s="49">
        <f t="shared" si="132"/>
        <v>0</v>
      </c>
      <c r="CN85" s="46">
        <v>0</v>
      </c>
      <c r="CO85" s="49">
        <f t="shared" si="133"/>
        <v>0</v>
      </c>
      <c r="CP85" s="46">
        <v>0</v>
      </c>
      <c r="CQ85" s="50">
        <f t="shared" si="134"/>
        <v>0</v>
      </c>
      <c r="CR85" s="139">
        <f t="shared" si="135"/>
        <v>0</v>
      </c>
      <c r="CS85" s="140">
        <f t="shared" si="136"/>
        <v>0</v>
      </c>
      <c r="CT85" s="141">
        <f t="shared" si="137"/>
        <v>0</v>
      </c>
      <c r="CU85" s="43"/>
      <c r="CV85" s="48">
        <f t="shared" si="138"/>
        <v>13111378.001198001</v>
      </c>
      <c r="CW85" s="49">
        <f t="shared" si="114"/>
        <v>19.953519731056041</v>
      </c>
      <c r="CX85" s="49">
        <f t="shared" si="139"/>
        <v>1859840.3097968814</v>
      </c>
      <c r="CY85" s="49">
        <f t="shared" si="140"/>
        <v>19.557503047413995</v>
      </c>
      <c r="CZ85" s="46">
        <f t="shared" si="141"/>
        <v>14971218.310994882</v>
      </c>
      <c r="DA85" s="50">
        <f t="shared" si="142"/>
        <v>19.903453255279082</v>
      </c>
      <c r="DB85" s="48">
        <f t="shared" si="143"/>
        <v>10741402.526132893</v>
      </c>
      <c r="DC85" s="49">
        <f t="shared" si="105"/>
        <v>4.4469000278341637</v>
      </c>
      <c r="DD85" s="46">
        <f t="shared" si="144"/>
        <v>6343137.5267222319</v>
      </c>
      <c r="DE85" s="49">
        <f t="shared" si="145"/>
        <v>6.1448672403452518</v>
      </c>
      <c r="DF85" s="46">
        <f t="shared" si="146"/>
        <v>17084540.052855127</v>
      </c>
      <c r="DG85" s="50">
        <f t="shared" si="147"/>
        <v>4.955276606101064</v>
      </c>
      <c r="DH85" s="177"/>
      <c r="DI85" s="190" t="s">
        <v>84</v>
      </c>
      <c r="DJ85" s="48">
        <f t="shared" si="148"/>
        <v>14971218.310994882</v>
      </c>
      <c r="DK85" s="46">
        <f t="shared" si="149"/>
        <v>17084540.052855127</v>
      </c>
      <c r="DL85" s="47">
        <f t="shared" si="150"/>
        <v>32055758.363850009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v>17468.211707999999</v>
      </c>
      <c r="E86" s="49">
        <v>0.17531148531227103</v>
      </c>
      <c r="F86" s="49">
        <v>0</v>
      </c>
      <c r="G86" s="49">
        <v>0</v>
      </c>
      <c r="H86" s="46">
        <v>17468.211707999999</v>
      </c>
      <c r="I86" s="50">
        <v>0.153283711021411</v>
      </c>
      <c r="J86" s="48">
        <v>49073.285476000005</v>
      </c>
      <c r="K86" s="49">
        <v>0.1984330438488662</v>
      </c>
      <c r="L86" s="46">
        <v>0</v>
      </c>
      <c r="M86" s="49">
        <v>0</v>
      </c>
      <c r="N86" s="46">
        <v>49073.285476000005</v>
      </c>
      <c r="O86" s="50">
        <v>0.10990214386878022</v>
      </c>
      <c r="P86" s="139">
        <f t="shared" si="116"/>
        <v>66541.497184000007</v>
      </c>
      <c r="Q86" s="140">
        <f t="shared" si="117"/>
        <v>0</v>
      </c>
      <c r="R86" s="141">
        <f t="shared" si="118"/>
        <v>66541.497184000007</v>
      </c>
      <c r="S86" s="41"/>
      <c r="T86" s="45">
        <v>63839.934813307111</v>
      </c>
      <c r="U86" s="49">
        <v>0.34547288713300023</v>
      </c>
      <c r="V86" s="49">
        <v>9177.0171867910976</v>
      </c>
      <c r="W86" s="49">
        <v>0.33848543769515704</v>
      </c>
      <c r="X86" s="46">
        <v>73016.952000098216</v>
      </c>
      <c r="Y86" s="50">
        <v>0.34457887136552851</v>
      </c>
      <c r="Z86" s="48">
        <v>42203.569149477713</v>
      </c>
      <c r="AA86" s="49">
        <v>5.0508415342103007E-2</v>
      </c>
      <c r="AB86" s="46">
        <v>18847.694413440076</v>
      </c>
      <c r="AC86" s="49">
        <v>7.3680793791448373E-2</v>
      </c>
      <c r="AD86" s="46">
        <v>61051.263562917789</v>
      </c>
      <c r="AE86" s="50">
        <v>5.5939664811442601E-2</v>
      </c>
      <c r="AF86" s="139">
        <f t="shared" si="119"/>
        <v>106043.50396278483</v>
      </c>
      <c r="AG86" s="140">
        <f t="shared" si="120"/>
        <v>28024.711600231174</v>
      </c>
      <c r="AH86" s="141">
        <f t="shared" si="121"/>
        <v>134068.21556301601</v>
      </c>
      <c r="AI86" s="43"/>
      <c r="AJ86" s="45">
        <v>0</v>
      </c>
      <c r="AK86" s="49">
        <v>0</v>
      </c>
      <c r="AL86" s="46">
        <v>0</v>
      </c>
      <c r="AM86" s="49">
        <v>0</v>
      </c>
      <c r="AN86" s="46">
        <f t="shared" si="151"/>
        <v>0</v>
      </c>
      <c r="AO86" s="50">
        <v>0</v>
      </c>
      <c r="AP86" s="48">
        <v>0</v>
      </c>
      <c r="AQ86" s="49">
        <v>0</v>
      </c>
      <c r="AR86" s="46">
        <v>0</v>
      </c>
      <c r="AS86" s="49">
        <v>0</v>
      </c>
      <c r="AT86" s="46">
        <v>0</v>
      </c>
      <c r="AU86" s="50">
        <v>0</v>
      </c>
      <c r="AV86" s="139">
        <f t="shared" si="122"/>
        <v>0</v>
      </c>
      <c r="AW86" s="140">
        <f t="shared" si="123"/>
        <v>0</v>
      </c>
      <c r="AX86" s="141">
        <f t="shared" si="124"/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f t="shared" si="125"/>
        <v>0</v>
      </c>
      <c r="BM86" s="140">
        <f t="shared" si="126"/>
        <v>0</v>
      </c>
      <c r="BN86" s="141">
        <f t="shared" si="127"/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f t="shared" si="152"/>
        <v>0</v>
      </c>
      <c r="BU86" s="50">
        <v>0</v>
      </c>
      <c r="BV86" s="48">
        <v>0</v>
      </c>
      <c r="BW86" s="49">
        <v>0</v>
      </c>
      <c r="BX86" s="46">
        <v>0</v>
      </c>
      <c r="BY86" s="49">
        <v>0</v>
      </c>
      <c r="BZ86" s="46">
        <v>0</v>
      </c>
      <c r="CA86" s="50">
        <v>0</v>
      </c>
      <c r="CB86" s="139">
        <f t="shared" si="128"/>
        <v>0</v>
      </c>
      <c r="CC86" s="140">
        <f t="shared" si="129"/>
        <v>0</v>
      </c>
      <c r="CD86" s="141">
        <f t="shared" si="130"/>
        <v>0</v>
      </c>
      <c r="CE86" s="43"/>
      <c r="CF86" s="48"/>
      <c r="CG86" s="49">
        <v>0</v>
      </c>
      <c r="CH86" s="49"/>
      <c r="CI86" s="49">
        <v>0</v>
      </c>
      <c r="CJ86" s="46">
        <f t="shared" si="131"/>
        <v>0</v>
      </c>
      <c r="CK86" s="50">
        <v>0</v>
      </c>
      <c r="CL86" s="48">
        <v>0</v>
      </c>
      <c r="CM86" s="49">
        <f t="shared" si="132"/>
        <v>0</v>
      </c>
      <c r="CN86" s="46">
        <v>0</v>
      </c>
      <c r="CO86" s="49">
        <f t="shared" si="133"/>
        <v>0</v>
      </c>
      <c r="CP86" s="46">
        <v>0</v>
      </c>
      <c r="CQ86" s="50">
        <f t="shared" si="134"/>
        <v>0</v>
      </c>
      <c r="CR86" s="139">
        <f t="shared" si="135"/>
        <v>0</v>
      </c>
      <c r="CS86" s="140">
        <f t="shared" si="136"/>
        <v>0</v>
      </c>
      <c r="CT86" s="141">
        <f t="shared" si="137"/>
        <v>0</v>
      </c>
      <c r="CU86" s="43"/>
      <c r="CV86" s="48">
        <f t="shared" si="138"/>
        <v>81308.146521307106</v>
      </c>
      <c r="CW86" s="49">
        <f t="shared" si="114"/>
        <v>0.12373861128557639</v>
      </c>
      <c r="CX86" s="49">
        <f t="shared" si="139"/>
        <v>9177.0171867910976</v>
      </c>
      <c r="CY86" s="49">
        <f t="shared" si="140"/>
        <v>9.6502662433657543E-2</v>
      </c>
      <c r="CZ86" s="46">
        <f t="shared" si="141"/>
        <v>90485.163708098204</v>
      </c>
      <c r="DA86" s="50">
        <f t="shared" si="142"/>
        <v>0.12029530187518374</v>
      </c>
      <c r="DB86" s="48">
        <f t="shared" si="143"/>
        <v>91276.854625477717</v>
      </c>
      <c r="DC86" s="49">
        <f t="shared" si="105"/>
        <v>3.7788272656865324E-2</v>
      </c>
      <c r="DD86" s="46">
        <f t="shared" si="144"/>
        <v>18847.694413440076</v>
      </c>
      <c r="DE86" s="49">
        <f t="shared" si="145"/>
        <v>1.8258563600312396E-2</v>
      </c>
      <c r="DF86" s="46">
        <f t="shared" si="146"/>
        <v>110124.54903891779</v>
      </c>
      <c r="DG86" s="50">
        <f t="shared" si="147"/>
        <v>3.1941018015219154E-2</v>
      </c>
      <c r="DH86" s="177"/>
      <c r="DI86" s="190" t="s">
        <v>85</v>
      </c>
      <c r="DJ86" s="48">
        <f t="shared" si="148"/>
        <v>90485.163708098204</v>
      </c>
      <c r="DK86" s="46">
        <f t="shared" si="149"/>
        <v>110124.54903891779</v>
      </c>
      <c r="DL86" s="47">
        <f t="shared" si="150"/>
        <v>200609.71274701599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v>8891.9358069999998</v>
      </c>
      <c r="E87" s="49">
        <v>8.9239728696018705E-2</v>
      </c>
      <c r="F87" s="49">
        <v>0</v>
      </c>
      <c r="G87" s="49">
        <v>0</v>
      </c>
      <c r="H87" s="46">
        <v>8891.9358069999998</v>
      </c>
      <c r="I87" s="50">
        <v>7.8026814733239733E-2</v>
      </c>
      <c r="J87" s="48">
        <v>11465.969278</v>
      </c>
      <c r="K87" s="49">
        <v>4.6363865032510596E-2</v>
      </c>
      <c r="L87" s="46">
        <v>0</v>
      </c>
      <c r="M87" s="49">
        <v>0</v>
      </c>
      <c r="N87" s="46">
        <v>11465.969278</v>
      </c>
      <c r="O87" s="50">
        <v>2.5678627240111263E-2</v>
      </c>
      <c r="P87" s="139">
        <f t="shared" si="116"/>
        <v>20357.905084999999</v>
      </c>
      <c r="Q87" s="140">
        <f t="shared" si="117"/>
        <v>0</v>
      </c>
      <c r="R87" s="141">
        <f t="shared" si="118"/>
        <v>20357.905084999999</v>
      </c>
      <c r="S87" s="41"/>
      <c r="T87" s="45">
        <v>12274.167184334618</v>
      </c>
      <c r="U87" s="49">
        <v>6.6422247872366572E-2</v>
      </c>
      <c r="V87" s="49">
        <v>1764.4166387949824</v>
      </c>
      <c r="W87" s="49">
        <v>6.5078807863491531E-2</v>
      </c>
      <c r="X87" s="46">
        <v>14038.5838231296</v>
      </c>
      <c r="Y87" s="50">
        <v>6.6250360181261153E-2</v>
      </c>
      <c r="Z87" s="48">
        <v>8114.2574006566629</v>
      </c>
      <c r="AA87" s="49">
        <v>9.7109863275668413E-3</v>
      </c>
      <c r="AB87" s="46">
        <v>3623.7466868714828</v>
      </c>
      <c r="AC87" s="49">
        <v>1.4166217179191261E-2</v>
      </c>
      <c r="AD87" s="46">
        <v>11738.004087528145</v>
      </c>
      <c r="AE87" s="50">
        <v>1.0755223985413056E-2</v>
      </c>
      <c r="AF87" s="139">
        <f t="shared" si="119"/>
        <v>20388.42458499128</v>
      </c>
      <c r="AG87" s="140">
        <f t="shared" si="120"/>
        <v>5388.1633256664654</v>
      </c>
      <c r="AH87" s="141">
        <f t="shared" si="121"/>
        <v>25776.587910657745</v>
      </c>
      <c r="AI87" s="43"/>
      <c r="AJ87" s="45">
        <v>0</v>
      </c>
      <c r="AK87" s="49">
        <v>0</v>
      </c>
      <c r="AL87" s="46">
        <v>0</v>
      </c>
      <c r="AM87" s="49">
        <v>0</v>
      </c>
      <c r="AN87" s="46">
        <f t="shared" si="151"/>
        <v>0</v>
      </c>
      <c r="AO87" s="50">
        <v>0</v>
      </c>
      <c r="AP87" s="48">
        <v>0</v>
      </c>
      <c r="AQ87" s="49">
        <v>0</v>
      </c>
      <c r="AR87" s="46">
        <v>0</v>
      </c>
      <c r="AS87" s="49">
        <v>0</v>
      </c>
      <c r="AT87" s="46">
        <v>0</v>
      </c>
      <c r="AU87" s="50">
        <v>0</v>
      </c>
      <c r="AV87" s="139">
        <f t="shared" si="122"/>
        <v>0</v>
      </c>
      <c r="AW87" s="140">
        <f t="shared" si="123"/>
        <v>0</v>
      </c>
      <c r="AX87" s="141">
        <f t="shared" si="124"/>
        <v>0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f t="shared" si="125"/>
        <v>0</v>
      </c>
      <c r="BM87" s="140">
        <f t="shared" si="126"/>
        <v>0</v>
      </c>
      <c r="BN87" s="141">
        <f t="shared" si="127"/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f t="shared" si="152"/>
        <v>0</v>
      </c>
      <c r="BU87" s="50">
        <v>0</v>
      </c>
      <c r="BV87" s="48">
        <v>0</v>
      </c>
      <c r="BW87" s="49">
        <v>0</v>
      </c>
      <c r="BX87" s="46">
        <v>0</v>
      </c>
      <c r="BY87" s="49">
        <v>0</v>
      </c>
      <c r="BZ87" s="46">
        <v>0</v>
      </c>
      <c r="CA87" s="50">
        <v>0</v>
      </c>
      <c r="CB87" s="139">
        <f t="shared" si="128"/>
        <v>0</v>
      </c>
      <c r="CC87" s="140">
        <f t="shared" si="129"/>
        <v>0</v>
      </c>
      <c r="CD87" s="141">
        <f t="shared" si="130"/>
        <v>0</v>
      </c>
      <c r="CE87" s="43"/>
      <c r="CF87" s="48"/>
      <c r="CG87" s="49">
        <v>0</v>
      </c>
      <c r="CH87" s="49"/>
      <c r="CI87" s="49">
        <v>0</v>
      </c>
      <c r="CJ87" s="46">
        <f t="shared" si="131"/>
        <v>0</v>
      </c>
      <c r="CK87" s="50">
        <v>0</v>
      </c>
      <c r="CL87" s="48">
        <v>0</v>
      </c>
      <c r="CM87" s="49">
        <f t="shared" si="132"/>
        <v>0</v>
      </c>
      <c r="CN87" s="46">
        <v>0</v>
      </c>
      <c r="CO87" s="49">
        <f t="shared" si="133"/>
        <v>0</v>
      </c>
      <c r="CP87" s="46">
        <v>0</v>
      </c>
      <c r="CQ87" s="50">
        <f t="shared" si="134"/>
        <v>0</v>
      </c>
      <c r="CR87" s="139">
        <f t="shared" si="135"/>
        <v>0</v>
      </c>
      <c r="CS87" s="140">
        <f t="shared" si="136"/>
        <v>0</v>
      </c>
      <c r="CT87" s="141">
        <f t="shared" si="137"/>
        <v>0</v>
      </c>
      <c r="CU87" s="43"/>
      <c r="CV87" s="48">
        <f t="shared" si="138"/>
        <v>21166.102991334617</v>
      </c>
      <c r="CW87" s="49">
        <f t="shared" si="114"/>
        <v>3.2211583986715212E-2</v>
      </c>
      <c r="CX87" s="49">
        <f t="shared" si="139"/>
        <v>1764.4166387949824</v>
      </c>
      <c r="CY87" s="49">
        <f t="shared" si="140"/>
        <v>1.8554057360929823E-2</v>
      </c>
      <c r="CZ87" s="46">
        <f t="shared" si="141"/>
        <v>22930.519630129598</v>
      </c>
      <c r="DA87" s="50">
        <f t="shared" si="142"/>
        <v>3.0484928888009442E-2</v>
      </c>
      <c r="DB87" s="48">
        <f t="shared" si="143"/>
        <v>19580.226678656662</v>
      </c>
      <c r="DC87" s="49">
        <f t="shared" si="105"/>
        <v>8.1061398034828931E-3</v>
      </c>
      <c r="DD87" s="46">
        <f t="shared" si="144"/>
        <v>3623.7466868714828</v>
      </c>
      <c r="DE87" s="49">
        <f t="shared" si="145"/>
        <v>3.510477616110075E-3</v>
      </c>
      <c r="DF87" s="46">
        <f t="shared" si="146"/>
        <v>23203.973365528145</v>
      </c>
      <c r="DG87" s="50">
        <f t="shared" si="147"/>
        <v>6.7301844843975344E-3</v>
      </c>
      <c r="DH87" s="177"/>
      <c r="DI87" s="190" t="s">
        <v>86</v>
      </c>
      <c r="DJ87" s="48">
        <f t="shared" si="148"/>
        <v>22930.519630129598</v>
      </c>
      <c r="DK87" s="46">
        <f t="shared" si="149"/>
        <v>23203.973365528145</v>
      </c>
      <c r="DL87" s="47">
        <f t="shared" si="150"/>
        <v>46134.49299565774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v>131683.59127924033</v>
      </c>
      <c r="E88" s="49">
        <v>1.3215803863795057</v>
      </c>
      <c r="F88" s="49">
        <v>5562.6387207596699</v>
      </c>
      <c r="G88" s="49">
        <v>0.3884795530944668</v>
      </c>
      <c r="H88" s="46">
        <v>137246.22999999998</v>
      </c>
      <c r="I88" s="50">
        <v>1.2043368725868724</v>
      </c>
      <c r="J88" s="48">
        <v>13495.369082062018</v>
      </c>
      <c r="K88" s="49">
        <v>5.4569958763554242E-2</v>
      </c>
      <c r="L88" s="46">
        <v>14212.290917937982</v>
      </c>
      <c r="M88" s="49">
        <v>7.1341827973626259E-2</v>
      </c>
      <c r="N88" s="46">
        <v>27707.66</v>
      </c>
      <c r="O88" s="50">
        <v>6.2052727997527535E-2</v>
      </c>
      <c r="P88" s="139">
        <f t="shared" si="116"/>
        <v>145178.96036130234</v>
      </c>
      <c r="Q88" s="140">
        <f t="shared" si="117"/>
        <v>19774.929638697653</v>
      </c>
      <c r="R88" s="141">
        <f t="shared" si="118"/>
        <v>164953.88999999998</v>
      </c>
      <c r="S88" s="41"/>
      <c r="T88" s="45">
        <v>17464.811073043849</v>
      </c>
      <c r="U88" s="49">
        <v>9.4511667693294277E-2</v>
      </c>
      <c r="V88" s="49">
        <v>2510.573857101972</v>
      </c>
      <c r="W88" s="49">
        <v>9.2600098004646358E-2</v>
      </c>
      <c r="X88" s="46">
        <v>19975.384930145821</v>
      </c>
      <c r="Y88" s="50">
        <v>9.4267090117817767E-2</v>
      </c>
      <c r="Z88" s="48">
        <v>11545.709812506422</v>
      </c>
      <c r="AA88" s="49">
        <v>1.3817682209863177E-2</v>
      </c>
      <c r="AB88" s="46">
        <v>5156.1992200621862</v>
      </c>
      <c r="AC88" s="49">
        <v>2.0156993377933662E-2</v>
      </c>
      <c r="AD88" s="46">
        <v>16701.909032568608</v>
      </c>
      <c r="AE88" s="50">
        <v>1.5303519345348682E-2</v>
      </c>
      <c r="AF88" s="139">
        <f t="shared" si="119"/>
        <v>29010.520885550271</v>
      </c>
      <c r="AG88" s="140">
        <f t="shared" si="120"/>
        <v>7666.7730771641582</v>
      </c>
      <c r="AH88" s="141">
        <f t="shared" si="121"/>
        <v>36677.29396271443</v>
      </c>
      <c r="AI88" s="43"/>
      <c r="AJ88" s="45">
        <v>8511.8518003468344</v>
      </c>
      <c r="AK88" s="49">
        <v>0.10982921882121958</v>
      </c>
      <c r="AL88" s="46">
        <v>2067.6505830270562</v>
      </c>
      <c r="AM88" s="49">
        <v>0.26584047534781047</v>
      </c>
      <c r="AN88" s="46">
        <f t="shared" si="151"/>
        <v>10579.502383373891</v>
      </c>
      <c r="AO88" s="50">
        <v>0.13120543299213389</v>
      </c>
      <c r="AP88" s="48">
        <v>1524.6469472506315</v>
      </c>
      <c r="AQ88" s="49">
        <v>1.3417644523898896E-2</v>
      </c>
      <c r="AR88" s="46">
        <v>1795.5827262126149</v>
      </c>
      <c r="AS88" s="49">
        <v>1.7605305627090773E-2</v>
      </c>
      <c r="AT88" s="46">
        <v>3320.2296734632464</v>
      </c>
      <c r="AU88" s="50">
        <v>1.5398452254016289E-2</v>
      </c>
      <c r="AV88" s="139">
        <f t="shared" si="122"/>
        <v>10036.498747597467</v>
      </c>
      <c r="AW88" s="140">
        <f t="shared" si="123"/>
        <v>3863.2333092396711</v>
      </c>
      <c r="AX88" s="141">
        <f t="shared" si="124"/>
        <v>13899.732056837138</v>
      </c>
      <c r="AY88" s="43"/>
      <c r="AZ88" s="45">
        <v>-151574.42091607815</v>
      </c>
      <c r="BA88" s="49">
        <v>-1.383180217149202</v>
      </c>
      <c r="BB88" s="49">
        <v>-19889.323226994387</v>
      </c>
      <c r="BC88" s="49">
        <v>-1.2597747166832016</v>
      </c>
      <c r="BD88" s="46">
        <v>-171463.74414307254</v>
      </c>
      <c r="BE88" s="50">
        <v>-1.3676398569303556</v>
      </c>
      <c r="BF88" s="48">
        <v>-13164.636348655496</v>
      </c>
      <c r="BG88" s="49">
        <v>-2.5358889434221089E-2</v>
      </c>
      <c r="BH88" s="46">
        <v>-8829.5040574199338</v>
      </c>
      <c r="BI88" s="49">
        <v>-4.5407580650141083E-2</v>
      </c>
      <c r="BJ88" s="46">
        <v>-21994.140406075428</v>
      </c>
      <c r="BK88" s="50">
        <v>-3.0822119369541354E-2</v>
      </c>
      <c r="BL88" s="139">
        <f t="shared" si="125"/>
        <v>-164739.05726473365</v>
      </c>
      <c r="BM88" s="140">
        <f t="shared" si="126"/>
        <v>-28718.827284414321</v>
      </c>
      <c r="BN88" s="141">
        <f t="shared" si="127"/>
        <v>-193457.88454914797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f t="shared" si="152"/>
        <v>0</v>
      </c>
      <c r="BU88" s="50">
        <v>0</v>
      </c>
      <c r="BV88" s="48">
        <v>0</v>
      </c>
      <c r="BW88" s="49">
        <v>0</v>
      </c>
      <c r="BX88" s="46">
        <v>0</v>
      </c>
      <c r="BY88" s="49">
        <v>0</v>
      </c>
      <c r="BZ88" s="46">
        <v>0</v>
      </c>
      <c r="CA88" s="50">
        <v>0</v>
      </c>
      <c r="CB88" s="139">
        <f t="shared" si="128"/>
        <v>0</v>
      </c>
      <c r="CC88" s="140">
        <f t="shared" si="129"/>
        <v>0</v>
      </c>
      <c r="CD88" s="141">
        <f t="shared" si="130"/>
        <v>0</v>
      </c>
      <c r="CE88" s="43"/>
      <c r="CF88" s="48"/>
      <c r="CG88" s="49">
        <v>0</v>
      </c>
      <c r="CH88" s="49"/>
      <c r="CI88" s="49">
        <v>0</v>
      </c>
      <c r="CJ88" s="46">
        <f t="shared" si="131"/>
        <v>0</v>
      </c>
      <c r="CK88" s="50">
        <v>0</v>
      </c>
      <c r="CL88" s="48">
        <v>0</v>
      </c>
      <c r="CM88" s="49">
        <f t="shared" si="132"/>
        <v>0</v>
      </c>
      <c r="CN88" s="46">
        <v>0</v>
      </c>
      <c r="CO88" s="49">
        <f t="shared" si="133"/>
        <v>0</v>
      </c>
      <c r="CP88" s="46">
        <v>0</v>
      </c>
      <c r="CQ88" s="50">
        <f t="shared" si="134"/>
        <v>0</v>
      </c>
      <c r="CR88" s="139">
        <f t="shared" si="135"/>
        <v>0</v>
      </c>
      <c r="CS88" s="140">
        <f t="shared" si="136"/>
        <v>0</v>
      </c>
      <c r="CT88" s="141">
        <f t="shared" si="137"/>
        <v>0</v>
      </c>
      <c r="CU88" s="43"/>
      <c r="CV88" s="48">
        <f t="shared" si="138"/>
        <v>6085.8332365528622</v>
      </c>
      <c r="CW88" s="49">
        <f t="shared" si="114"/>
        <v>9.2617109776240644E-3</v>
      </c>
      <c r="CX88" s="49">
        <f t="shared" si="139"/>
        <v>-9748.4600661056902</v>
      </c>
      <c r="CY88" s="49">
        <f t="shared" si="140"/>
        <v>-0.10251177826728454</v>
      </c>
      <c r="CZ88" s="46">
        <f t="shared" si="141"/>
        <v>-3662.626829552828</v>
      </c>
      <c r="DA88" s="50">
        <f t="shared" si="142"/>
        <v>-4.8692711828267621E-3</v>
      </c>
      <c r="DB88" s="48">
        <f t="shared" si="143"/>
        <v>13401.089493163576</v>
      </c>
      <c r="DC88" s="49">
        <f t="shared" si="105"/>
        <v>5.5480003747342974E-3</v>
      </c>
      <c r="DD88" s="46">
        <f t="shared" si="144"/>
        <v>12334.56880679285</v>
      </c>
      <c r="DE88" s="49">
        <f t="shared" si="145"/>
        <v>1.1949021673476458E-2</v>
      </c>
      <c r="DF88" s="46">
        <f t="shared" si="146"/>
        <v>25735.658299956427</v>
      </c>
      <c r="DG88" s="50">
        <f t="shared" si="147"/>
        <v>7.4644857351645662E-3</v>
      </c>
      <c r="DH88" s="177"/>
      <c r="DI88" s="190" t="s">
        <v>87</v>
      </c>
      <c r="DJ88" s="48">
        <f t="shared" si="148"/>
        <v>-3662.626829552828</v>
      </c>
      <c r="DK88" s="46">
        <f t="shared" si="149"/>
        <v>25735.658299956427</v>
      </c>
      <c r="DL88" s="47">
        <f t="shared" si="150"/>
        <v>22073.031470403599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v>0</v>
      </c>
      <c r="E89" s="49">
        <v>0</v>
      </c>
      <c r="F89" s="49">
        <v>0</v>
      </c>
      <c r="G89" s="49">
        <v>0</v>
      </c>
      <c r="H89" s="46">
        <v>0</v>
      </c>
      <c r="I89" s="50">
        <v>0</v>
      </c>
      <c r="J89" s="48">
        <v>0</v>
      </c>
      <c r="K89" s="49">
        <v>0</v>
      </c>
      <c r="L89" s="46">
        <v>0</v>
      </c>
      <c r="M89" s="49">
        <v>0</v>
      </c>
      <c r="N89" s="46">
        <v>0</v>
      </c>
      <c r="O89" s="50">
        <v>0</v>
      </c>
      <c r="P89" s="139">
        <f t="shared" si="116"/>
        <v>0</v>
      </c>
      <c r="Q89" s="140">
        <f t="shared" si="117"/>
        <v>0</v>
      </c>
      <c r="R89" s="141">
        <f t="shared" si="118"/>
        <v>0</v>
      </c>
      <c r="S89" s="41"/>
      <c r="T89" s="45">
        <v>111440.51999999999</v>
      </c>
      <c r="U89" s="49">
        <v>0.60306575031116394</v>
      </c>
      <c r="V89" s="49">
        <v>8161.4500000000007</v>
      </c>
      <c r="W89" s="49">
        <v>0.30102722041900271</v>
      </c>
      <c r="X89" s="46">
        <v>119601.96999999999</v>
      </c>
      <c r="Y89" s="50">
        <v>0.56442114751158545</v>
      </c>
      <c r="Z89" s="48">
        <v>48989.099999999991</v>
      </c>
      <c r="AA89" s="49">
        <v>5.8629207432007897E-2</v>
      </c>
      <c r="AB89" s="46">
        <v>21025.089999999997</v>
      </c>
      <c r="AC89" s="49">
        <v>8.219282882854706E-2</v>
      </c>
      <c r="AD89" s="46">
        <v>70014.189999999988</v>
      </c>
      <c r="AE89" s="50">
        <v>6.415215823679625E-2</v>
      </c>
      <c r="AF89" s="139">
        <f t="shared" si="119"/>
        <v>160429.62</v>
      </c>
      <c r="AG89" s="140">
        <f t="shared" si="120"/>
        <v>29186.539999999997</v>
      </c>
      <c r="AH89" s="141">
        <f t="shared" si="121"/>
        <v>189616.16</v>
      </c>
      <c r="AI89" s="43"/>
      <c r="AJ89" s="45">
        <v>0</v>
      </c>
      <c r="AK89" s="49">
        <v>0</v>
      </c>
      <c r="AL89" s="46">
        <v>0</v>
      </c>
      <c r="AM89" s="49">
        <v>0</v>
      </c>
      <c r="AN89" s="46">
        <f t="shared" si="151"/>
        <v>0</v>
      </c>
      <c r="AO89" s="50">
        <v>0</v>
      </c>
      <c r="AP89" s="48">
        <v>0</v>
      </c>
      <c r="AQ89" s="49">
        <v>0</v>
      </c>
      <c r="AR89" s="46">
        <v>0</v>
      </c>
      <c r="AS89" s="49">
        <v>0</v>
      </c>
      <c r="AT89" s="46">
        <v>0</v>
      </c>
      <c r="AU89" s="50">
        <v>0</v>
      </c>
      <c r="AV89" s="139">
        <f t="shared" si="122"/>
        <v>0</v>
      </c>
      <c r="AW89" s="140">
        <f t="shared" si="123"/>
        <v>0</v>
      </c>
      <c r="AX89" s="141">
        <f t="shared" si="124"/>
        <v>0</v>
      </c>
      <c r="AY89" s="43"/>
      <c r="AZ89" s="45">
        <v>29997.92603361384</v>
      </c>
      <c r="BA89" s="49">
        <v>0.27374366726542049</v>
      </c>
      <c r="BB89" s="49">
        <v>3936.2739663861557</v>
      </c>
      <c r="BC89" s="49">
        <v>0.24932062112909525</v>
      </c>
      <c r="BD89" s="46">
        <v>33934.199999999997</v>
      </c>
      <c r="BE89" s="50">
        <v>0.27066809175892542</v>
      </c>
      <c r="BF89" s="48">
        <v>5251.9644449279012</v>
      </c>
      <c r="BG89" s="49">
        <v>1.0116799442393186E-2</v>
      </c>
      <c r="BH89" s="46">
        <v>3522.485555072104</v>
      </c>
      <c r="BI89" s="49">
        <v>1.8115122422587317E-2</v>
      </c>
      <c r="BJ89" s="46">
        <v>8774.4500000000044</v>
      </c>
      <c r="BK89" s="50">
        <v>1.2296327126627182E-2</v>
      </c>
      <c r="BL89" s="139">
        <f t="shared" si="125"/>
        <v>35249.89047854174</v>
      </c>
      <c r="BM89" s="140">
        <f t="shared" si="126"/>
        <v>7458.7595214582598</v>
      </c>
      <c r="BN89" s="141">
        <f t="shared" si="127"/>
        <v>42708.65</v>
      </c>
      <c r="BO89" s="43"/>
      <c r="BP89" s="45">
        <v>291.66000000000349</v>
      </c>
      <c r="BQ89" s="49">
        <v>3.8206898358594584E-3</v>
      </c>
      <c r="BR89" s="49">
        <v>4024.8999999999987</v>
      </c>
      <c r="BS89" s="49">
        <v>0.41791091267781111</v>
      </c>
      <c r="BT89" s="46">
        <f t="shared" si="152"/>
        <v>4316.5600000000022</v>
      </c>
      <c r="BU89" s="50">
        <v>5.0211241392145937E-2</v>
      </c>
      <c r="BV89" s="48">
        <v>11489.949999999999</v>
      </c>
      <c r="BW89" s="49">
        <v>5.0951633430447833E-2</v>
      </c>
      <c r="BX89" s="46">
        <v>-4550.7300000000077</v>
      </c>
      <c r="BY89" s="49">
        <v>-3.8811865144007369E-2</v>
      </c>
      <c r="BZ89" s="46">
        <v>6939.2199999999912</v>
      </c>
      <c r="CA89" s="50">
        <v>2.024524591694429E-2</v>
      </c>
      <c r="CB89" s="139">
        <f t="shared" si="128"/>
        <v>11781.610000000002</v>
      </c>
      <c r="CC89" s="140">
        <f t="shared" si="129"/>
        <v>-525.83000000000902</v>
      </c>
      <c r="CD89" s="141">
        <f t="shared" si="130"/>
        <v>11255.779999999993</v>
      </c>
      <c r="CE89" s="43"/>
      <c r="CF89" s="48"/>
      <c r="CG89" s="49">
        <v>0</v>
      </c>
      <c r="CH89" s="49"/>
      <c r="CI89" s="49">
        <v>0</v>
      </c>
      <c r="CJ89" s="46">
        <f t="shared" si="131"/>
        <v>0</v>
      </c>
      <c r="CK89" s="50">
        <v>0</v>
      </c>
      <c r="CL89" s="48">
        <v>0</v>
      </c>
      <c r="CM89" s="49">
        <f t="shared" si="132"/>
        <v>0</v>
      </c>
      <c r="CN89" s="46">
        <v>0</v>
      </c>
      <c r="CO89" s="49">
        <f t="shared" si="133"/>
        <v>0</v>
      </c>
      <c r="CP89" s="46">
        <v>0</v>
      </c>
      <c r="CQ89" s="50">
        <f t="shared" si="134"/>
        <v>0</v>
      </c>
      <c r="CR89" s="139">
        <f t="shared" si="135"/>
        <v>0</v>
      </c>
      <c r="CS89" s="140">
        <f t="shared" si="136"/>
        <v>0</v>
      </c>
      <c r="CT89" s="141">
        <f t="shared" si="137"/>
        <v>0</v>
      </c>
      <c r="CU89" s="43"/>
      <c r="CV89" s="48">
        <f t="shared" si="138"/>
        <v>141730.10603361382</v>
      </c>
      <c r="CW89" s="49">
        <f t="shared" si="114"/>
        <v>0.2156916280628916</v>
      </c>
      <c r="CX89" s="49">
        <f t="shared" si="139"/>
        <v>16122.623966386156</v>
      </c>
      <c r="CY89" s="49">
        <f t="shared" si="140"/>
        <v>0.16954050608212917</v>
      </c>
      <c r="CZ89" s="46">
        <f t="shared" si="141"/>
        <v>157852.72999999998</v>
      </c>
      <c r="DA89" s="50">
        <f t="shared" si="142"/>
        <v>0.20985696471113754</v>
      </c>
      <c r="DB89" s="48">
        <f t="shared" si="143"/>
        <v>65731.014444927889</v>
      </c>
      <c r="DC89" s="49">
        <f t="shared" si="105"/>
        <v>2.7212391422216896E-2</v>
      </c>
      <c r="DD89" s="46">
        <f t="shared" si="144"/>
        <v>19996.845555072094</v>
      </c>
      <c r="DE89" s="49">
        <f t="shared" si="145"/>
        <v>1.9371795210800409E-2</v>
      </c>
      <c r="DF89" s="46">
        <f t="shared" si="146"/>
        <v>85727.859999999986</v>
      </c>
      <c r="DG89" s="50">
        <f t="shared" si="147"/>
        <v>2.4864892928628458E-2</v>
      </c>
      <c r="DH89" s="177"/>
      <c r="DI89" s="190" t="s">
        <v>88</v>
      </c>
      <c r="DJ89" s="48">
        <f t="shared" si="148"/>
        <v>157852.72999999998</v>
      </c>
      <c r="DK89" s="46">
        <f t="shared" si="149"/>
        <v>85727.859999999986</v>
      </c>
      <c r="DL89" s="47">
        <f t="shared" si="150"/>
        <v>243580.58999999997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v>0</v>
      </c>
      <c r="E90" s="49">
        <v>0</v>
      </c>
      <c r="F90" s="49">
        <v>0</v>
      </c>
      <c r="G90" s="49">
        <v>0</v>
      </c>
      <c r="H90" s="46">
        <v>0</v>
      </c>
      <c r="I90" s="50">
        <v>0</v>
      </c>
      <c r="J90" s="48">
        <v>0</v>
      </c>
      <c r="K90" s="49">
        <v>0</v>
      </c>
      <c r="L90" s="46">
        <v>0</v>
      </c>
      <c r="M90" s="49">
        <v>0</v>
      </c>
      <c r="N90" s="46">
        <v>0</v>
      </c>
      <c r="O90" s="50">
        <v>0</v>
      </c>
      <c r="P90" s="139">
        <f t="shared" si="116"/>
        <v>0</v>
      </c>
      <c r="Q90" s="140">
        <f t="shared" si="117"/>
        <v>0</v>
      </c>
      <c r="R90" s="141">
        <f t="shared" si="118"/>
        <v>0</v>
      </c>
      <c r="S90" s="41"/>
      <c r="T90" s="45">
        <v>0</v>
      </c>
      <c r="U90" s="49">
        <v>0</v>
      </c>
      <c r="V90" s="49">
        <v>0</v>
      </c>
      <c r="W90" s="49">
        <v>0</v>
      </c>
      <c r="X90" s="46">
        <v>0</v>
      </c>
      <c r="Y90" s="50">
        <v>0</v>
      </c>
      <c r="Z90" s="48">
        <v>0</v>
      </c>
      <c r="AA90" s="49">
        <v>0</v>
      </c>
      <c r="AB90" s="46">
        <v>0</v>
      </c>
      <c r="AC90" s="49">
        <v>0</v>
      </c>
      <c r="AD90" s="46">
        <v>0</v>
      </c>
      <c r="AE90" s="50">
        <v>0</v>
      </c>
      <c r="AF90" s="139">
        <f t="shared" si="119"/>
        <v>0</v>
      </c>
      <c r="AG90" s="140">
        <f t="shared" si="120"/>
        <v>0</v>
      </c>
      <c r="AH90" s="141">
        <f t="shared" si="121"/>
        <v>0</v>
      </c>
      <c r="AI90" s="43"/>
      <c r="AJ90" s="45">
        <v>0</v>
      </c>
      <c r="AK90" s="49">
        <v>0</v>
      </c>
      <c r="AL90" s="46">
        <v>0</v>
      </c>
      <c r="AM90" s="49">
        <v>0</v>
      </c>
      <c r="AN90" s="46">
        <f t="shared" si="151"/>
        <v>0</v>
      </c>
      <c r="AO90" s="50">
        <v>0</v>
      </c>
      <c r="AP90" s="48">
        <v>0</v>
      </c>
      <c r="AQ90" s="49">
        <v>0</v>
      </c>
      <c r="AR90" s="46">
        <v>0</v>
      </c>
      <c r="AS90" s="49">
        <v>0</v>
      </c>
      <c r="AT90" s="46">
        <v>0</v>
      </c>
      <c r="AU90" s="50">
        <v>0</v>
      </c>
      <c r="AV90" s="139">
        <f t="shared" si="122"/>
        <v>0</v>
      </c>
      <c r="AW90" s="140">
        <f t="shared" si="123"/>
        <v>0</v>
      </c>
      <c r="AX90" s="141">
        <f t="shared" si="124"/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f t="shared" si="125"/>
        <v>0</v>
      </c>
      <c r="BM90" s="140">
        <f t="shared" si="126"/>
        <v>0</v>
      </c>
      <c r="BN90" s="141">
        <f t="shared" si="127"/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f t="shared" si="152"/>
        <v>0</v>
      </c>
      <c r="BU90" s="50">
        <v>0</v>
      </c>
      <c r="BV90" s="48">
        <v>0</v>
      </c>
      <c r="BW90" s="49">
        <v>0</v>
      </c>
      <c r="BX90" s="46">
        <v>0</v>
      </c>
      <c r="BY90" s="49">
        <v>0</v>
      </c>
      <c r="BZ90" s="46">
        <v>0</v>
      </c>
      <c r="CA90" s="50">
        <v>0</v>
      </c>
      <c r="CB90" s="139">
        <f t="shared" si="128"/>
        <v>0</v>
      </c>
      <c r="CC90" s="140">
        <f t="shared" si="129"/>
        <v>0</v>
      </c>
      <c r="CD90" s="141">
        <f t="shared" si="130"/>
        <v>0</v>
      </c>
      <c r="CE90" s="43"/>
      <c r="CF90" s="48"/>
      <c r="CG90" s="49">
        <v>0</v>
      </c>
      <c r="CH90" s="49"/>
      <c r="CI90" s="49">
        <v>0</v>
      </c>
      <c r="CJ90" s="46">
        <f t="shared" si="131"/>
        <v>0</v>
      </c>
      <c r="CK90" s="50">
        <v>0</v>
      </c>
      <c r="CL90" s="48">
        <v>0</v>
      </c>
      <c r="CM90" s="49">
        <f t="shared" si="132"/>
        <v>0</v>
      </c>
      <c r="CN90" s="46">
        <v>0</v>
      </c>
      <c r="CO90" s="49">
        <f t="shared" si="133"/>
        <v>0</v>
      </c>
      <c r="CP90" s="46">
        <v>0</v>
      </c>
      <c r="CQ90" s="50">
        <f t="shared" si="134"/>
        <v>0</v>
      </c>
      <c r="CR90" s="139">
        <f t="shared" si="135"/>
        <v>0</v>
      </c>
      <c r="CS90" s="140">
        <f t="shared" si="136"/>
        <v>0</v>
      </c>
      <c r="CT90" s="141">
        <f t="shared" si="137"/>
        <v>0</v>
      </c>
      <c r="CU90" s="43"/>
      <c r="CV90" s="48">
        <f t="shared" si="138"/>
        <v>0</v>
      </c>
      <c r="CW90" s="49">
        <f t="shared" si="114"/>
        <v>0</v>
      </c>
      <c r="CX90" s="49">
        <f t="shared" si="139"/>
        <v>0</v>
      </c>
      <c r="CY90" s="49">
        <f t="shared" si="140"/>
        <v>0</v>
      </c>
      <c r="CZ90" s="46">
        <f t="shared" si="141"/>
        <v>0</v>
      </c>
      <c r="DA90" s="50">
        <f t="shared" si="142"/>
        <v>0</v>
      </c>
      <c r="DB90" s="48">
        <f t="shared" si="143"/>
        <v>0</v>
      </c>
      <c r="DC90" s="49">
        <f t="shared" si="105"/>
        <v>0</v>
      </c>
      <c r="DD90" s="46">
        <f t="shared" si="144"/>
        <v>0</v>
      </c>
      <c r="DE90" s="49">
        <f t="shared" si="145"/>
        <v>0</v>
      </c>
      <c r="DF90" s="46">
        <f t="shared" si="146"/>
        <v>0</v>
      </c>
      <c r="DG90" s="50">
        <f t="shared" si="147"/>
        <v>0</v>
      </c>
      <c r="DH90" s="177"/>
      <c r="DI90" s="190" t="s">
        <v>89</v>
      </c>
      <c r="DJ90" s="48">
        <f t="shared" si="148"/>
        <v>0</v>
      </c>
      <c r="DK90" s="46">
        <f t="shared" si="149"/>
        <v>0</v>
      </c>
      <c r="DL90" s="47">
        <f t="shared" si="150"/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v>25899.149999999994</v>
      </c>
      <c r="E91" s="49">
        <v>0.25992462941961636</v>
      </c>
      <c r="F91" s="49">
        <v>2778.2299999999977</v>
      </c>
      <c r="G91" s="49">
        <v>0.19402402402402386</v>
      </c>
      <c r="H91" s="46">
        <v>28677.37999999999</v>
      </c>
      <c r="I91" s="50">
        <v>0.25164426114426108</v>
      </c>
      <c r="J91" s="48">
        <v>80139.44</v>
      </c>
      <c r="K91" s="49">
        <v>0.32405234043929737</v>
      </c>
      <c r="L91" s="46">
        <v>36587.389999999985</v>
      </c>
      <c r="M91" s="49">
        <v>0.18365872880420042</v>
      </c>
      <c r="N91" s="46">
        <v>116726.82999999999</v>
      </c>
      <c r="O91" s="50">
        <v>0.26141573240048549</v>
      </c>
      <c r="P91" s="139">
        <f t="shared" si="116"/>
        <v>106038.59</v>
      </c>
      <c r="Q91" s="140">
        <f t="shared" si="117"/>
        <v>39365.619999999981</v>
      </c>
      <c r="R91" s="141">
        <f t="shared" si="118"/>
        <v>145404.20999999996</v>
      </c>
      <c r="S91" s="41"/>
      <c r="T91" s="45">
        <v>536178.89999999991</v>
      </c>
      <c r="U91" s="49">
        <v>2.9015579847394335</v>
      </c>
      <c r="V91" s="49">
        <v>163575.54999999999</v>
      </c>
      <c r="W91" s="49">
        <v>6.0333265712599582</v>
      </c>
      <c r="X91" s="46">
        <v>699754.45</v>
      </c>
      <c r="Y91" s="50">
        <v>3.3022550518635971</v>
      </c>
      <c r="Z91" s="48">
        <v>1525016.3800000001</v>
      </c>
      <c r="AA91" s="49">
        <v>1.8251101098046258</v>
      </c>
      <c r="AB91" s="46">
        <v>475900.4</v>
      </c>
      <c r="AC91" s="49">
        <v>1.8604248598525424</v>
      </c>
      <c r="AD91" s="46">
        <v>2000916.7800000003</v>
      </c>
      <c r="AE91" s="50">
        <v>1.8333873446114406</v>
      </c>
      <c r="AF91" s="139">
        <f t="shared" si="119"/>
        <v>2061195.28</v>
      </c>
      <c r="AG91" s="140">
        <f t="shared" si="120"/>
        <v>639475.94999999995</v>
      </c>
      <c r="AH91" s="141">
        <f t="shared" si="121"/>
        <v>2700671.23</v>
      </c>
      <c r="AI91" s="43"/>
      <c r="AJ91" s="45">
        <v>113358.52681339547</v>
      </c>
      <c r="AK91" s="49">
        <v>1.797628021696946</v>
      </c>
      <c r="AL91" s="46">
        <v>19361.593186604598</v>
      </c>
      <c r="AM91" s="49">
        <v>2.1328957721040003</v>
      </c>
      <c r="AN91" s="46">
        <f t="shared" si="151"/>
        <v>132720.12000000005</v>
      </c>
      <c r="AO91" s="50">
        <v>1.8435654456807105</v>
      </c>
      <c r="AP91" s="48">
        <v>95618.378316970164</v>
      </c>
      <c r="AQ91" s="49">
        <v>0.8414888525650811</v>
      </c>
      <c r="AR91" s="46">
        <v>139291.54168302976</v>
      </c>
      <c r="AS91" s="49">
        <v>1.365723854879644</v>
      </c>
      <c r="AT91" s="46">
        <v>234909.91999999993</v>
      </c>
      <c r="AU91" s="50">
        <v>1.0894575203713921</v>
      </c>
      <c r="AV91" s="139">
        <f t="shared" si="122"/>
        <v>208976.90513036563</v>
      </c>
      <c r="AW91" s="140">
        <f t="shared" si="123"/>
        <v>158653.13486963435</v>
      </c>
      <c r="AX91" s="141">
        <f t="shared" si="124"/>
        <v>367630.04</v>
      </c>
      <c r="AY91" s="43"/>
      <c r="AZ91" s="45">
        <v>85840.326551905862</v>
      </c>
      <c r="BA91" s="49">
        <v>0.78332901292073531</v>
      </c>
      <c r="BB91" s="49">
        <v>11263.813448094152</v>
      </c>
      <c r="BC91" s="49">
        <v>0.7134414395803238</v>
      </c>
      <c r="BD91" s="46">
        <v>97104.140000000014</v>
      </c>
      <c r="BE91" s="50">
        <v>0.77452812430207718</v>
      </c>
      <c r="BF91" s="48">
        <v>263452.1703746462</v>
      </c>
      <c r="BG91" s="49">
        <v>0.50748492269735535</v>
      </c>
      <c r="BH91" s="46">
        <v>176697.0196253538</v>
      </c>
      <c r="BI91" s="49">
        <v>0.90870156659991674</v>
      </c>
      <c r="BJ91" s="46">
        <v>440149.19</v>
      </c>
      <c r="BK91" s="50">
        <v>0.61681568927510888</v>
      </c>
      <c r="BL91" s="139">
        <f t="shared" si="125"/>
        <v>349292.49692655203</v>
      </c>
      <c r="BM91" s="140">
        <f t="shared" si="126"/>
        <v>187960.83307344795</v>
      </c>
      <c r="BN91" s="141">
        <f t="shared" si="127"/>
        <v>537253.32999999996</v>
      </c>
      <c r="BO91" s="43"/>
      <c r="BP91" s="45">
        <v>258401.08999999997</v>
      </c>
      <c r="BQ91" s="49">
        <v>3.3850045194335641</v>
      </c>
      <c r="BR91" s="49">
        <v>87752.410000000091</v>
      </c>
      <c r="BS91" s="49">
        <v>9.1114536392898025</v>
      </c>
      <c r="BT91" s="46">
        <f t="shared" si="152"/>
        <v>346153.50000000006</v>
      </c>
      <c r="BU91" s="50">
        <v>4.0265389447236188</v>
      </c>
      <c r="BV91" s="48">
        <v>196847.64999999985</v>
      </c>
      <c r="BW91" s="49">
        <v>0.87291148390072082</v>
      </c>
      <c r="BX91" s="46">
        <v>362957.03000000009</v>
      </c>
      <c r="BY91" s="49">
        <v>3.0955559440857656</v>
      </c>
      <c r="BZ91" s="46">
        <v>559804.67999999993</v>
      </c>
      <c r="CA91" s="50">
        <v>1.6332359273890031</v>
      </c>
      <c r="CB91" s="139">
        <f t="shared" si="128"/>
        <v>455248.73999999982</v>
      </c>
      <c r="CC91" s="140">
        <f t="shared" si="129"/>
        <v>450709.44000000018</v>
      </c>
      <c r="CD91" s="141">
        <f t="shared" si="130"/>
        <v>905958.17999999993</v>
      </c>
      <c r="CE91" s="43"/>
      <c r="CF91" s="48"/>
      <c r="CG91" s="49">
        <v>0</v>
      </c>
      <c r="CH91" s="49"/>
      <c r="CI91" s="49">
        <v>0</v>
      </c>
      <c r="CJ91" s="46">
        <f t="shared" si="131"/>
        <v>0</v>
      </c>
      <c r="CK91" s="50">
        <v>0</v>
      </c>
      <c r="CL91" s="48">
        <v>0</v>
      </c>
      <c r="CM91" s="49">
        <f t="shared" si="132"/>
        <v>0</v>
      </c>
      <c r="CN91" s="46">
        <v>0</v>
      </c>
      <c r="CO91" s="49">
        <f t="shared" si="133"/>
        <v>0</v>
      </c>
      <c r="CP91" s="46">
        <v>0</v>
      </c>
      <c r="CQ91" s="50">
        <f t="shared" si="134"/>
        <v>0</v>
      </c>
      <c r="CR91" s="139">
        <f t="shared" si="135"/>
        <v>0</v>
      </c>
      <c r="CS91" s="140">
        <f t="shared" si="136"/>
        <v>0</v>
      </c>
      <c r="CT91" s="141">
        <f t="shared" si="137"/>
        <v>0</v>
      </c>
      <c r="CU91" s="43"/>
      <c r="CV91" s="48">
        <f t="shared" si="138"/>
        <v>1019677.9933653012</v>
      </c>
      <c r="CW91" s="49">
        <f t="shared" si="114"/>
        <v>1.551794552645734</v>
      </c>
      <c r="CX91" s="49">
        <f t="shared" si="139"/>
        <v>284731.5966346988</v>
      </c>
      <c r="CY91" s="49">
        <f t="shared" si="140"/>
        <v>2.9941490350245941</v>
      </c>
      <c r="CZ91" s="46">
        <f t="shared" si="141"/>
        <v>1304409.5899999999</v>
      </c>
      <c r="DA91" s="50">
        <f t="shared" si="142"/>
        <v>1.7341444604569045</v>
      </c>
      <c r="DB91" s="48">
        <f t="shared" si="143"/>
        <v>2161074.0186916161</v>
      </c>
      <c r="DC91" s="49">
        <f t="shared" si="105"/>
        <v>0.89467647176343601</v>
      </c>
      <c r="DD91" s="46">
        <f t="shared" si="144"/>
        <v>1191433.3813083835</v>
      </c>
      <c r="DE91" s="49">
        <f t="shared" si="145"/>
        <v>1.1541922152898416</v>
      </c>
      <c r="DF91" s="46">
        <f t="shared" si="146"/>
        <v>3352507.3999999994</v>
      </c>
      <c r="DG91" s="50">
        <f t="shared" si="147"/>
        <v>0.97237627934996373</v>
      </c>
      <c r="DH91" s="177"/>
      <c r="DI91" s="190" t="s">
        <v>100</v>
      </c>
      <c r="DJ91" s="48">
        <f t="shared" si="148"/>
        <v>1304409.5899999999</v>
      </c>
      <c r="DK91" s="46">
        <f t="shared" si="149"/>
        <v>3352507.3999999994</v>
      </c>
      <c r="DL91" s="47">
        <f t="shared" si="150"/>
        <v>4656916.9899999993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v>663309.91999999993</v>
      </c>
      <c r="E92" s="49">
        <v>6.6569978221816317</v>
      </c>
      <c r="F92" s="49">
        <v>0</v>
      </c>
      <c r="G92" s="49">
        <v>0</v>
      </c>
      <c r="H92" s="46">
        <v>663309.91999999993</v>
      </c>
      <c r="I92" s="50">
        <v>5.8205503685503679</v>
      </c>
      <c r="J92" s="48">
        <v>2981711.04</v>
      </c>
      <c r="K92" s="49">
        <v>12.056865396435157</v>
      </c>
      <c r="L92" s="46">
        <v>0</v>
      </c>
      <c r="M92" s="49">
        <v>0</v>
      </c>
      <c r="N92" s="46">
        <v>2981711.04</v>
      </c>
      <c r="O92" s="50">
        <v>6.6776950537268371</v>
      </c>
      <c r="P92" s="139">
        <f t="shared" si="116"/>
        <v>3645020.96</v>
      </c>
      <c r="Q92" s="140">
        <f t="shared" si="117"/>
        <v>0</v>
      </c>
      <c r="R92" s="141">
        <f t="shared" si="118"/>
        <v>3645020.96</v>
      </c>
      <c r="S92" s="41"/>
      <c r="T92" s="45">
        <v>2399512.4199999995</v>
      </c>
      <c r="U92" s="49">
        <v>12.985077222793437</v>
      </c>
      <c r="V92" s="49">
        <v>138706.39000000001</v>
      </c>
      <c r="W92" s="49">
        <v>5.1160515638831523</v>
      </c>
      <c r="X92" s="46">
        <v>2538218.8099999996</v>
      </c>
      <c r="Y92" s="50">
        <v>11.978267359439739</v>
      </c>
      <c r="Z92" s="48">
        <v>83748.880000000063</v>
      </c>
      <c r="AA92" s="49">
        <v>0.10022903988271559</v>
      </c>
      <c r="AB92" s="46">
        <v>151477.38000000003</v>
      </c>
      <c r="AC92" s="49">
        <v>0.59216651941736198</v>
      </c>
      <c r="AD92" s="46">
        <v>235226.2600000001</v>
      </c>
      <c r="AE92" s="50">
        <v>0.21553162655984145</v>
      </c>
      <c r="AF92" s="139">
        <f t="shared" si="119"/>
        <v>2483261.2999999993</v>
      </c>
      <c r="AG92" s="140">
        <f t="shared" si="120"/>
        <v>290183.77</v>
      </c>
      <c r="AH92" s="141">
        <f t="shared" si="121"/>
        <v>2773445.0699999994</v>
      </c>
      <c r="AI92" s="43"/>
      <c r="AJ92" s="45">
        <v>341516.97671241179</v>
      </c>
      <c r="AK92" s="49">
        <v>5.4970781900367278</v>
      </c>
      <c r="AL92" s="46">
        <v>51435.772516566503</v>
      </c>
      <c r="AM92" s="49">
        <v>5.21449437515881</v>
      </c>
      <c r="AN92" s="46">
        <f t="shared" si="151"/>
        <v>392952.7492289783</v>
      </c>
      <c r="AO92" s="50">
        <v>5.4583593675456417</v>
      </c>
      <c r="AP92" s="48">
        <v>26878.520581439749</v>
      </c>
      <c r="AQ92" s="49">
        <v>0.23654422759341501</v>
      </c>
      <c r="AR92" s="46">
        <v>82136.398091066949</v>
      </c>
      <c r="AS92" s="49">
        <v>0.80532986333173462</v>
      </c>
      <c r="AT92" s="46">
        <v>109014.9186725067</v>
      </c>
      <c r="AU92" s="50">
        <v>0.50558581340642472</v>
      </c>
      <c r="AV92" s="139">
        <f t="shared" si="122"/>
        <v>368395.49729385157</v>
      </c>
      <c r="AW92" s="140">
        <f t="shared" si="123"/>
        <v>133572.17060763345</v>
      </c>
      <c r="AX92" s="141">
        <f t="shared" si="124"/>
        <v>501967.66790148499</v>
      </c>
      <c r="AY92" s="43"/>
      <c r="AZ92" s="45">
        <v>970810.3262420469</v>
      </c>
      <c r="BA92" s="49">
        <v>8.8590517433388722</v>
      </c>
      <c r="BB92" s="49">
        <v>115757.55515795296</v>
      </c>
      <c r="BC92" s="49">
        <v>7.3319961463106766</v>
      </c>
      <c r="BD92" s="46">
        <v>1086567.8813999998</v>
      </c>
      <c r="BE92" s="50">
        <v>8.666750800816768</v>
      </c>
      <c r="BF92" s="48">
        <v>179296.60772262391</v>
      </c>
      <c r="BG92" s="49">
        <v>0.34537701845697327</v>
      </c>
      <c r="BH92" s="46">
        <v>119168.39227737613</v>
      </c>
      <c r="BI92" s="49">
        <v>0.61284850746914954</v>
      </c>
      <c r="BJ92" s="46">
        <v>298465.00000000006</v>
      </c>
      <c r="BK92" s="50">
        <v>0.41826248663435095</v>
      </c>
      <c r="BL92" s="139">
        <f t="shared" si="125"/>
        <v>1150106.9339646709</v>
      </c>
      <c r="BM92" s="140">
        <f t="shared" si="126"/>
        <v>234925.94743532909</v>
      </c>
      <c r="BN92" s="141">
        <f t="shared" si="127"/>
        <v>1385032.8813999998</v>
      </c>
      <c r="BO92" s="43"/>
      <c r="BP92" s="45">
        <v>188325.85999998916</v>
      </c>
      <c r="BQ92" s="49">
        <v>2.467032500622099</v>
      </c>
      <c r="BR92" s="49">
        <v>25762.849999999366</v>
      </c>
      <c r="BS92" s="49">
        <v>2.6749922126465959</v>
      </c>
      <c r="BT92" s="46">
        <f t="shared" si="152"/>
        <v>214088.70999998852</v>
      </c>
      <c r="BU92" s="50">
        <v>2.4903302391586233</v>
      </c>
      <c r="BV92" s="48">
        <v>30568.179999999891</v>
      </c>
      <c r="BW92" s="49">
        <v>0.13555313138838215</v>
      </c>
      <c r="BX92" s="46">
        <v>17868.789999999964</v>
      </c>
      <c r="BY92" s="49">
        <v>0.15239776206599487</v>
      </c>
      <c r="BZ92" s="46">
        <v>48436.969999999856</v>
      </c>
      <c r="CA92" s="50">
        <v>0.14131535952479549</v>
      </c>
      <c r="CB92" s="139">
        <f t="shared" si="128"/>
        <v>218894.03999998904</v>
      </c>
      <c r="CC92" s="140">
        <f t="shared" si="129"/>
        <v>43631.63999999933</v>
      </c>
      <c r="CD92" s="141">
        <f t="shared" si="130"/>
        <v>262525.67999998835</v>
      </c>
      <c r="CE92" s="43"/>
      <c r="CF92" s="48"/>
      <c r="CG92" s="49">
        <v>0</v>
      </c>
      <c r="CH92" s="49"/>
      <c r="CI92" s="49">
        <v>0</v>
      </c>
      <c r="CJ92" s="46">
        <f t="shared" si="131"/>
        <v>0</v>
      </c>
      <c r="CK92" s="50">
        <v>0</v>
      </c>
      <c r="CL92" s="48">
        <v>0</v>
      </c>
      <c r="CM92" s="49">
        <f t="shared" si="132"/>
        <v>0</v>
      </c>
      <c r="CN92" s="46">
        <v>0</v>
      </c>
      <c r="CO92" s="49">
        <f t="shared" si="133"/>
        <v>0</v>
      </c>
      <c r="CP92" s="46">
        <v>0</v>
      </c>
      <c r="CQ92" s="50">
        <f t="shared" si="134"/>
        <v>0</v>
      </c>
      <c r="CR92" s="139">
        <f t="shared" si="135"/>
        <v>0</v>
      </c>
      <c r="CS92" s="140">
        <f t="shared" si="136"/>
        <v>0</v>
      </c>
      <c r="CT92" s="141">
        <f t="shared" si="137"/>
        <v>0</v>
      </c>
      <c r="CU92" s="43"/>
      <c r="CV92" s="48">
        <f t="shared" si="138"/>
        <v>4563475.5029544467</v>
      </c>
      <c r="CW92" s="49">
        <f t="shared" si="114"/>
        <v>6.9449144462216275</v>
      </c>
      <c r="CX92" s="49">
        <f t="shared" si="139"/>
        <v>331662.5676745188</v>
      </c>
      <c r="CY92" s="49">
        <f t="shared" si="140"/>
        <v>3.4876605501232314</v>
      </c>
      <c r="CZ92" s="46">
        <f t="shared" si="141"/>
        <v>4895138.0706289653</v>
      </c>
      <c r="DA92" s="50">
        <f t="shared" si="142"/>
        <v>6.5078305414428304</v>
      </c>
      <c r="DB92" s="48">
        <f t="shared" si="143"/>
        <v>3302203.228304063</v>
      </c>
      <c r="DC92" s="49">
        <f t="shared" si="105"/>
        <v>1.3670996494296841</v>
      </c>
      <c r="DD92" s="46">
        <f t="shared" si="144"/>
        <v>370650.96036844311</v>
      </c>
      <c r="DE92" s="49">
        <f t="shared" si="145"/>
        <v>0.35906535754199315</v>
      </c>
      <c r="DF92" s="46">
        <f t="shared" si="146"/>
        <v>3672854.1886725063</v>
      </c>
      <c r="DG92" s="50">
        <f t="shared" si="147"/>
        <v>1.0652910984107902</v>
      </c>
      <c r="DH92" s="177"/>
      <c r="DI92" s="190" t="s">
        <v>101</v>
      </c>
      <c r="DJ92" s="48">
        <f t="shared" si="148"/>
        <v>4895138.0706289653</v>
      </c>
      <c r="DK92" s="46">
        <f t="shared" si="149"/>
        <v>3672854.1886725063</v>
      </c>
      <c r="DL92" s="47">
        <f t="shared" si="150"/>
        <v>8567992.2593014725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v>9030310.0580357239</v>
      </c>
      <c r="E93" s="49">
        <v>90.628456740054034</v>
      </c>
      <c r="F93" s="49">
        <v>5438140.3035444785</v>
      </c>
      <c r="G93" s="49">
        <v>379.78492237897052</v>
      </c>
      <c r="H93" s="46">
        <v>14468450.361580202</v>
      </c>
      <c r="I93" s="50">
        <v>126.96077888364516</v>
      </c>
      <c r="J93" s="48">
        <v>7651463.3319287039</v>
      </c>
      <c r="K93" s="49">
        <v>30.939504949085755</v>
      </c>
      <c r="L93" s="46">
        <v>-1112521.8335809791</v>
      </c>
      <c r="M93" s="49">
        <v>-5.5845564748510608</v>
      </c>
      <c r="N93" s="46">
        <v>6538941.4983477248</v>
      </c>
      <c r="O93" s="50">
        <v>14.644295411042163</v>
      </c>
      <c r="P93" s="139">
        <f t="shared" si="116"/>
        <v>16681773.389964428</v>
      </c>
      <c r="Q93" s="140">
        <f t="shared" si="117"/>
        <v>4325618.4699634993</v>
      </c>
      <c r="R93" s="141">
        <f t="shared" si="118"/>
        <v>21007391.859927926</v>
      </c>
      <c r="S93" s="41"/>
      <c r="T93" s="45">
        <v>2590122.6100000013</v>
      </c>
      <c r="U93" s="49">
        <v>14.016573461767418</v>
      </c>
      <c r="V93" s="49">
        <v>488757.31999999983</v>
      </c>
      <c r="W93" s="49">
        <v>18.027342874004123</v>
      </c>
      <c r="X93" s="46">
        <v>3078879.9300000011</v>
      </c>
      <c r="Y93" s="50">
        <v>14.529735113401482</v>
      </c>
      <c r="Z93" s="48">
        <v>3399507.5099999979</v>
      </c>
      <c r="AA93" s="49">
        <v>4.0684648415761586</v>
      </c>
      <c r="AB93" s="46">
        <v>533892.34999999963</v>
      </c>
      <c r="AC93" s="49">
        <v>2.0871312577696797</v>
      </c>
      <c r="AD93" s="46">
        <v>3933399.8599999975</v>
      </c>
      <c r="AE93" s="50">
        <v>3.6040706923455392</v>
      </c>
      <c r="AF93" s="139">
        <f t="shared" si="119"/>
        <v>5989630.1199999992</v>
      </c>
      <c r="AG93" s="140">
        <f t="shared" si="120"/>
        <v>1022649.6699999995</v>
      </c>
      <c r="AH93" s="141">
        <f t="shared" si="121"/>
        <v>7012279.7899999991</v>
      </c>
      <c r="AI93" s="43"/>
      <c r="AJ93" s="45">
        <v>34976.823414518498</v>
      </c>
      <c r="AK93" s="49">
        <v>2.2095990482107215</v>
      </c>
      <c r="AL93" s="46">
        <v>-61209.448235930176</v>
      </c>
      <c r="AM93" s="49">
        <v>-5.6269204403449704</v>
      </c>
      <c r="AN93" s="46">
        <f t="shared" si="151"/>
        <v>-26232.624821411679</v>
      </c>
      <c r="AO93" s="50">
        <v>1.1358616611052035</v>
      </c>
      <c r="AP93" s="48">
        <v>145859.3593104803</v>
      </c>
      <c r="AQ93" s="49">
        <v>1.2836342454499718</v>
      </c>
      <c r="AR93" s="46">
        <v>-102371.84042633045</v>
      </c>
      <c r="AS93" s="49">
        <v>-1.0037340591457133</v>
      </c>
      <c r="AT93" s="46">
        <v>43487.518884149846</v>
      </c>
      <c r="AU93" s="50">
        <v>0.2016849884016392</v>
      </c>
      <c r="AV93" s="139">
        <f t="shared" si="122"/>
        <v>180836.1827249988</v>
      </c>
      <c r="AW93" s="149">
        <f t="shared" si="123"/>
        <v>-163581.28866226063</v>
      </c>
      <c r="AX93" s="141">
        <f t="shared" si="124"/>
        <v>17254.894062738167</v>
      </c>
      <c r="AY93" s="43"/>
      <c r="AZ93" s="45">
        <v>160164.58501432464</v>
      </c>
      <c r="BA93" s="49">
        <v>1.4615690704329523</v>
      </c>
      <c r="BB93" s="49">
        <v>21016.509128747275</v>
      </c>
      <c r="BC93" s="49">
        <v>1.33116982067059</v>
      </c>
      <c r="BD93" s="46">
        <v>181181.09414307191</v>
      </c>
      <c r="BE93" s="50">
        <v>1.4451479927182458</v>
      </c>
      <c r="BF93" s="48">
        <v>127037.582858201</v>
      </c>
      <c r="BG93" s="49">
        <v>0.24471105257843559</v>
      </c>
      <c r="BH93" s="46">
        <v>85203.937547873706</v>
      </c>
      <c r="BI93" s="49">
        <v>0.43817915941308155</v>
      </c>
      <c r="BJ93" s="46">
        <v>212241.52040607471</v>
      </c>
      <c r="BK93" s="50">
        <v>0.29743074093143296</v>
      </c>
      <c r="BL93" s="139">
        <f t="shared" si="125"/>
        <v>287202.16787252564</v>
      </c>
      <c r="BM93" s="140">
        <f t="shared" si="126"/>
        <v>106220.44667662098</v>
      </c>
      <c r="BN93" s="141">
        <f t="shared" si="127"/>
        <v>393422.61454914662</v>
      </c>
      <c r="BO93" s="43"/>
      <c r="BP93" s="45">
        <v>945870.47000000102</v>
      </c>
      <c r="BQ93" s="49">
        <v>12.390721013401116</v>
      </c>
      <c r="BR93" s="49">
        <v>1956.649999999674</v>
      </c>
      <c r="BS93" s="49">
        <v>0.20316166545526676</v>
      </c>
      <c r="BT93" s="46">
        <f t="shared" si="152"/>
        <v>947827.12000000069</v>
      </c>
      <c r="BU93" s="50">
        <v>11.025348036478698</v>
      </c>
      <c r="BV93" s="48">
        <v>6691.6500000000906</v>
      </c>
      <c r="BW93" s="49">
        <v>2.9673801700169353E-2</v>
      </c>
      <c r="BX93" s="46">
        <v>5818.519999999553</v>
      </c>
      <c r="BY93" s="49">
        <v>4.9624480814658749E-2</v>
      </c>
      <c r="BZ93" s="46">
        <v>12510.169999999644</v>
      </c>
      <c r="CA93" s="50">
        <v>3.6498549997373203E-2</v>
      </c>
      <c r="CB93" s="139">
        <f t="shared" si="128"/>
        <v>952562.12000000116</v>
      </c>
      <c r="CC93" s="140">
        <f t="shared" si="129"/>
        <v>7775.169999999227</v>
      </c>
      <c r="CD93" s="141">
        <f t="shared" si="130"/>
        <v>960337.29000000039</v>
      </c>
      <c r="CE93" s="43"/>
      <c r="CF93" s="48">
        <v>5285250.87</v>
      </c>
      <c r="CG93" s="49">
        <v>42.136383618215447</v>
      </c>
      <c r="CH93" s="49">
        <v>789750.13</v>
      </c>
      <c r="CI93" s="49">
        <v>42.767796490848042</v>
      </c>
      <c r="CJ93" s="46">
        <f t="shared" si="131"/>
        <v>6075001</v>
      </c>
      <c r="CK93" s="50">
        <v>42.217410943863015</v>
      </c>
      <c r="CL93" s="48">
        <v>3579480</v>
      </c>
      <c r="CM93" s="49">
        <f t="shared" si="132"/>
        <v>7.5463599335486533</v>
      </c>
      <c r="CN93" s="46">
        <v>2288520</v>
      </c>
      <c r="CO93" s="49">
        <f t="shared" si="133"/>
        <v>13.992100661539025</v>
      </c>
      <c r="CP93" s="46">
        <v>5868000</v>
      </c>
      <c r="CQ93" s="50">
        <f t="shared" si="134"/>
        <v>9.1990782109768148</v>
      </c>
      <c r="CR93" s="139">
        <f t="shared" si="135"/>
        <v>8864730.870000001</v>
      </c>
      <c r="CS93" s="140">
        <f t="shared" si="136"/>
        <v>3078270.13</v>
      </c>
      <c r="CT93" s="141">
        <f t="shared" si="137"/>
        <v>11943001</v>
      </c>
      <c r="CU93" s="43"/>
      <c r="CV93" s="48">
        <f t="shared" si="138"/>
        <v>18046695.416464567</v>
      </c>
      <c r="CW93" s="49">
        <f t="shared" si="114"/>
        <v>27.464320915763551</v>
      </c>
      <c r="CX93" s="49">
        <f t="shared" si="139"/>
        <v>6678411.4644372957</v>
      </c>
      <c r="CY93" s="49">
        <f t="shared" si="140"/>
        <v>70.228100702840237</v>
      </c>
      <c r="CZ93" s="46">
        <f t="shared" si="141"/>
        <v>24725106.880901862</v>
      </c>
      <c r="DA93" s="50">
        <f t="shared" si="142"/>
        <v>32.87073896146444</v>
      </c>
      <c r="DB93" s="48">
        <f t="shared" si="143"/>
        <v>14910039.434097383</v>
      </c>
      <c r="DC93" s="49">
        <f t="shared" si="105"/>
        <v>6.1726999442750259</v>
      </c>
      <c r="DD93" s="46">
        <f t="shared" si="144"/>
        <v>1698541.1335405633</v>
      </c>
      <c r="DE93" s="49">
        <f t="shared" si="145"/>
        <v>1.6454490737276664</v>
      </c>
      <c r="DF93" s="46">
        <f t="shared" si="146"/>
        <v>16608580.567637946</v>
      </c>
      <c r="DG93" s="50">
        <f t="shared" si="147"/>
        <v>4.8172271827480229</v>
      </c>
      <c r="DH93" s="177"/>
      <c r="DI93" s="190" t="s">
        <v>90</v>
      </c>
      <c r="DJ93" s="48">
        <f t="shared" si="148"/>
        <v>24725106.880901862</v>
      </c>
      <c r="DK93" s="46">
        <f t="shared" si="149"/>
        <v>16608580.567637946</v>
      </c>
      <c r="DL93" s="47">
        <f t="shared" si="150"/>
        <v>41333687.448539808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v>-516497.38</v>
      </c>
      <c r="E94" s="49">
        <v>-5.1835828624762899</v>
      </c>
      <c r="F94" s="49">
        <v>0</v>
      </c>
      <c r="G94" s="49">
        <v>0</v>
      </c>
      <c r="H94" s="46">
        <v>-516497.38</v>
      </c>
      <c r="I94" s="50">
        <v>-4.5322690417690419</v>
      </c>
      <c r="J94" s="48">
        <v>513350.24</v>
      </c>
      <c r="K94" s="49">
        <v>2.0757862387992105</v>
      </c>
      <c r="L94" s="46">
        <v>0</v>
      </c>
      <c r="M94" s="49">
        <v>0</v>
      </c>
      <c r="N94" s="46">
        <v>513350.24</v>
      </c>
      <c r="O94" s="50">
        <v>1.1496742348572733</v>
      </c>
      <c r="P94" s="139">
        <f t="shared" si="116"/>
        <v>-3147.140000000014</v>
      </c>
      <c r="Q94" s="140">
        <f t="shared" si="117"/>
        <v>0</v>
      </c>
      <c r="R94" s="141">
        <f t="shared" si="118"/>
        <v>-3147.140000000014</v>
      </c>
      <c r="S94" s="41"/>
      <c r="T94" s="45">
        <v>0</v>
      </c>
      <c r="U94" s="49">
        <v>0</v>
      </c>
      <c r="V94" s="49">
        <v>0</v>
      </c>
      <c r="W94" s="49">
        <v>0</v>
      </c>
      <c r="X94" s="46">
        <v>0</v>
      </c>
      <c r="Y94" s="50">
        <v>0</v>
      </c>
      <c r="Z94" s="48">
        <v>0</v>
      </c>
      <c r="AA94" s="49">
        <v>0</v>
      </c>
      <c r="AB94" s="46">
        <v>0</v>
      </c>
      <c r="AC94" s="49">
        <v>0</v>
      </c>
      <c r="AD94" s="46">
        <v>0</v>
      </c>
      <c r="AE94" s="50">
        <v>0</v>
      </c>
      <c r="AF94" s="139">
        <f t="shared" si="119"/>
        <v>0</v>
      </c>
      <c r="AG94" s="140">
        <f t="shared" si="120"/>
        <v>0</v>
      </c>
      <c r="AH94" s="141">
        <f t="shared" si="121"/>
        <v>0</v>
      </c>
      <c r="AI94" s="43"/>
      <c r="AJ94" s="45">
        <v>3537706.923465163</v>
      </c>
      <c r="AK94" s="49">
        <v>56.02965784969718</v>
      </c>
      <c r="AL94" s="46">
        <v>589091.95576218946</v>
      </c>
      <c r="AM94" s="49">
        <v>63.217798091417706</v>
      </c>
      <c r="AN94" s="46">
        <f t="shared" si="151"/>
        <v>4126798.8792273523</v>
      </c>
      <c r="AO94" s="50">
        <v>57.014556175103564</v>
      </c>
      <c r="AP94" s="48">
        <v>1164301.9328948667</v>
      </c>
      <c r="AQ94" s="49">
        <v>10.246430809600165</v>
      </c>
      <c r="AR94" s="46">
        <v>1705844.0735032531</v>
      </c>
      <c r="AS94" s="49">
        <v>16.725437278811395</v>
      </c>
      <c r="AT94" s="46">
        <v>2870146.00639812</v>
      </c>
      <c r="AU94" s="50">
        <v>13.311068988633389</v>
      </c>
      <c r="AV94" s="139">
        <f t="shared" si="122"/>
        <v>4702008.8563600294</v>
      </c>
      <c r="AW94" s="140">
        <f t="shared" si="123"/>
        <v>2294936.0292654424</v>
      </c>
      <c r="AX94" s="141">
        <f t="shared" si="124"/>
        <v>6996944.8856254723</v>
      </c>
      <c r="AY94" s="43"/>
      <c r="AZ94" s="45">
        <v>5025450.526663797</v>
      </c>
      <c r="BA94" s="49">
        <v>45.859345585704091</v>
      </c>
      <c r="BB94" s="49">
        <v>659430.59047823166</v>
      </c>
      <c r="BC94" s="49">
        <v>41.767835728289313</v>
      </c>
      <c r="BD94" s="46">
        <v>5684881.1171420291</v>
      </c>
      <c r="BE94" s="50">
        <v>45.344104881010345</v>
      </c>
      <c r="BF94" s="48">
        <v>2644789.6152909328</v>
      </c>
      <c r="BG94" s="49">
        <v>5.0946281883273317</v>
      </c>
      <c r="BH94" s="46">
        <v>1773856.8708446212</v>
      </c>
      <c r="BI94" s="49">
        <v>9.1224318377198319</v>
      </c>
      <c r="BJ94" s="46">
        <v>4418646.4861355536</v>
      </c>
      <c r="BK94" s="50">
        <v>6.192196963962922</v>
      </c>
      <c r="BL94" s="139">
        <f t="shared" si="125"/>
        <v>7670240.1419547293</v>
      </c>
      <c r="BM94" s="140">
        <f t="shared" si="126"/>
        <v>2433287.4613228529</v>
      </c>
      <c r="BN94" s="141">
        <f t="shared" si="127"/>
        <v>10103527.603277583</v>
      </c>
      <c r="BO94" s="43"/>
      <c r="BP94" s="45">
        <v>459212.50000000006</v>
      </c>
      <c r="BQ94" s="49">
        <v>6.015595320748786</v>
      </c>
      <c r="BR94" s="49">
        <v>1557.42</v>
      </c>
      <c r="BS94" s="49">
        <v>0.16170906447928565</v>
      </c>
      <c r="BT94" s="46">
        <f t="shared" si="152"/>
        <v>460769.92000000004</v>
      </c>
      <c r="BU94" s="50">
        <v>5.3597841057137545</v>
      </c>
      <c r="BV94" s="48">
        <v>43375.579999999987</v>
      </c>
      <c r="BW94" s="49">
        <v>0.19234693379806386</v>
      </c>
      <c r="BX94" s="46">
        <v>23359.16</v>
      </c>
      <c r="BY94" s="49">
        <v>0.19922354606783738</v>
      </c>
      <c r="BZ94" s="46">
        <v>66734.739999999991</v>
      </c>
      <c r="CA94" s="50">
        <v>0.19469929221199794</v>
      </c>
      <c r="CB94" s="139">
        <f t="shared" si="128"/>
        <v>502588.08000000007</v>
      </c>
      <c r="CC94" s="140">
        <f t="shared" si="129"/>
        <v>24916.58</v>
      </c>
      <c r="CD94" s="141">
        <f t="shared" si="130"/>
        <v>527504.66</v>
      </c>
      <c r="CE94" s="43"/>
      <c r="CF94" s="48"/>
      <c r="CG94" s="49">
        <v>0</v>
      </c>
      <c r="CH94" s="49"/>
      <c r="CI94" s="49">
        <v>0</v>
      </c>
      <c r="CJ94" s="46">
        <f t="shared" si="131"/>
        <v>0</v>
      </c>
      <c r="CK94" s="50">
        <v>0</v>
      </c>
      <c r="CL94" s="48">
        <v>0</v>
      </c>
      <c r="CM94" s="49">
        <f t="shared" si="132"/>
        <v>0</v>
      </c>
      <c r="CN94" s="46">
        <v>0</v>
      </c>
      <c r="CO94" s="49">
        <f t="shared" si="133"/>
        <v>0</v>
      </c>
      <c r="CP94" s="46">
        <v>0</v>
      </c>
      <c r="CQ94" s="50">
        <f t="shared" si="134"/>
        <v>0</v>
      </c>
      <c r="CR94" s="139">
        <f t="shared" si="135"/>
        <v>0</v>
      </c>
      <c r="CS94" s="140">
        <f t="shared" si="136"/>
        <v>0</v>
      </c>
      <c r="CT94" s="141">
        <f t="shared" si="137"/>
        <v>0</v>
      </c>
      <c r="CU94" s="43"/>
      <c r="CV94" s="48">
        <f t="shared" si="138"/>
        <v>8505872.5701289605</v>
      </c>
      <c r="CW94" s="49">
        <f t="shared" si="114"/>
        <v>12.944642137722587</v>
      </c>
      <c r="CX94" s="49">
        <f t="shared" si="139"/>
        <v>1250079.9662404209</v>
      </c>
      <c r="CY94" s="49">
        <f t="shared" si="140"/>
        <v>13.145452660894474</v>
      </c>
      <c r="CZ94" s="46">
        <f t="shared" si="141"/>
        <v>9755952.5363693815</v>
      </c>
      <c r="DA94" s="50">
        <f t="shared" si="142"/>
        <v>12.970029641859234</v>
      </c>
      <c r="DB94" s="48">
        <f t="shared" si="143"/>
        <v>4365817.3681857996</v>
      </c>
      <c r="DC94" s="49">
        <f t="shared" si="105"/>
        <v>1.8074318813461168</v>
      </c>
      <c r="DD94" s="46">
        <f t="shared" si="144"/>
        <v>3503060.1043478744</v>
      </c>
      <c r="DE94" s="49">
        <f t="shared" si="145"/>
        <v>3.3935633880684577</v>
      </c>
      <c r="DF94" s="46">
        <f t="shared" si="146"/>
        <v>7868877.472533674</v>
      </c>
      <c r="DG94" s="50">
        <f t="shared" si="147"/>
        <v>2.282324507144426</v>
      </c>
      <c r="DH94" s="177"/>
      <c r="DI94" s="190" t="s">
        <v>91</v>
      </c>
      <c r="DJ94" s="48">
        <f t="shared" si="148"/>
        <v>9755952.5363693815</v>
      </c>
      <c r="DK94" s="46">
        <f t="shared" si="149"/>
        <v>7868877.472533674</v>
      </c>
      <c r="DL94" s="47">
        <f t="shared" si="150"/>
        <v>17624830.008903056</v>
      </c>
      <c r="DM94"/>
    </row>
    <row r="95" spans="1:119" s="62" customFormat="1" ht="15.6" x14ac:dyDescent="0.3">
      <c r="A95" s="35">
        <v>80</v>
      </c>
      <c r="B95" s="35" t="s">
        <v>195</v>
      </c>
      <c r="C95" s="52"/>
      <c r="D95" s="53">
        <v>19791117.324515682</v>
      </c>
      <c r="E95" s="57">
        <v>198.62423424610031</v>
      </c>
      <c r="F95" s="54">
        <v>5163340.8201533118</v>
      </c>
      <c r="G95" s="57">
        <v>360.5936741499624</v>
      </c>
      <c r="H95" s="54">
        <v>24954458.144668993</v>
      </c>
      <c r="I95" s="58">
        <v>218.9755891950596</v>
      </c>
      <c r="J95" s="56">
        <v>14936629.597834112</v>
      </c>
      <c r="K95" s="57">
        <v>60.397848792717113</v>
      </c>
      <c r="L95" s="54">
        <v>2736403.1061363304</v>
      </c>
      <c r="M95" s="57">
        <v>13.735998002832785</v>
      </c>
      <c r="N95" s="54">
        <v>17673032.703970443</v>
      </c>
      <c r="O95" s="58">
        <v>39.579664658469412</v>
      </c>
      <c r="P95" s="145">
        <f t="shared" si="116"/>
        <v>34727746.922349796</v>
      </c>
      <c r="Q95" s="151">
        <f t="shared" si="117"/>
        <v>7899743.9262896422</v>
      </c>
      <c r="R95" s="152">
        <f t="shared" si="118"/>
        <v>42627490.848639436</v>
      </c>
      <c r="S95" s="41"/>
      <c r="T95" s="53">
        <v>12639924.4834801</v>
      </c>
      <c r="U95" s="57">
        <v>68.40156114227014</v>
      </c>
      <c r="V95" s="54">
        <v>1910035.6236861371</v>
      </c>
      <c r="W95" s="57">
        <v>70.44982383026472</v>
      </c>
      <c r="X95" s="54">
        <v>14549960.107166236</v>
      </c>
      <c r="Y95" s="58">
        <v>68.66362803166669</v>
      </c>
      <c r="Z95" s="56">
        <v>21098851.845862661</v>
      </c>
      <c r="AA95" s="57">
        <v>25.250697837851376</v>
      </c>
      <c r="AB95" s="54">
        <f>SUM(AB75:AB94)</f>
        <v>6690735.0932489997</v>
      </c>
      <c r="AC95" s="57">
        <v>26.155913922678476</v>
      </c>
      <c r="AD95" s="54">
        <v>27789586.939111661</v>
      </c>
      <c r="AE95" s="58">
        <v>25.462866579661895</v>
      </c>
      <c r="AF95" s="145">
        <f t="shared" si="119"/>
        <v>33738776.32934276</v>
      </c>
      <c r="AG95" s="151">
        <f t="shared" si="120"/>
        <v>8600770.7169351373</v>
      </c>
      <c r="AH95" s="152">
        <f t="shared" si="121"/>
        <v>42339547.046277896</v>
      </c>
      <c r="AI95" s="43"/>
      <c r="AJ95" s="53">
        <f>SUM(AJ75:AJ94)</f>
        <v>8788800.0923420694</v>
      </c>
      <c r="AK95" s="57">
        <v>115.99540364699317</v>
      </c>
      <c r="AL95" s="54">
        <f>SUM(AL75:AL94)</f>
        <v>1404158.3540859269</v>
      </c>
      <c r="AM95" s="57">
        <v>126.13140683856338</v>
      </c>
      <c r="AN95" s="54">
        <f>SUM(AN75:AN94)</f>
        <v>10192958.446427997</v>
      </c>
      <c r="AO95" s="58">
        <v>117.38420968499304</v>
      </c>
      <c r="AP95" s="56">
        <v>2929003.2068157485</v>
      </c>
      <c r="AQ95" s="57">
        <v>25.776671713594549</v>
      </c>
      <c r="AR95" s="54">
        <v>4019079.7670527366</v>
      </c>
      <c r="AS95" s="57">
        <v>39.406219833639604</v>
      </c>
      <c r="AT95" s="54">
        <v>6948082.9738684855</v>
      </c>
      <c r="AU95" s="58">
        <v>32.223591272967319</v>
      </c>
      <c r="AV95" s="145">
        <f t="shared" si="122"/>
        <v>11717803.299157817</v>
      </c>
      <c r="AW95" s="151">
        <f t="shared" si="123"/>
        <v>5423238.121138664</v>
      </c>
      <c r="AX95" s="152">
        <f t="shared" si="124"/>
        <v>17141041.420296483</v>
      </c>
      <c r="AY95" s="43"/>
      <c r="AZ95" s="53">
        <v>11132525.867445128</v>
      </c>
      <c r="BA95" s="57">
        <v>101.58897163313192</v>
      </c>
      <c r="BB95" s="54">
        <v>1449159.6141482492</v>
      </c>
      <c r="BC95" s="57">
        <v>91.7886758391341</v>
      </c>
      <c r="BD95" s="46">
        <v>12581685.481593378</v>
      </c>
      <c r="BE95" s="58">
        <v>100.35482788496138</v>
      </c>
      <c r="BF95" s="56">
        <v>6952767.1129540252</v>
      </c>
      <c r="BG95" s="57">
        <v>13.393036298894552</v>
      </c>
      <c r="BH95" s="54">
        <v>4662126.0346176401</v>
      </c>
      <c r="BI95" s="57">
        <v>23.975963150514993</v>
      </c>
      <c r="BJ95" s="54">
        <v>11614893.147571664</v>
      </c>
      <c r="BK95" s="58">
        <v>16.276863584995247</v>
      </c>
      <c r="BL95" s="145">
        <f t="shared" si="125"/>
        <v>18085292.980399154</v>
      </c>
      <c r="BM95" s="151">
        <f t="shared" si="126"/>
        <v>6111285.648765889</v>
      </c>
      <c r="BN95" s="152">
        <f t="shared" si="127"/>
        <v>24196578.629165042</v>
      </c>
      <c r="BO95" s="43"/>
      <c r="BP95" s="53">
        <f>SUM(BP75:BP94)</f>
        <v>10643759.079999989</v>
      </c>
      <c r="BQ95" s="57">
        <v>139.4311943094435</v>
      </c>
      <c r="BR95" s="54">
        <f>SUM(BR75:BR94)</f>
        <v>1289797.4399999992</v>
      </c>
      <c r="BS95" s="57">
        <v>133.92144533277948</v>
      </c>
      <c r="BT95" s="54">
        <f>SUM(BT75:BT94)</f>
        <v>11933556.519999987</v>
      </c>
      <c r="BU95" s="58">
        <v>138.81393681369795</v>
      </c>
      <c r="BV95" s="56">
        <v>8044475.1699999981</v>
      </c>
      <c r="BW95" s="57">
        <v>35.67284017791021</v>
      </c>
      <c r="BX95" s="54">
        <v>4224948.9300000006</v>
      </c>
      <c r="BY95" s="57">
        <v>36.033372252688679</v>
      </c>
      <c r="BZ95" s="54">
        <v>12269424.099999998</v>
      </c>
      <c r="CA95" s="58">
        <v>35.796171351215719</v>
      </c>
      <c r="CB95" s="145">
        <f t="shared" si="128"/>
        <v>18688234.249999985</v>
      </c>
      <c r="CC95" s="151">
        <f t="shared" si="129"/>
        <v>5514746.3700000001</v>
      </c>
      <c r="CD95" s="152">
        <f t="shared" si="130"/>
        <v>24202980.619999986</v>
      </c>
      <c r="CE95" s="43"/>
      <c r="CF95" s="56">
        <v>12408810.870000001</v>
      </c>
      <c r="CG95" s="57">
        <v>98.92858975381084</v>
      </c>
      <c r="CH95" s="54">
        <f>SUM(CH75:CH94)</f>
        <v>1854190.13</v>
      </c>
      <c r="CI95" s="57">
        <v>100.41103270876204</v>
      </c>
      <c r="CJ95" s="54">
        <f>SUM(CJ75:CJ94)</f>
        <v>14263001</v>
      </c>
      <c r="CK95" s="58">
        <v>99.118827224839819</v>
      </c>
      <c r="CL95" s="56">
        <v>7959480</v>
      </c>
      <c r="CM95" s="57">
        <f t="shared" si="132"/>
        <v>16.780398539419647</v>
      </c>
      <c r="CN95" s="54">
        <v>4466520</v>
      </c>
      <c r="CO95" s="57">
        <f t="shared" si="133"/>
        <v>27.308477726555719</v>
      </c>
      <c r="CP95" s="54">
        <v>12426000</v>
      </c>
      <c r="CQ95" s="58">
        <f t="shared" si="134"/>
        <v>19.47984762263086</v>
      </c>
      <c r="CR95" s="145">
        <f t="shared" si="135"/>
        <v>20368290.870000001</v>
      </c>
      <c r="CS95" s="151">
        <f t="shared" si="136"/>
        <v>6320710.1299999999</v>
      </c>
      <c r="CT95" s="152">
        <f t="shared" si="137"/>
        <v>26689001</v>
      </c>
      <c r="CU95" s="43"/>
      <c r="CV95" s="56">
        <f>SUM(CV75:CV94)</f>
        <v>75404937.717782959</v>
      </c>
      <c r="CW95" s="57">
        <f t="shared" si="114"/>
        <v>114.75482687123792</v>
      </c>
      <c r="CX95" s="57">
        <f>SUM(CX75:CX94)</f>
        <v>13070681.982073624</v>
      </c>
      <c r="CY95" s="57">
        <f t="shared" si="140"/>
        <v>137.44723208203945</v>
      </c>
      <c r="CZ95" s="54">
        <f t="shared" si="141"/>
        <v>88475619.699856579</v>
      </c>
      <c r="DA95" s="58">
        <f t="shared" si="142"/>
        <v>117.62371801329525</v>
      </c>
      <c r="DB95" s="56">
        <f>SUM(DB75:DB94)</f>
        <v>61921206.933466539</v>
      </c>
      <c r="DC95" s="57">
        <f t="shared" si="105"/>
        <v>25.635145519035976</v>
      </c>
      <c r="DD95" s="54">
        <f>SUM(DD75:DD94)</f>
        <v>26799812.931055706</v>
      </c>
      <c r="DE95" s="57">
        <f t="shared" si="145"/>
        <v>25.962119193168917</v>
      </c>
      <c r="DF95" s="54">
        <f>SUM(DF75:DF94)</f>
        <v>88721019.864522249</v>
      </c>
      <c r="DG95" s="58">
        <f t="shared" si="147"/>
        <v>25.733042437430079</v>
      </c>
      <c r="DH95" s="178"/>
      <c r="DI95" s="190" t="s">
        <v>195</v>
      </c>
      <c r="DJ95" s="56">
        <f t="shared" ref="DJ95:DK95" si="153">SUM(DJ75:DJ94)</f>
        <v>88475619.699856579</v>
      </c>
      <c r="DK95" s="54">
        <f t="shared" si="153"/>
        <v>88721019.864522249</v>
      </c>
      <c r="DL95" s="55">
        <f>SUM(DL75:DL94)</f>
        <v>177196639.56437883</v>
      </c>
      <c r="DM95"/>
      <c r="DO95" s="59"/>
    </row>
    <row r="96" spans="1:119" s="62" customFormat="1" ht="15.6" x14ac:dyDescent="0.3">
      <c r="A96" s="35">
        <v>81</v>
      </c>
      <c r="B96" s="34" t="s">
        <v>196</v>
      </c>
      <c r="C96" s="52"/>
      <c r="D96" s="53">
        <v>25292491.505447481</v>
      </c>
      <c r="E96" s="57">
        <v>253.83618696568161</v>
      </c>
      <c r="F96" s="54">
        <v>6062573.7096517989</v>
      </c>
      <c r="G96" s="57">
        <v>423.39365246538159</v>
      </c>
      <c r="H96" s="54">
        <v>31355065.215099279</v>
      </c>
      <c r="I96" s="58">
        <v>275.1409724034686</v>
      </c>
      <c r="J96" s="56">
        <v>15251172.164396605</v>
      </c>
      <c r="K96" s="57">
        <v>61.669735080696654</v>
      </c>
      <c r="L96" s="54">
        <v>3337495.9175724168</v>
      </c>
      <c r="M96" s="57">
        <v>16.75332013599655</v>
      </c>
      <c r="N96" s="54">
        <v>18588668.081969023</v>
      </c>
      <c r="O96" s="58">
        <v>41.63027712649663</v>
      </c>
      <c r="P96" s="145">
        <f t="shared" si="116"/>
        <v>40543663.669844083</v>
      </c>
      <c r="Q96" s="151">
        <f t="shared" si="117"/>
        <v>9400069.6272242162</v>
      </c>
      <c r="R96" s="152">
        <f t="shared" si="118"/>
        <v>49943733.297068298</v>
      </c>
      <c r="S96" s="41"/>
      <c r="T96" s="53">
        <v>22551121.876242157</v>
      </c>
      <c r="U96" s="57">
        <v>122.03648398853919</v>
      </c>
      <c r="V96" s="54">
        <v>3613814.0097875101</v>
      </c>
      <c r="W96" s="57">
        <v>133.29204816271431</v>
      </c>
      <c r="X96" s="54">
        <v>26164935.886029668</v>
      </c>
      <c r="Y96" s="58">
        <v>123.47658769633919</v>
      </c>
      <c r="Z96" s="56">
        <v>27593853.498022389</v>
      </c>
      <c r="AA96" s="57">
        <v>33.023790201983537</v>
      </c>
      <c r="AB96" s="54">
        <f>+AB73+AB95</f>
        <v>8844236.0269917659</v>
      </c>
      <c r="AC96" s="57">
        <v>34.574538224844865</v>
      </c>
      <c r="AD96" s="54">
        <v>36438089.525014155</v>
      </c>
      <c r="AE96" s="58">
        <v>33.387261711593844</v>
      </c>
      <c r="AF96" s="145">
        <f t="shared" si="119"/>
        <v>50144975.374264546</v>
      </c>
      <c r="AG96" s="151">
        <f t="shared" si="120"/>
        <v>12458050.036779277</v>
      </c>
      <c r="AH96" s="152">
        <f t="shared" si="121"/>
        <v>62603025.411043823</v>
      </c>
      <c r="AI96" s="43"/>
      <c r="AJ96" s="53">
        <f>+AJ73+AJ95</f>
        <v>12230587.292870838</v>
      </c>
      <c r="AK96" s="57">
        <v>174.23900020820318</v>
      </c>
      <c r="AL96" s="54">
        <f>+AL73+AL95</f>
        <v>1985029.2293196898</v>
      </c>
      <c r="AM96" s="57">
        <v>193.29203208842588</v>
      </c>
      <c r="AN96" s="54">
        <f>+AN73+AN95</f>
        <v>14215616.52219053</v>
      </c>
      <c r="AO96" s="58">
        <v>176.84959189975513</v>
      </c>
      <c r="AP96" s="56">
        <v>3529929.7791641201</v>
      </c>
      <c r="AQ96" s="57">
        <v>31.065121703459649</v>
      </c>
      <c r="AR96" s="54">
        <v>4898551.1440108586</v>
      </c>
      <c r="AS96" s="57">
        <v>48.029249090712497</v>
      </c>
      <c r="AT96" s="54">
        <v>8428480.9231749792</v>
      </c>
      <c r="AU96" s="58">
        <v>39.089332315381988</v>
      </c>
      <c r="AV96" s="145">
        <f t="shared" si="122"/>
        <v>15760517.072034959</v>
      </c>
      <c r="AW96" s="151">
        <f t="shared" si="123"/>
        <v>6883580.3733305484</v>
      </c>
      <c r="AX96" s="152">
        <f t="shared" si="124"/>
        <v>22644097.445365507</v>
      </c>
      <c r="AY96" s="43"/>
      <c r="AZ96" s="53">
        <v>16124160.568815719</v>
      </c>
      <c r="BA96" s="57">
        <v>147.13973361818987</v>
      </c>
      <c r="BB96" s="54">
        <v>2104152.9527776581</v>
      </c>
      <c r="BC96" s="57">
        <v>133.27545938546101</v>
      </c>
      <c r="BD96" s="46">
        <v>18228313.521593377</v>
      </c>
      <c r="BE96" s="58">
        <v>145.39381617580781</v>
      </c>
      <c r="BF96" s="56">
        <v>8874279.9880236015</v>
      </c>
      <c r="BG96" s="57">
        <v>17.094424719722308</v>
      </c>
      <c r="BH96" s="54">
        <v>5950882.1595480647</v>
      </c>
      <c r="BI96" s="57">
        <v>30.603662430177756</v>
      </c>
      <c r="BJ96" s="54">
        <v>14825162.147571666</v>
      </c>
      <c r="BK96" s="58">
        <v>20.775666106916319</v>
      </c>
      <c r="BL96" s="145">
        <f t="shared" si="125"/>
        <v>24998440.556839321</v>
      </c>
      <c r="BM96" s="151">
        <f t="shared" si="126"/>
        <v>8055035.1123257224</v>
      </c>
      <c r="BN96" s="152">
        <f t="shared" si="127"/>
        <v>33053475.669165045</v>
      </c>
      <c r="BO96" s="43"/>
      <c r="BP96" s="53">
        <f>+BP73+BP95</f>
        <v>12062965.949999988</v>
      </c>
      <c r="BQ96" s="57">
        <v>158.02253101379395</v>
      </c>
      <c r="BR96" s="54">
        <f>+BR73+BR95</f>
        <v>1472810.2899999991</v>
      </c>
      <c r="BS96" s="57">
        <v>152.92392171114102</v>
      </c>
      <c r="BT96" s="54">
        <f>+BT73+BT95</f>
        <v>13535776.239999985</v>
      </c>
      <c r="BU96" s="58">
        <v>157.45133351944892</v>
      </c>
      <c r="BV96" s="56">
        <v>9076602.5199999977</v>
      </c>
      <c r="BW96" s="57">
        <v>40.249759519660131</v>
      </c>
      <c r="BX96" s="54">
        <v>4876984.57</v>
      </c>
      <c r="BY96" s="57">
        <v>41.594396380414672</v>
      </c>
      <c r="BZ96" s="54">
        <v>13953587.089999998</v>
      </c>
      <c r="CA96" s="58">
        <v>40.709734243985544</v>
      </c>
      <c r="CB96" s="145">
        <f t="shared" si="128"/>
        <v>21139568.469999984</v>
      </c>
      <c r="CC96" s="151">
        <f t="shared" si="129"/>
        <v>6349794.8599999994</v>
      </c>
      <c r="CD96" s="152">
        <f t="shared" si="130"/>
        <v>27489363.329999983</v>
      </c>
      <c r="CE96" s="43"/>
      <c r="CF96" s="56">
        <v>19449555.870000001</v>
      </c>
      <c r="CG96" s="57">
        <v>155.06055767268322</v>
      </c>
      <c r="CH96" s="54">
        <f>+CH73+CH95</f>
        <v>2569602.13</v>
      </c>
      <c r="CI96" s="57">
        <v>139.15315336293727</v>
      </c>
      <c r="CJ96" s="54">
        <f>+CJ73+CJ95</f>
        <v>22019158</v>
      </c>
      <c r="CK96" s="58">
        <v>153.01920805014663</v>
      </c>
      <c r="CL96" s="56">
        <v>12275511</v>
      </c>
      <c r="CM96" s="57">
        <f t="shared" si="132"/>
        <v>25.879575908857088</v>
      </c>
      <c r="CN96" s="54">
        <v>7182359</v>
      </c>
      <c r="CO96" s="57">
        <f t="shared" si="133"/>
        <v>43.913223443671356</v>
      </c>
      <c r="CP96" s="54">
        <v>19457870</v>
      </c>
      <c r="CQ96" s="58">
        <f t="shared" si="134"/>
        <v>30.503488062205083</v>
      </c>
      <c r="CR96" s="145">
        <f t="shared" si="135"/>
        <v>31725066.870000001</v>
      </c>
      <c r="CS96" s="151">
        <f t="shared" si="136"/>
        <v>9751961.129999999</v>
      </c>
      <c r="CT96" s="152">
        <f t="shared" si="137"/>
        <v>41477028</v>
      </c>
      <c r="CU96" s="43"/>
      <c r="CV96" s="56">
        <f>+CV73+CV95</f>
        <v>107710883.06337617</v>
      </c>
      <c r="CW96" s="57">
        <f t="shared" si="114"/>
        <v>163.91955370809771</v>
      </c>
      <c r="CX96" s="57">
        <f>+CX73+CX95</f>
        <v>17807982.321536656</v>
      </c>
      <c r="CY96" s="57">
        <f t="shared" si="140"/>
        <v>187.2632110870768</v>
      </c>
      <c r="CZ96" s="54">
        <f t="shared" si="141"/>
        <v>125518865.38491283</v>
      </c>
      <c r="DA96" s="58">
        <f t="shared" si="142"/>
        <v>166.87077951495473</v>
      </c>
      <c r="DB96" s="56">
        <f>+DB73+DB95</f>
        <v>76601348.949606702</v>
      </c>
      <c r="DC96" s="57">
        <f t="shared" si="105"/>
        <v>31.712668801620339</v>
      </c>
      <c r="DD96" s="54">
        <f>+DD73+DD95</f>
        <v>35090508.818123102</v>
      </c>
      <c r="DE96" s="57">
        <f t="shared" si="145"/>
        <v>33.99366909122562</v>
      </c>
      <c r="DF96" s="54">
        <f>+DF73+DF95</f>
        <v>111691857.76772982</v>
      </c>
      <c r="DG96" s="58">
        <f t="shared" si="147"/>
        <v>32.395607266928174</v>
      </c>
      <c r="DH96" s="178"/>
      <c r="DI96" s="189" t="s">
        <v>196</v>
      </c>
      <c r="DJ96" s="56">
        <f>+DJ73+DJ95</f>
        <v>125518865.38491282</v>
      </c>
      <c r="DK96" s="54">
        <f t="shared" ref="DK96:DL96" si="154">+DK73+DK95</f>
        <v>111691857.76772982</v>
      </c>
      <c r="DL96" s="55">
        <f t="shared" si="154"/>
        <v>237210723.15264264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48"/>
      <c r="K97" s="49"/>
      <c r="L97" s="46"/>
      <c r="M97" s="49"/>
      <c r="N97" s="46"/>
      <c r="O97" s="50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49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8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v>0</v>
      </c>
      <c r="E98" s="49">
        <v>0</v>
      </c>
      <c r="F98" s="49">
        <v>0</v>
      </c>
      <c r="G98" s="49">
        <v>0</v>
      </c>
      <c r="H98" s="46">
        <v>0</v>
      </c>
      <c r="I98" s="50">
        <v>0</v>
      </c>
      <c r="J98" s="48">
        <v>0</v>
      </c>
      <c r="K98" s="49">
        <v>0</v>
      </c>
      <c r="L98" s="46">
        <v>0</v>
      </c>
      <c r="M98" s="49">
        <v>0</v>
      </c>
      <c r="N98" s="46">
        <v>0</v>
      </c>
      <c r="O98" s="50">
        <v>0</v>
      </c>
      <c r="P98" s="139">
        <f t="shared" ref="P98:P102" si="155">+D98+J98</f>
        <v>0</v>
      </c>
      <c r="Q98" s="140">
        <f t="shared" ref="Q98:Q102" si="156">+F98+L98</f>
        <v>0</v>
      </c>
      <c r="R98" s="141">
        <f t="shared" ref="R98:R102" si="157">+P98+Q98</f>
        <v>0</v>
      </c>
      <c r="S98" s="41"/>
      <c r="T98" s="45">
        <v>0</v>
      </c>
      <c r="U98" s="49">
        <v>0</v>
      </c>
      <c r="V98" s="49">
        <v>0</v>
      </c>
      <c r="W98" s="49">
        <v>0</v>
      </c>
      <c r="X98" s="46">
        <v>0</v>
      </c>
      <c r="Y98" s="50">
        <v>0</v>
      </c>
      <c r="Z98" s="48">
        <v>0</v>
      </c>
      <c r="AA98" s="49">
        <v>0</v>
      </c>
      <c r="AB98" s="46">
        <v>0</v>
      </c>
      <c r="AC98" s="49">
        <v>0</v>
      </c>
      <c r="AD98" s="46">
        <v>0</v>
      </c>
      <c r="AE98" s="50">
        <v>0</v>
      </c>
      <c r="AF98" s="139">
        <f t="shared" ref="AF98:AF102" si="158">+T98+Z98</f>
        <v>0</v>
      </c>
      <c r="AG98" s="140">
        <f t="shared" ref="AG98:AG102" si="159">+V98+AB98</f>
        <v>0</v>
      </c>
      <c r="AH98" s="141">
        <f t="shared" ref="AH98:AH102" si="160">+AF98+AG98</f>
        <v>0</v>
      </c>
      <c r="AI98" s="43"/>
      <c r="AJ98" s="45">
        <v>0</v>
      </c>
      <c r="AK98" s="49">
        <v>0</v>
      </c>
      <c r="AL98" s="49">
        <v>0</v>
      </c>
      <c r="AM98" s="49">
        <v>0</v>
      </c>
      <c r="AN98" s="46">
        <v>0</v>
      </c>
      <c r="AO98" s="50">
        <v>0</v>
      </c>
      <c r="AP98" s="48">
        <v>0</v>
      </c>
      <c r="AQ98" s="49">
        <v>0</v>
      </c>
      <c r="AR98" s="46">
        <v>0</v>
      </c>
      <c r="AS98" s="49">
        <v>0</v>
      </c>
      <c r="AT98" s="46">
        <v>0</v>
      </c>
      <c r="AU98" s="50">
        <v>0</v>
      </c>
      <c r="AV98" s="139">
        <f t="shared" ref="AV98:AV102" si="161">+AJ98+AP98</f>
        <v>0</v>
      </c>
      <c r="AW98" s="140">
        <f t="shared" ref="AW98:AW102" si="162">+AL98+AR98</f>
        <v>0</v>
      </c>
      <c r="AX98" s="141">
        <f t="shared" ref="AX98:AX101" si="163">+AV98+AW98</f>
        <v>0</v>
      </c>
      <c r="AY98" s="43"/>
      <c r="AZ98" s="45">
        <v>0</v>
      </c>
      <c r="BA98" s="49">
        <v>0</v>
      </c>
      <c r="BB98" s="49"/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f t="shared" ref="BL98:BL102" si="164">+AZ98+BF98</f>
        <v>0</v>
      </c>
      <c r="BM98" s="140">
        <f t="shared" ref="BM98:BM102" si="165">+BB98+BH98</f>
        <v>0</v>
      </c>
      <c r="BN98" s="141">
        <f t="shared" ref="BN98:BN101" si="166">+BL98+BM98</f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9">
        <v>0</v>
      </c>
      <c r="BX98" s="46">
        <v>0</v>
      </c>
      <c r="BY98" s="49">
        <v>0</v>
      </c>
      <c r="BZ98" s="46">
        <v>0</v>
      </c>
      <c r="CA98" s="50">
        <v>0</v>
      </c>
      <c r="CB98" s="139">
        <f t="shared" ref="CB98:CB101" si="167">+BP98+BV98</f>
        <v>0</v>
      </c>
      <c r="CC98" s="140">
        <f t="shared" ref="CC98:CC102" si="168">+BR98+BX98</f>
        <v>0</v>
      </c>
      <c r="CD98" s="141">
        <f t="shared" ref="CD98:CD101" si="169">+CB98+CC98</f>
        <v>0</v>
      </c>
      <c r="CE98" s="43"/>
      <c r="CF98" s="48"/>
      <c r="CG98" s="49">
        <v>0</v>
      </c>
      <c r="CH98" s="49"/>
      <c r="CI98" s="49">
        <v>0</v>
      </c>
      <c r="CJ98" s="46">
        <f t="shared" ref="CJ98:CJ100" si="170">+CF98+CH98</f>
        <v>0</v>
      </c>
      <c r="CK98" s="50">
        <v>0</v>
      </c>
      <c r="CL98" s="48">
        <v>0</v>
      </c>
      <c r="CM98" s="49">
        <f t="shared" ref="CM98:CM102" si="171">+CL98/$CL$111</f>
        <v>0</v>
      </c>
      <c r="CN98" s="46">
        <v>0</v>
      </c>
      <c r="CO98" s="49">
        <f t="shared" si="133"/>
        <v>0</v>
      </c>
      <c r="CP98" s="46">
        <v>0</v>
      </c>
      <c r="CQ98" s="50">
        <f t="shared" ref="CQ98:CQ102" si="172">+CP98/$CP$111</f>
        <v>0</v>
      </c>
      <c r="CR98" s="139">
        <f t="shared" ref="CR98:CR102" si="173">+CF98+CL98</f>
        <v>0</v>
      </c>
      <c r="CS98" s="140">
        <f t="shared" ref="CS98:CS102" si="174">+CH98+CN98</f>
        <v>0</v>
      </c>
      <c r="CT98" s="141">
        <f t="shared" ref="CT98:CT101" si="175">+CR98+CS98</f>
        <v>0</v>
      </c>
      <c r="CU98" s="43"/>
      <c r="CV98" s="48">
        <f>+D98+T98+AJ98+AZ98+BP98+CF98</f>
        <v>0</v>
      </c>
      <c r="CW98" s="49">
        <f t="shared" si="114"/>
        <v>0</v>
      </c>
      <c r="CX98" s="49">
        <f>+F98+V98+AL98+BB98+BR98+CH98</f>
        <v>0</v>
      </c>
      <c r="CY98" s="49">
        <f t="shared" ref="CY98:CY102" si="176">+CX98/$CX$111</f>
        <v>0</v>
      </c>
      <c r="CZ98" s="46">
        <f t="shared" ref="CZ98:CZ100" si="177">+CV98+CX98</f>
        <v>0</v>
      </c>
      <c r="DA98" s="50">
        <f t="shared" ref="DA98:DA102" si="178">+CZ98/$CZ$111</f>
        <v>0</v>
      </c>
      <c r="DB98" s="48">
        <f t="shared" ref="DB98:DB100" si="179">+J98+Z98+AP98+BF98+BV98+CL98</f>
        <v>0</v>
      </c>
      <c r="DC98" s="49">
        <f t="shared" si="105"/>
        <v>0</v>
      </c>
      <c r="DD98" s="46">
        <f t="shared" ref="DD98:DD100" si="180">+L98+AB98+AR98+BH98+BX98+CN98</f>
        <v>0</v>
      </c>
      <c r="DE98" s="247">
        <f t="shared" ref="DE98:DE102" si="181">+DD98/$DD$111</f>
        <v>0</v>
      </c>
      <c r="DF98" s="46">
        <f t="shared" ref="DF98:DF100" si="182">+DB98+DD98</f>
        <v>0</v>
      </c>
      <c r="DG98" s="50">
        <f t="shared" ref="DG98:DG102" si="183">+DF98/$DF$111</f>
        <v>0</v>
      </c>
      <c r="DH98" s="177"/>
      <c r="DI98" s="193" t="s">
        <v>54</v>
      </c>
      <c r="DJ98" s="48">
        <f t="shared" ref="DJ98:DJ100" si="184">+CZ98</f>
        <v>0</v>
      </c>
      <c r="DK98" s="46">
        <f t="shared" ref="DK98:DK100" si="185">+DF98</f>
        <v>0</v>
      </c>
      <c r="DL98" s="47">
        <f t="shared" ref="DL98:DL100" si="186">+DJ98+DK98</f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v>0</v>
      </c>
      <c r="E99" s="49">
        <v>0</v>
      </c>
      <c r="F99" s="49">
        <v>0</v>
      </c>
      <c r="G99" s="49">
        <v>0</v>
      </c>
      <c r="H99" s="46">
        <v>0</v>
      </c>
      <c r="I99" s="50">
        <v>0</v>
      </c>
      <c r="J99" s="48">
        <v>-2335765.7834520899</v>
      </c>
      <c r="K99" s="49">
        <v>-9.4449171200307713</v>
      </c>
      <c r="L99" s="46">
        <v>-2586900.2165479101</v>
      </c>
      <c r="M99" s="49">
        <v>-12.98553423227238</v>
      </c>
      <c r="N99" s="46">
        <v>-4922666</v>
      </c>
      <c r="O99" s="50">
        <v>-11.02456339945982</v>
      </c>
      <c r="P99" s="139">
        <f t="shared" si="155"/>
        <v>-2335765.7834520899</v>
      </c>
      <c r="Q99" s="140">
        <f t="shared" si="156"/>
        <v>-2586900.2165479101</v>
      </c>
      <c r="R99" s="141">
        <f t="shared" si="157"/>
        <v>-4922666</v>
      </c>
      <c r="S99" s="41"/>
      <c r="T99" s="45">
        <v>0</v>
      </c>
      <c r="U99" s="49">
        <v>0</v>
      </c>
      <c r="V99" s="49">
        <v>0</v>
      </c>
      <c r="W99" s="49">
        <v>0</v>
      </c>
      <c r="X99" s="46">
        <v>0</v>
      </c>
      <c r="Y99" s="50">
        <v>0</v>
      </c>
      <c r="Z99" s="48">
        <v>0</v>
      </c>
      <c r="AA99" s="49">
        <v>0</v>
      </c>
      <c r="AB99" s="46">
        <v>0</v>
      </c>
      <c r="AC99" s="49">
        <v>0</v>
      </c>
      <c r="AD99" s="46">
        <v>0</v>
      </c>
      <c r="AE99" s="50">
        <v>0</v>
      </c>
      <c r="AF99" s="139">
        <f t="shared" si="158"/>
        <v>0</v>
      </c>
      <c r="AG99" s="140">
        <f t="shared" si="159"/>
        <v>0</v>
      </c>
      <c r="AH99" s="141">
        <f t="shared" si="160"/>
        <v>0</v>
      </c>
      <c r="AI99" s="43"/>
      <c r="AJ99" s="45">
        <v>0</v>
      </c>
      <c r="AK99" s="49">
        <v>0</v>
      </c>
      <c r="AL99" s="49">
        <v>0</v>
      </c>
      <c r="AM99" s="49">
        <v>0</v>
      </c>
      <c r="AN99" s="46">
        <v>0</v>
      </c>
      <c r="AO99" s="50">
        <v>0</v>
      </c>
      <c r="AP99" s="48">
        <v>0</v>
      </c>
      <c r="AQ99" s="49">
        <v>0</v>
      </c>
      <c r="AR99" s="46">
        <v>0</v>
      </c>
      <c r="AS99" s="49">
        <v>0</v>
      </c>
      <c r="AT99" s="46">
        <v>0</v>
      </c>
      <c r="AU99" s="50">
        <v>0</v>
      </c>
      <c r="AV99" s="139">
        <f t="shared" si="161"/>
        <v>0</v>
      </c>
      <c r="AW99" s="140">
        <f t="shared" si="162"/>
        <v>0</v>
      </c>
      <c r="AX99" s="141">
        <f t="shared" si="163"/>
        <v>0</v>
      </c>
      <c r="AY99" s="43"/>
      <c r="AZ99" s="45">
        <v>0</v>
      </c>
      <c r="BA99" s="49">
        <v>0</v>
      </c>
      <c r="BB99" s="49"/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f t="shared" si="164"/>
        <v>0</v>
      </c>
      <c r="BM99" s="140">
        <f t="shared" si="165"/>
        <v>0</v>
      </c>
      <c r="BN99" s="141">
        <f t="shared" si="166"/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9">
        <v>0</v>
      </c>
      <c r="BX99" s="46">
        <v>0</v>
      </c>
      <c r="BY99" s="49">
        <v>0</v>
      </c>
      <c r="BZ99" s="46">
        <v>0</v>
      </c>
      <c r="CA99" s="50">
        <v>0</v>
      </c>
      <c r="CB99" s="139">
        <f t="shared" si="167"/>
        <v>0</v>
      </c>
      <c r="CC99" s="140">
        <f t="shared" si="168"/>
        <v>0</v>
      </c>
      <c r="CD99" s="141">
        <f t="shared" si="169"/>
        <v>0</v>
      </c>
      <c r="CE99" s="43"/>
      <c r="CF99" s="48"/>
      <c r="CG99" s="49">
        <v>0</v>
      </c>
      <c r="CH99" s="49"/>
      <c r="CI99" s="49">
        <v>0</v>
      </c>
      <c r="CJ99" s="46">
        <f t="shared" si="170"/>
        <v>0</v>
      </c>
      <c r="CK99" s="50">
        <v>0</v>
      </c>
      <c r="CL99" s="48">
        <v>0</v>
      </c>
      <c r="CM99" s="49">
        <f t="shared" si="171"/>
        <v>0</v>
      </c>
      <c r="CN99" s="46">
        <v>0</v>
      </c>
      <c r="CO99" s="49">
        <f t="shared" si="133"/>
        <v>0</v>
      </c>
      <c r="CP99" s="46">
        <v>0</v>
      </c>
      <c r="CQ99" s="50">
        <f t="shared" si="172"/>
        <v>0</v>
      </c>
      <c r="CR99" s="139">
        <f t="shared" si="173"/>
        <v>0</v>
      </c>
      <c r="CS99" s="140">
        <f t="shared" si="174"/>
        <v>0</v>
      </c>
      <c r="CT99" s="141">
        <f t="shared" si="175"/>
        <v>0</v>
      </c>
      <c r="CU99" s="43"/>
      <c r="CV99" s="48">
        <f>+D99+T99+AJ99+AZ99+BP99+CF99</f>
        <v>0</v>
      </c>
      <c r="CW99" s="49">
        <f t="shared" si="114"/>
        <v>0</v>
      </c>
      <c r="CX99" s="49">
        <f>+F99+V99+AL99+BB99+BR99+CH99</f>
        <v>0</v>
      </c>
      <c r="CY99" s="49">
        <f t="shared" si="176"/>
        <v>0</v>
      </c>
      <c r="CZ99" s="46">
        <f t="shared" si="177"/>
        <v>0</v>
      </c>
      <c r="DA99" s="50">
        <f t="shared" si="178"/>
        <v>0</v>
      </c>
      <c r="DB99" s="48">
        <f t="shared" si="179"/>
        <v>-2335765.7834520899</v>
      </c>
      <c r="DC99" s="49">
        <f t="shared" si="105"/>
        <v>-0.96699820178759011</v>
      </c>
      <c r="DD99" s="46">
        <f t="shared" si="180"/>
        <v>-2586900.2165479101</v>
      </c>
      <c r="DE99" s="247">
        <f t="shared" si="181"/>
        <v>-2.5060403195958312</v>
      </c>
      <c r="DF99" s="46">
        <f t="shared" si="182"/>
        <v>-4922666</v>
      </c>
      <c r="DG99" s="50">
        <f t="shared" si="183"/>
        <v>-1.4277921204775177</v>
      </c>
      <c r="DH99" s="179"/>
      <c r="DI99" s="194" t="s">
        <v>13</v>
      </c>
      <c r="DJ99" s="48">
        <f t="shared" si="184"/>
        <v>0</v>
      </c>
      <c r="DK99" s="46">
        <f t="shared" si="185"/>
        <v>-4922666</v>
      </c>
      <c r="DL99" s="47">
        <f t="shared" si="186"/>
        <v>-4922666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v>0</v>
      </c>
      <c r="E100" s="49">
        <v>0</v>
      </c>
      <c r="F100" s="49">
        <v>0</v>
      </c>
      <c r="G100" s="49">
        <v>0</v>
      </c>
      <c r="H100" s="46">
        <v>0</v>
      </c>
      <c r="I100" s="50">
        <v>0</v>
      </c>
      <c r="J100" s="48">
        <v>0</v>
      </c>
      <c r="K100" s="49">
        <v>0</v>
      </c>
      <c r="L100" s="46">
        <v>0</v>
      </c>
      <c r="M100" s="49">
        <v>0</v>
      </c>
      <c r="N100" s="46">
        <v>0</v>
      </c>
      <c r="O100" s="50">
        <v>0</v>
      </c>
      <c r="P100" s="139">
        <f t="shared" si="155"/>
        <v>0</v>
      </c>
      <c r="Q100" s="140">
        <f t="shared" si="156"/>
        <v>0</v>
      </c>
      <c r="R100" s="141">
        <f t="shared" si="157"/>
        <v>0</v>
      </c>
      <c r="S100" s="41"/>
      <c r="T100" s="45">
        <v>0</v>
      </c>
      <c r="U100" s="49">
        <v>0</v>
      </c>
      <c r="V100" s="49">
        <v>0</v>
      </c>
      <c r="W100" s="49">
        <v>0</v>
      </c>
      <c r="X100" s="46">
        <v>0</v>
      </c>
      <c r="Y100" s="50">
        <v>0</v>
      </c>
      <c r="Z100" s="48">
        <v>0</v>
      </c>
      <c r="AA100" s="49">
        <v>0</v>
      </c>
      <c r="AB100" s="46">
        <v>0</v>
      </c>
      <c r="AC100" s="49">
        <v>0</v>
      </c>
      <c r="AD100" s="46">
        <v>0</v>
      </c>
      <c r="AE100" s="50">
        <v>0</v>
      </c>
      <c r="AF100" s="139">
        <f t="shared" si="158"/>
        <v>0</v>
      </c>
      <c r="AG100" s="140">
        <f t="shared" si="159"/>
        <v>0</v>
      </c>
      <c r="AH100" s="141">
        <f t="shared" si="160"/>
        <v>0</v>
      </c>
      <c r="AI100" s="43"/>
      <c r="AJ100" s="45">
        <v>0</v>
      </c>
      <c r="AK100" s="49">
        <v>0</v>
      </c>
      <c r="AL100" s="49">
        <v>0</v>
      </c>
      <c r="AM100" s="49">
        <v>0</v>
      </c>
      <c r="AN100" s="46">
        <v>0</v>
      </c>
      <c r="AO100" s="50">
        <v>0</v>
      </c>
      <c r="AP100" s="48">
        <v>0</v>
      </c>
      <c r="AQ100" s="49">
        <v>0</v>
      </c>
      <c r="AR100" s="46">
        <v>0</v>
      </c>
      <c r="AS100" s="49">
        <v>0</v>
      </c>
      <c r="AT100" s="46">
        <v>0</v>
      </c>
      <c r="AU100" s="50">
        <v>0</v>
      </c>
      <c r="AV100" s="139">
        <f t="shared" si="161"/>
        <v>0</v>
      </c>
      <c r="AW100" s="140">
        <f t="shared" si="162"/>
        <v>0</v>
      </c>
      <c r="AX100" s="141">
        <f t="shared" si="163"/>
        <v>0</v>
      </c>
      <c r="AY100" s="43"/>
      <c r="AZ100" s="45">
        <v>0</v>
      </c>
      <c r="BA100" s="49">
        <v>0</v>
      </c>
      <c r="BB100" s="49"/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f t="shared" si="164"/>
        <v>0</v>
      </c>
      <c r="BM100" s="140">
        <f t="shared" si="165"/>
        <v>0</v>
      </c>
      <c r="BN100" s="141">
        <f t="shared" si="166"/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9">
        <v>0</v>
      </c>
      <c r="BX100" s="46">
        <v>0</v>
      </c>
      <c r="BY100" s="49">
        <v>0</v>
      </c>
      <c r="BZ100" s="46">
        <v>0</v>
      </c>
      <c r="CA100" s="50">
        <v>0</v>
      </c>
      <c r="CB100" s="139">
        <f t="shared" si="167"/>
        <v>0</v>
      </c>
      <c r="CC100" s="140">
        <f t="shared" si="168"/>
        <v>0</v>
      </c>
      <c r="CD100" s="141">
        <f t="shared" si="169"/>
        <v>0</v>
      </c>
      <c r="CE100" s="43"/>
      <c r="CF100" s="48"/>
      <c r="CG100" s="49">
        <v>0</v>
      </c>
      <c r="CH100" s="49"/>
      <c r="CI100" s="49">
        <v>0</v>
      </c>
      <c r="CJ100" s="46">
        <f t="shared" si="170"/>
        <v>0</v>
      </c>
      <c r="CK100" s="50">
        <v>0</v>
      </c>
      <c r="CL100" s="48">
        <v>0</v>
      </c>
      <c r="CM100" s="49">
        <f t="shared" si="171"/>
        <v>0</v>
      </c>
      <c r="CN100" s="46">
        <v>0</v>
      </c>
      <c r="CO100" s="49">
        <f t="shared" si="133"/>
        <v>0</v>
      </c>
      <c r="CP100" s="46">
        <v>0</v>
      </c>
      <c r="CQ100" s="50">
        <f t="shared" si="172"/>
        <v>0</v>
      </c>
      <c r="CR100" s="139">
        <f t="shared" si="173"/>
        <v>0</v>
      </c>
      <c r="CS100" s="140">
        <f t="shared" si="174"/>
        <v>0</v>
      </c>
      <c r="CT100" s="141">
        <f t="shared" si="175"/>
        <v>0</v>
      </c>
      <c r="CU100" s="43"/>
      <c r="CV100" s="48">
        <f>+D100+T100+AJ100+AZ100+BP100+CF100</f>
        <v>0</v>
      </c>
      <c r="CW100" s="49">
        <f t="shared" si="114"/>
        <v>0</v>
      </c>
      <c r="CX100" s="49">
        <f>+F100+V100+AL100+BB100+BR100+CH100</f>
        <v>0</v>
      </c>
      <c r="CY100" s="49">
        <f t="shared" si="176"/>
        <v>0</v>
      </c>
      <c r="CZ100" s="46">
        <f t="shared" si="177"/>
        <v>0</v>
      </c>
      <c r="DA100" s="50">
        <f t="shared" si="178"/>
        <v>0</v>
      </c>
      <c r="DB100" s="48">
        <f t="shared" si="179"/>
        <v>0</v>
      </c>
      <c r="DC100" s="49">
        <f t="shared" si="105"/>
        <v>0</v>
      </c>
      <c r="DD100" s="46">
        <f t="shared" si="180"/>
        <v>0</v>
      </c>
      <c r="DE100" s="247">
        <f t="shared" si="181"/>
        <v>0</v>
      </c>
      <c r="DF100" s="46">
        <f t="shared" si="182"/>
        <v>0</v>
      </c>
      <c r="DG100" s="50">
        <f t="shared" si="183"/>
        <v>0</v>
      </c>
      <c r="DH100" s="179"/>
      <c r="DI100" s="190" t="s">
        <v>9</v>
      </c>
      <c r="DJ100" s="48">
        <f t="shared" si="184"/>
        <v>0</v>
      </c>
      <c r="DK100" s="46">
        <f t="shared" si="185"/>
        <v>0</v>
      </c>
      <c r="DL100" s="47">
        <f t="shared" si="186"/>
        <v>0</v>
      </c>
      <c r="DM100"/>
      <c r="DN100" s="62" t="s">
        <v>177</v>
      </c>
    </row>
    <row r="101" spans="1:119" s="27" customFormat="1" ht="16.2" thickBot="1" x14ac:dyDescent="0.35">
      <c r="A101" s="35">
        <v>85</v>
      </c>
      <c r="B101" s="51" t="s">
        <v>197</v>
      </c>
      <c r="C101" s="52"/>
      <c r="D101" s="53">
        <v>178477926.95544758</v>
      </c>
      <c r="E101" s="57">
        <v>1791.2097124220711</v>
      </c>
      <c r="F101" s="54">
        <v>25022265.579651803</v>
      </c>
      <c r="G101" s="57">
        <v>1747.486945991466</v>
      </c>
      <c r="H101" s="46">
        <v>203500192.53509939</v>
      </c>
      <c r="I101" s="58">
        <v>1785.7159752114724</v>
      </c>
      <c r="J101" s="56">
        <v>81272379.433822468</v>
      </c>
      <c r="K101" s="57">
        <v>328.6335014145443</v>
      </c>
      <c r="L101" s="56">
        <v>83228333.768146545</v>
      </c>
      <c r="M101" s="57">
        <v>417.78355822455524</v>
      </c>
      <c r="N101" s="56">
        <v>164500713.20196903</v>
      </c>
      <c r="O101" s="58">
        <v>368.40779812229079</v>
      </c>
      <c r="P101" s="145">
        <f t="shared" si="155"/>
        <v>259750306.38927007</v>
      </c>
      <c r="Q101" s="151">
        <f t="shared" si="156"/>
        <v>108250599.34779835</v>
      </c>
      <c r="R101" s="152">
        <f t="shared" si="157"/>
        <v>368000905.73706841</v>
      </c>
      <c r="S101" s="41"/>
      <c r="T101" s="53">
        <v>296775553.44824213</v>
      </c>
      <c r="U101" s="57">
        <v>1606.0152251108941</v>
      </c>
      <c r="V101" s="54">
        <v>46691641.877787523</v>
      </c>
      <c r="W101" s="57">
        <v>1722.1762274191326</v>
      </c>
      <c r="X101" s="54">
        <v>343467195.32602966</v>
      </c>
      <c r="Y101" s="58">
        <v>1620.8775534257802</v>
      </c>
      <c r="Z101" s="56">
        <v>188914445.49802205</v>
      </c>
      <c r="AA101" s="57">
        <v>226.0891547712917</v>
      </c>
      <c r="AB101" s="56">
        <v>105010621.94699177</v>
      </c>
      <c r="AC101" s="57">
        <v>410.51524986900716</v>
      </c>
      <c r="AD101" s="56">
        <v>293925067.44501382</v>
      </c>
      <c r="AE101" s="58">
        <v>269.31579779032711</v>
      </c>
      <c r="AF101" s="145">
        <f t="shared" si="158"/>
        <v>485689998.94626415</v>
      </c>
      <c r="AG101" s="151">
        <f t="shared" si="159"/>
        <v>151702263.8247793</v>
      </c>
      <c r="AH101" s="152">
        <f t="shared" si="160"/>
        <v>637392262.77104342</v>
      </c>
      <c r="AI101" s="43"/>
      <c r="AJ101" s="53">
        <f>+AJ63+AJ96+AJ98+AJ99+AJ100</f>
        <v>115597731.52573007</v>
      </c>
      <c r="AK101" s="57">
        <v>1838.0428895455161</v>
      </c>
      <c r="AL101" s="54">
        <f>+AL63+AL96+AL98+AL99+AL100</f>
        <v>21673134.808316804</v>
      </c>
      <c r="AM101" s="57">
        <v>2189.2475855147354</v>
      </c>
      <c r="AN101" s="54">
        <f>+AN63+AN96+AN98+AN99+AN100</f>
        <v>137270866.3340469</v>
      </c>
      <c r="AO101" s="58">
        <v>1886.163948025609</v>
      </c>
      <c r="AP101" s="56">
        <v>35986410.090949692</v>
      </c>
      <c r="AQ101" s="57">
        <v>316.6981438964155</v>
      </c>
      <c r="AR101" s="54">
        <v>57497354.100135945</v>
      </c>
      <c r="AS101" s="57">
        <v>563.74929258597274</v>
      </c>
      <c r="AT101" s="54">
        <v>93483764.191085637</v>
      </c>
      <c r="AU101" s="58">
        <v>433.55593467744626</v>
      </c>
      <c r="AV101" s="145">
        <f t="shared" si="161"/>
        <v>151584141.61667976</v>
      </c>
      <c r="AW101" s="151">
        <f t="shared" si="162"/>
        <v>79170488.908452749</v>
      </c>
      <c r="AX101" s="152">
        <f t="shared" si="163"/>
        <v>230754630.52513251</v>
      </c>
      <c r="AY101" s="43"/>
      <c r="AZ101" s="53">
        <v>208424499.91148072</v>
      </c>
      <c r="BA101" s="57">
        <v>1901.961051900649</v>
      </c>
      <c r="BB101" s="54">
        <v>30094416.018712655</v>
      </c>
      <c r="BC101" s="57">
        <v>1906.1575892267961</v>
      </c>
      <c r="BD101" s="46">
        <v>238518915.93019336</v>
      </c>
      <c r="BE101" s="58">
        <v>1902.4895186340918</v>
      </c>
      <c r="BF101" s="56">
        <v>132772453.69850786</v>
      </c>
      <c r="BG101" s="57">
        <v>255.7580691239198</v>
      </c>
      <c r="BH101" s="54">
        <v>94205482.529063746</v>
      </c>
      <c r="BI101" s="57">
        <v>484.47149667813704</v>
      </c>
      <c r="BJ101" s="54">
        <v>226977936.22757161</v>
      </c>
      <c r="BK101" s="58">
        <v>318.08203982938437</v>
      </c>
      <c r="BL101" s="145">
        <f t="shared" si="164"/>
        <v>341196953.60998857</v>
      </c>
      <c r="BM101" s="151">
        <f t="shared" si="165"/>
        <v>124299898.5477764</v>
      </c>
      <c r="BN101" s="152">
        <f t="shared" si="166"/>
        <v>465496852.15776497</v>
      </c>
      <c r="BO101" s="43"/>
      <c r="BP101" s="53">
        <f>+BP63+BP96+BP98+BP99+BP100</f>
        <v>136936603.39999998</v>
      </c>
      <c r="BQ101" s="57">
        <v>1793.8431350459146</v>
      </c>
      <c r="BR101" s="54">
        <f>+BR63+BR96+BR98+BR99+BR100</f>
        <v>19138600.369999997</v>
      </c>
      <c r="BS101" s="57">
        <v>1987.1872463918594</v>
      </c>
      <c r="BT101" s="54">
        <f>+BT63+BT96+BT98+BT99+BT100</f>
        <v>156075203.76999998</v>
      </c>
      <c r="BU101" s="58">
        <v>1815.5034869951608</v>
      </c>
      <c r="BV101" s="56">
        <v>56528509.649999961</v>
      </c>
      <c r="BW101" s="57">
        <v>250.67297090555931</v>
      </c>
      <c r="BX101" s="56">
        <v>45978752.020000055</v>
      </c>
      <c r="BY101" s="57">
        <v>392.13952989740005</v>
      </c>
      <c r="BZ101" s="56">
        <v>102507261.67000002</v>
      </c>
      <c r="CA101" s="58">
        <v>299.06599312051071</v>
      </c>
      <c r="CB101" s="145">
        <f t="shared" si="167"/>
        <v>193465113.04999995</v>
      </c>
      <c r="CC101" s="151">
        <f t="shared" si="168"/>
        <v>65117352.390000053</v>
      </c>
      <c r="CD101" s="152">
        <f t="shared" si="169"/>
        <v>258582465.44</v>
      </c>
      <c r="CE101" s="43"/>
      <c r="CF101" s="56">
        <f>+CF63+CF96</f>
        <v>203119115.07050797</v>
      </c>
      <c r="CG101" s="57">
        <v>1612.2791989136308</v>
      </c>
      <c r="CH101" s="54">
        <f>+CH63+CH96</f>
        <v>29882796.558875822</v>
      </c>
      <c r="CI101" s="57">
        <v>1613.3757192271876</v>
      </c>
      <c r="CJ101" s="54">
        <f>+CJ63+CJ96</f>
        <v>233001911.6293838</v>
      </c>
      <c r="CK101" s="58">
        <v>1612.4199120862263</v>
      </c>
      <c r="CL101" s="56">
        <v>107322491.72656482</v>
      </c>
      <c r="CM101" s="57">
        <f t="shared" si="171"/>
        <v>226.2602812514543</v>
      </c>
      <c r="CN101" s="54">
        <v>74565954.017671436</v>
      </c>
      <c r="CO101" s="57">
        <f t="shared" si="133"/>
        <v>455.89915514784627</v>
      </c>
      <c r="CP101" s="54">
        <v>181888445.74423626</v>
      </c>
      <c r="CQ101" s="58">
        <f t="shared" si="172"/>
        <v>285.14076995130233</v>
      </c>
      <c r="CR101" s="145">
        <f t="shared" si="173"/>
        <v>310441606.79707277</v>
      </c>
      <c r="CS101" s="151">
        <f t="shared" si="174"/>
        <v>104448750.57654727</v>
      </c>
      <c r="CT101" s="152">
        <f t="shared" si="175"/>
        <v>414890357.37362003</v>
      </c>
      <c r="CU101" s="43"/>
      <c r="CV101" s="72">
        <f>+CV63+CV96+CV98+CV99+CV100</f>
        <v>1139331430.311409</v>
      </c>
      <c r="CW101" s="73">
        <f t="shared" si="114"/>
        <v>1733.8888538530275</v>
      </c>
      <c r="CX101" s="74">
        <f>+CX63+CX96+CX98+CX99+CX100</f>
        <v>172502855.21334457</v>
      </c>
      <c r="CY101" s="73">
        <f t="shared" si="176"/>
        <v>1813.9864475198176</v>
      </c>
      <c r="CZ101" s="74">
        <f>+CZ63+CZ96+CZ98+CZ99+CZ100</f>
        <v>1311834285.5247533</v>
      </c>
      <c r="DA101" s="58">
        <f t="shared" si="178"/>
        <v>1744.0152055921271</v>
      </c>
      <c r="DB101" s="56">
        <f>+DB63+DB96+DB98+DB99+DB100</f>
        <v>602796690.09786689</v>
      </c>
      <c r="DC101" s="57">
        <f t="shared" si="105"/>
        <v>249.55555026012081</v>
      </c>
      <c r="DD101" s="54">
        <f>+DD63+DD96+DD98+DD99+DD100</f>
        <v>460486498.38200957</v>
      </c>
      <c r="DE101" s="246">
        <f t="shared" si="181"/>
        <v>446.09286596866463</v>
      </c>
      <c r="DF101" s="74">
        <f>+DF63+DF96+DF98+DF99+DF100</f>
        <v>1063283188.4798763</v>
      </c>
      <c r="DG101" s="58">
        <f t="shared" si="183"/>
        <v>308.39942387880444</v>
      </c>
      <c r="DH101" s="207"/>
      <c r="DI101" s="191" t="s">
        <v>197</v>
      </c>
      <c r="DJ101" s="56">
        <f>+DJ63+DJ96+DJ98+DJ99+DJ100</f>
        <v>1311834285.5247531</v>
      </c>
      <c r="DK101" s="54">
        <f t="shared" ref="DK101:DL101" si="187">+DK63+DK96+DK98+DK99+DK100</f>
        <v>1063283188.4798763</v>
      </c>
      <c r="DL101" s="55">
        <f t="shared" si="187"/>
        <v>2375117474.0046291</v>
      </c>
      <c r="DM101"/>
      <c r="DN101" s="59">
        <f>+R102+AH102+AX102+BN102+CD102+CT102</f>
        <v>217976245.68845358</v>
      </c>
      <c r="DO101" s="59"/>
    </row>
    <row r="102" spans="1:119" s="27" customFormat="1" ht="16.2" thickBot="1" x14ac:dyDescent="0.35">
      <c r="A102" s="35">
        <v>86</v>
      </c>
      <c r="B102" s="51" t="s">
        <v>198</v>
      </c>
      <c r="C102" s="44"/>
      <c r="D102" s="75">
        <v>8988971.3545523286</v>
      </c>
      <c r="E102" s="76">
        <v>90.213580298795961</v>
      </c>
      <c r="F102" s="77">
        <v>-3303947.9496518001</v>
      </c>
      <c r="G102" s="76">
        <v>-230.73873522255744</v>
      </c>
      <c r="H102" s="77">
        <v>5685023.4049005285</v>
      </c>
      <c r="I102" s="78">
        <v>49.886130264132404</v>
      </c>
      <c r="J102" s="77">
        <v>8428917.4861775339</v>
      </c>
      <c r="K102" s="76">
        <v>34.0832234261376</v>
      </c>
      <c r="L102" s="77">
        <v>18144018.361853451</v>
      </c>
      <c r="M102" s="76">
        <v>91.078028461119459</v>
      </c>
      <c r="N102" s="77">
        <v>26572935.848030984</v>
      </c>
      <c r="O102" s="78">
        <v>59.511454964930827</v>
      </c>
      <c r="P102" s="119">
        <f t="shared" si="155"/>
        <v>17417888.840729862</v>
      </c>
      <c r="Q102" s="120">
        <f t="shared" si="156"/>
        <v>14840070.41220165</v>
      </c>
      <c r="R102" s="121">
        <f t="shared" si="157"/>
        <v>32257959.252931513</v>
      </c>
      <c r="S102" s="41"/>
      <c r="T102" s="75">
        <v>46635051.291757882</v>
      </c>
      <c r="U102" s="76">
        <v>252.36782992455156</v>
      </c>
      <c r="V102" s="77">
        <v>2673775.4122124836</v>
      </c>
      <c r="W102" s="76">
        <v>98.619630134718335</v>
      </c>
      <c r="X102" s="77">
        <v>49308826.703970365</v>
      </c>
      <c r="Y102" s="78">
        <v>232.69637239842174</v>
      </c>
      <c r="Z102" s="77">
        <v>29965180.765061058</v>
      </c>
      <c r="AA102" s="76">
        <v>35.861748813764251</v>
      </c>
      <c r="AB102" s="77">
        <v>-3624269.4169918001</v>
      </c>
      <c r="AC102" s="76">
        <v>-14.168260674239452</v>
      </c>
      <c r="AD102" s="77">
        <v>26340911.348069258</v>
      </c>
      <c r="AE102" s="78">
        <v>24.135483291355104</v>
      </c>
      <c r="AF102" s="119">
        <f t="shared" si="158"/>
        <v>76600232.056818932</v>
      </c>
      <c r="AG102" s="120">
        <f t="shared" si="159"/>
        <v>-950494.00477931648</v>
      </c>
      <c r="AH102" s="121">
        <f t="shared" si="160"/>
        <v>75649738.052039623</v>
      </c>
      <c r="AI102" s="43"/>
      <c r="AJ102" s="75">
        <f>+AJ16-AJ101</f>
        <v>6997550.6985356361</v>
      </c>
      <c r="AK102" s="76">
        <v>135.25828746714677</v>
      </c>
      <c r="AL102" s="79">
        <f>+AL16-AL101</f>
        <v>821030.46741747111</v>
      </c>
      <c r="AM102" s="76">
        <v>91.182795236914799</v>
      </c>
      <c r="AN102" s="79">
        <f>+AN16-AN101</f>
        <v>7818581.1659530997</v>
      </c>
      <c r="AO102" s="78">
        <v>129.21919014443966</v>
      </c>
      <c r="AP102" s="77">
        <v>5650585.9572293563</v>
      </c>
      <c r="AQ102" s="76">
        <v>49.727941188324884</v>
      </c>
      <c r="AR102" s="79">
        <v>2931017.0916850194</v>
      </c>
      <c r="AS102" s="76">
        <v>28.737997388838423</v>
      </c>
      <c r="AT102" s="79">
        <v>8581603.0489143766</v>
      </c>
      <c r="AU102" s="78">
        <v>39.799477086714077</v>
      </c>
      <c r="AV102" s="119">
        <f t="shared" si="161"/>
        <v>12648136.655764993</v>
      </c>
      <c r="AW102" s="120">
        <f t="shared" si="162"/>
        <v>3752047.5591024905</v>
      </c>
      <c r="AX102" s="121">
        <f>+AV102+AW102</f>
        <v>16400184.214867484</v>
      </c>
      <c r="AY102" s="43"/>
      <c r="AZ102" s="75">
        <v>1261501.2681648433</v>
      </c>
      <c r="BA102" s="76">
        <v>11.511728611520326</v>
      </c>
      <c r="BB102" s="77">
        <v>-1082753.6683581956</v>
      </c>
      <c r="BC102" s="76">
        <v>-68.580799870673644</v>
      </c>
      <c r="BD102" s="77">
        <v>178747.59980666637</v>
      </c>
      <c r="BE102" s="78">
        <v>1.42573780275234</v>
      </c>
      <c r="BF102" s="77">
        <v>10073977.590924725</v>
      </c>
      <c r="BG102" s="76">
        <v>19.405388582356977</v>
      </c>
      <c r="BH102" s="79">
        <v>5524618.7615036964</v>
      </c>
      <c r="BI102" s="76">
        <v>28.411513301638962</v>
      </c>
      <c r="BJ102" s="79">
        <v>15598596.352428421</v>
      </c>
      <c r="BK102" s="78">
        <v>21.859540309155939</v>
      </c>
      <c r="BL102" s="119">
        <f t="shared" si="164"/>
        <v>11335478.859089568</v>
      </c>
      <c r="BM102" s="120">
        <f t="shared" si="165"/>
        <v>4441865.0931455009</v>
      </c>
      <c r="BN102" s="121">
        <f>+BL102+BM102</f>
        <v>15777343.952235069</v>
      </c>
      <c r="BO102" s="43"/>
      <c r="BP102" s="75">
        <f>+BP16-BP101</f>
        <v>240806.22999995947</v>
      </c>
      <c r="BQ102" s="76">
        <v>3.154515241625417</v>
      </c>
      <c r="BR102" s="79">
        <f>+BR16-BR101</f>
        <v>-654487.4499999918</v>
      </c>
      <c r="BS102" s="76">
        <v>-67.956333714047531</v>
      </c>
      <c r="BT102" s="79">
        <f>+BT16-BT101</f>
        <v>-413681.22000002861</v>
      </c>
      <c r="BU102" s="78">
        <v>-4.8126224874375465</v>
      </c>
      <c r="BV102" s="77">
        <v>19472700.049999997</v>
      </c>
      <c r="BW102" s="76">
        <v>86.350756517536027</v>
      </c>
      <c r="BX102" s="77">
        <v>1865681.7599999979</v>
      </c>
      <c r="BY102" s="76">
        <v>15.911862244245233</v>
      </c>
      <c r="BZ102" s="77">
        <v>21338381.809999995</v>
      </c>
      <c r="CA102" s="78">
        <v>62.254949001919705</v>
      </c>
      <c r="CB102" s="119">
        <f>+BP102+BV102</f>
        <v>19713506.279999956</v>
      </c>
      <c r="CC102" s="120">
        <f t="shared" si="168"/>
        <v>1211194.3100000061</v>
      </c>
      <c r="CD102" s="121">
        <f>+CB102+CC102</f>
        <v>20924700.589999963</v>
      </c>
      <c r="CE102" s="43"/>
      <c r="CF102" s="77">
        <f>+CF16-CF101</f>
        <v>21946601.159143031</v>
      </c>
      <c r="CG102" s="76">
        <v>182.0453452987791</v>
      </c>
      <c r="CH102" s="79">
        <f>+CH16-CH101</f>
        <v>3995487.2114728764</v>
      </c>
      <c r="CI102" s="76">
        <v>221.254616002353</v>
      </c>
      <c r="CJ102" s="79">
        <f>+CJ16-CJ101</f>
        <v>25942088.3706159</v>
      </c>
      <c r="CK102" s="78">
        <v>187.07695374929398</v>
      </c>
      <c r="CL102" s="77">
        <v>22256401.015985057</v>
      </c>
      <c r="CM102" s="76">
        <f t="shared" si="171"/>
        <v>46.921567627706033</v>
      </c>
      <c r="CN102" s="79">
        <v>8767830.2397789657</v>
      </c>
      <c r="CO102" s="76">
        <f t="shared" si="133"/>
        <v>53.606856526608091</v>
      </c>
      <c r="CP102" s="79">
        <v>31024231.255764022</v>
      </c>
      <c r="CQ102" s="78">
        <f t="shared" si="172"/>
        <v>48.635707184254372</v>
      </c>
      <c r="CR102" s="119">
        <f t="shared" si="173"/>
        <v>44203002.175128087</v>
      </c>
      <c r="CS102" s="120">
        <f t="shared" si="174"/>
        <v>12763317.451251842</v>
      </c>
      <c r="CT102" s="121">
        <f>+CR102+CS102</f>
        <v>56966319.626379929</v>
      </c>
      <c r="CU102" s="43"/>
      <c r="CV102" s="80">
        <f>+CV16-CV101</f>
        <v>86070482.002153158</v>
      </c>
      <c r="CW102" s="76">
        <f t="shared" si="114"/>
        <v>130.98616032079508</v>
      </c>
      <c r="CX102" s="80">
        <f>+CX16-CX101</f>
        <v>2449104.0230928659</v>
      </c>
      <c r="CY102" s="81">
        <f t="shared" si="176"/>
        <v>25.754017236191491</v>
      </c>
      <c r="CZ102" s="80">
        <f>+CZ16-CZ101</f>
        <v>88519586.025246382</v>
      </c>
      <c r="DA102" s="82">
        <f t="shared" si="178"/>
        <v>117.6821689478835</v>
      </c>
      <c r="DB102" s="80">
        <f>+DB16-DB101</f>
        <v>95847762.865377784</v>
      </c>
      <c r="DC102" s="76">
        <f t="shared" si="105"/>
        <v>39.680611383562024</v>
      </c>
      <c r="DD102" s="80">
        <f>+DD16-DD101</f>
        <v>33608896.79782927</v>
      </c>
      <c r="DE102" s="82">
        <f t="shared" si="181"/>
        <v>32.558368480439412</v>
      </c>
      <c r="DF102" s="80">
        <f>+DF16-DF101</f>
        <v>129456659.66320705</v>
      </c>
      <c r="DG102" s="82">
        <f t="shared" si="183"/>
        <v>37.548190068240814</v>
      </c>
      <c r="DH102" s="207"/>
      <c r="DI102" s="191" t="s">
        <v>198</v>
      </c>
      <c r="DJ102" s="80">
        <f>+DJ16-DJ101</f>
        <v>88519586.02524662</v>
      </c>
      <c r="DK102" s="80">
        <f t="shared" ref="DK102" si="188">+DK16-DK101</f>
        <v>129456659.66320705</v>
      </c>
      <c r="DL102" s="80">
        <f>+DL16-DL101</f>
        <v>217976245.68845463</v>
      </c>
      <c r="DM102"/>
      <c r="DN102" s="59">
        <f>+D102+F102+J102+L102+T102+V102+Z102+AB102++AJ102+AL102+AP102+AR102+AZ102+BB102+BF102+BH102+BP102+BR102+BV102+BX102+CF102+CH102+CL102+CN102</f>
        <v>217976245.68845358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48"/>
      <c r="K103" s="46"/>
      <c r="L103" s="46"/>
      <c r="M103" s="46"/>
      <c r="N103" s="46"/>
      <c r="O103" s="47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/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8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0"/>
      <c r="K104" s="38"/>
      <c r="L104" s="38"/>
      <c r="M104" s="38"/>
      <c r="N104" s="38"/>
      <c r="O104" s="39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/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40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v>5550950.0299999993</v>
      </c>
      <c r="E105" s="46"/>
      <c r="F105" s="46">
        <v>0</v>
      </c>
      <c r="G105" s="46"/>
      <c r="H105" s="46">
        <v>5550950.0299999993</v>
      </c>
      <c r="I105" s="47"/>
      <c r="J105" s="48">
        <v>9528201.5299999993</v>
      </c>
      <c r="K105" s="46">
        <v>38.528295256041147</v>
      </c>
      <c r="L105" s="46">
        <v>0</v>
      </c>
      <c r="M105" s="46">
        <v>0</v>
      </c>
      <c r="N105" s="46">
        <v>9528201.5299999993</v>
      </c>
      <c r="O105" s="47">
        <v>21.338896819389138</v>
      </c>
      <c r="P105" s="139">
        <f t="shared" ref="P105:P107" si="189">+D105+J105</f>
        <v>15079151.559999999</v>
      </c>
      <c r="Q105" s="140">
        <f t="shared" ref="Q105:Q107" si="190">+F105+L105</f>
        <v>0</v>
      </c>
      <c r="R105" s="141">
        <f t="shared" ref="R105:R107" si="191">+P105+Q105</f>
        <v>15079151.559999999</v>
      </c>
      <c r="S105" s="41"/>
      <c r="T105" s="45">
        <v>2939383.66</v>
      </c>
      <c r="U105" s="46"/>
      <c r="V105" s="46">
        <v>913553.8</v>
      </c>
      <c r="W105" s="46"/>
      <c r="X105" s="46">
        <v>3852937.46</v>
      </c>
      <c r="Y105" s="47"/>
      <c r="Z105" s="48">
        <v>4613003.37</v>
      </c>
      <c r="AA105" s="46">
        <v>5.5207532178440006</v>
      </c>
      <c r="AB105" s="46">
        <v>2601506.6000000006</v>
      </c>
      <c r="AC105" s="46">
        <v>10.170001016411133</v>
      </c>
      <c r="AD105" s="46">
        <v>7214509.9700000007</v>
      </c>
      <c r="AE105" s="47">
        <v>6.6104654670201048</v>
      </c>
      <c r="AF105" s="139">
        <f t="shared" ref="AF105:AF107" si="192">+T105+Z105</f>
        <v>7552387.0300000003</v>
      </c>
      <c r="AG105" s="140">
        <f t="shared" ref="AG105:AG107" si="193">+V105+AB105</f>
        <v>3515060.4000000004</v>
      </c>
      <c r="AH105" s="141">
        <f t="shared" ref="AH105:AH107" si="194">+AF105+AG105</f>
        <v>11067447.43</v>
      </c>
      <c r="AI105" s="43"/>
      <c r="AJ105" s="45">
        <v>7080846.9100000001</v>
      </c>
      <c r="AK105" s="46"/>
      <c r="AL105" s="46">
        <v>2258903.1800000006</v>
      </c>
      <c r="AM105" s="46"/>
      <c r="AN105" s="46">
        <v>9339750.0899999999</v>
      </c>
      <c r="AO105" s="47"/>
      <c r="AP105" s="48">
        <v>5977116.0099999998</v>
      </c>
      <c r="AQ105" s="46"/>
      <c r="AR105" s="46">
        <v>9955326.9399999976</v>
      </c>
      <c r="AS105" s="46"/>
      <c r="AT105" s="46">
        <v>15932442.949999997</v>
      </c>
      <c r="AU105" s="47">
        <v>73.89096122362848</v>
      </c>
      <c r="AV105" s="139">
        <f t="shared" ref="AV105:AV107" si="195">+AJ105+AP105</f>
        <v>13057962.92</v>
      </c>
      <c r="AW105" s="140">
        <f t="shared" ref="AW105:AW107" si="196">+AL105+AR105</f>
        <v>12214230.119999997</v>
      </c>
      <c r="AX105" s="141">
        <f t="shared" ref="AX105:AX107" si="197">+AV105+AW105</f>
        <v>25272193.039999999</v>
      </c>
      <c r="AY105" s="43"/>
      <c r="AZ105" s="45">
        <v>601234</v>
      </c>
      <c r="BA105" s="46"/>
      <c r="BB105" s="46">
        <v>0</v>
      </c>
      <c r="BC105" s="46"/>
      <c r="BD105" s="46">
        <v>601234</v>
      </c>
      <c r="BE105" s="47"/>
      <c r="BF105" s="48">
        <v>0</v>
      </c>
      <c r="BG105" s="46">
        <v>0</v>
      </c>
      <c r="BH105" s="46">
        <v>0</v>
      </c>
      <c r="BI105" s="46">
        <v>0</v>
      </c>
      <c r="BJ105" s="46">
        <v>0</v>
      </c>
      <c r="BK105" s="47"/>
      <c r="BL105" s="139">
        <f t="shared" ref="BL105:BL107" si="198">+AZ105+BF105</f>
        <v>601234</v>
      </c>
      <c r="BM105" s="140">
        <f t="shared" ref="BM105:BM107" si="199">+BB105+BH105</f>
        <v>0</v>
      </c>
      <c r="BN105" s="141">
        <f t="shared" ref="BN105:BN107" si="200">+BL105+BM105</f>
        <v>601234</v>
      </c>
      <c r="BO105" s="43"/>
      <c r="BP105" s="45">
        <v>2425369.2899999991</v>
      </c>
      <c r="BQ105" s="46"/>
      <c r="BR105" s="46">
        <v>0</v>
      </c>
      <c r="BS105" s="46"/>
      <c r="BT105" s="46">
        <v>2425369.2899999991</v>
      </c>
      <c r="BU105" s="47"/>
      <c r="BV105" s="48">
        <v>4848248.5700000022</v>
      </c>
      <c r="BW105" s="46">
        <v>21.499326273685526</v>
      </c>
      <c r="BX105" s="46">
        <v>0</v>
      </c>
      <c r="BY105" s="46">
        <v>0</v>
      </c>
      <c r="BZ105" s="46">
        <v>4848248.5700000022</v>
      </c>
      <c r="CA105" s="47">
        <v>14.144815204896755</v>
      </c>
      <c r="CB105" s="139">
        <f t="shared" ref="CB105:CB107" si="201">+BP105+BV105</f>
        <v>7273617.8600000013</v>
      </c>
      <c r="CC105" s="140">
        <f t="shared" ref="CC105:CC107" si="202">+BR105+BX105</f>
        <v>0</v>
      </c>
      <c r="CD105" s="141">
        <f t="shared" ref="CD105:CD107" si="203">+CB105+CC105</f>
        <v>7273617.8600000013</v>
      </c>
      <c r="CE105" s="43"/>
      <c r="CF105" s="48"/>
      <c r="CG105" s="46"/>
      <c r="CH105" s="46"/>
      <c r="CI105" s="46"/>
      <c r="CJ105" s="46">
        <v>0</v>
      </c>
      <c r="CK105" s="47"/>
      <c r="CL105" s="48">
        <v>0</v>
      </c>
      <c r="CM105" s="46"/>
      <c r="CN105" s="46">
        <v>0</v>
      </c>
      <c r="CO105" s="46"/>
      <c r="CP105" s="46">
        <v>0</v>
      </c>
      <c r="CQ105" s="47"/>
      <c r="CR105" s="139">
        <f t="shared" ref="CR105:CR107" si="204">+CF105+CL105</f>
        <v>0</v>
      </c>
      <c r="CS105" s="140">
        <f t="shared" ref="CS105:CS107" si="205">+CH105+CN105</f>
        <v>0</v>
      </c>
      <c r="CT105" s="141">
        <f t="shared" ref="CT105:CT107" si="206">+CR105+CS105</f>
        <v>0</v>
      </c>
      <c r="CU105" s="43"/>
      <c r="CV105" s="48">
        <f>+D105+T105+AJ105+AZ105+BP105+CF105</f>
        <v>18597783.890000001</v>
      </c>
      <c r="CW105" s="49"/>
      <c r="CX105" s="49">
        <f>+F105+V105+AL105+BB105+BR105+CH105</f>
        <v>3172456.9800000004</v>
      </c>
      <c r="CY105" s="49"/>
      <c r="CZ105" s="46">
        <f>+CV105+CX105</f>
        <v>21770240.870000001</v>
      </c>
      <c r="DA105" s="50"/>
      <c r="DB105" s="48">
        <f t="shared" ref="DB105:DB107" si="207">+J105+Z105+AP105+BF105+BV105+CL105</f>
        <v>24966569.479999997</v>
      </c>
      <c r="DC105" s="49"/>
      <c r="DD105" s="46">
        <f t="shared" ref="DD105:DD107" si="208">+L105+AB105+AR105+BH105+BX105+CN105</f>
        <v>12556833.539999999</v>
      </c>
      <c r="DE105" s="49"/>
      <c r="DF105" s="46">
        <f t="shared" ref="DF105:DF107" si="209">+DB105+DD105</f>
        <v>37523403.019999996</v>
      </c>
      <c r="DG105" s="50"/>
      <c r="DH105" s="179"/>
      <c r="DI105" s="193" t="s">
        <v>49</v>
      </c>
      <c r="DJ105" s="48">
        <f t="shared" ref="DJ105:DJ107" si="210">+CZ105</f>
        <v>21770240.870000001</v>
      </c>
      <c r="DK105" s="46">
        <f t="shared" ref="DK105:DK107" si="211">+DF105</f>
        <v>37523403.019999996</v>
      </c>
      <c r="DL105" s="47">
        <f t="shared" ref="DL105:DL107" si="212">+DJ105+DK105</f>
        <v>59293643.890000001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v>0</v>
      </c>
      <c r="E106" s="46"/>
      <c r="F106" s="46">
        <v>0</v>
      </c>
      <c r="G106" s="46"/>
      <c r="H106" s="46">
        <v>0</v>
      </c>
      <c r="I106" s="47"/>
      <c r="J106" s="48">
        <v>0</v>
      </c>
      <c r="K106" s="46">
        <v>0</v>
      </c>
      <c r="L106" s="46">
        <v>0</v>
      </c>
      <c r="M106" s="46">
        <v>0</v>
      </c>
      <c r="N106" s="46">
        <v>0</v>
      </c>
      <c r="O106" s="47">
        <v>0</v>
      </c>
      <c r="P106" s="139">
        <f t="shared" si="189"/>
        <v>0</v>
      </c>
      <c r="Q106" s="140">
        <f t="shared" si="190"/>
        <v>0</v>
      </c>
      <c r="R106" s="141">
        <f t="shared" si="191"/>
        <v>0</v>
      </c>
      <c r="S106" s="41"/>
      <c r="T106" s="45">
        <v>0</v>
      </c>
      <c r="U106" s="46"/>
      <c r="V106" s="46">
        <v>0</v>
      </c>
      <c r="W106" s="46"/>
      <c r="X106" s="46">
        <v>0</v>
      </c>
      <c r="Y106" s="47"/>
      <c r="Z106" s="48">
        <v>0</v>
      </c>
      <c r="AA106" s="46">
        <v>0</v>
      </c>
      <c r="AB106" s="46">
        <v>0</v>
      </c>
      <c r="AC106" s="46">
        <v>0</v>
      </c>
      <c r="AD106" s="46">
        <v>0</v>
      </c>
      <c r="AE106" s="47">
        <v>0</v>
      </c>
      <c r="AF106" s="139">
        <f t="shared" si="192"/>
        <v>0</v>
      </c>
      <c r="AG106" s="140">
        <f t="shared" si="193"/>
        <v>0</v>
      </c>
      <c r="AH106" s="141">
        <f t="shared" si="194"/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/>
      <c r="AR106" s="46">
        <v>0</v>
      </c>
      <c r="AS106" s="46"/>
      <c r="AT106" s="46">
        <v>0</v>
      </c>
      <c r="AU106" s="47">
        <v>0</v>
      </c>
      <c r="AV106" s="139">
        <f t="shared" si="195"/>
        <v>0</v>
      </c>
      <c r="AW106" s="140">
        <f t="shared" si="196"/>
        <v>0</v>
      </c>
      <c r="AX106" s="141">
        <f t="shared" si="197"/>
        <v>0</v>
      </c>
      <c r="AY106" s="43"/>
      <c r="AZ106" s="45">
        <v>23347622</v>
      </c>
      <c r="BA106" s="46"/>
      <c r="BB106" s="46">
        <v>0</v>
      </c>
      <c r="BC106" s="46"/>
      <c r="BD106" s="46">
        <v>23347622</v>
      </c>
      <c r="BE106" s="47"/>
      <c r="BF106" s="48">
        <v>40415376</v>
      </c>
      <c r="BG106" s="46">
        <v>77.851679627378729</v>
      </c>
      <c r="BH106" s="46">
        <v>0</v>
      </c>
      <c r="BI106" s="46">
        <v>0</v>
      </c>
      <c r="BJ106" s="46">
        <v>40415376</v>
      </c>
      <c r="BK106" s="47">
        <v>56.637246122735547</v>
      </c>
      <c r="BL106" s="139">
        <f t="shared" si="198"/>
        <v>63762998</v>
      </c>
      <c r="BM106" s="140">
        <f t="shared" si="199"/>
        <v>0</v>
      </c>
      <c r="BN106" s="141">
        <f t="shared" si="200"/>
        <v>63762998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>
        <v>0</v>
      </c>
      <c r="BX106" s="46">
        <v>0</v>
      </c>
      <c r="BY106" s="46">
        <v>0</v>
      </c>
      <c r="BZ106" s="46">
        <v>0</v>
      </c>
      <c r="CA106" s="47">
        <v>0</v>
      </c>
      <c r="CB106" s="139">
        <f t="shared" si="201"/>
        <v>0</v>
      </c>
      <c r="CC106" s="140">
        <f t="shared" si="202"/>
        <v>0</v>
      </c>
      <c r="CD106" s="141">
        <f t="shared" si="203"/>
        <v>0</v>
      </c>
      <c r="CE106" s="43"/>
      <c r="CF106" s="48"/>
      <c r="CG106" s="46"/>
      <c r="CH106" s="46"/>
      <c r="CI106" s="46"/>
      <c r="CJ106" s="46">
        <v>0</v>
      </c>
      <c r="CK106" s="47"/>
      <c r="CL106" s="48">
        <v>0</v>
      </c>
      <c r="CM106" s="46"/>
      <c r="CN106" s="46">
        <v>0</v>
      </c>
      <c r="CO106" s="46"/>
      <c r="CP106" s="46">
        <v>0</v>
      </c>
      <c r="CQ106" s="47"/>
      <c r="CR106" s="139">
        <f t="shared" si="204"/>
        <v>0</v>
      </c>
      <c r="CS106" s="140">
        <f t="shared" si="205"/>
        <v>0</v>
      </c>
      <c r="CT106" s="141">
        <f t="shared" si="206"/>
        <v>0</v>
      </c>
      <c r="CU106" s="43"/>
      <c r="CV106" s="48">
        <f>+D106+T106+AJ106+AZ106+BP106+CF106</f>
        <v>23347622</v>
      </c>
      <c r="CW106" s="49"/>
      <c r="CX106" s="49">
        <f>+F106+V106+AL106+BB106+BR106+CH106</f>
        <v>0</v>
      </c>
      <c r="CY106" s="49"/>
      <c r="CZ106" s="46">
        <f t="shared" ref="CZ106:CZ107" si="213">+CV106+CX106</f>
        <v>23347622</v>
      </c>
      <c r="DA106" s="50"/>
      <c r="DB106" s="48">
        <f t="shared" si="207"/>
        <v>40415376</v>
      </c>
      <c r="DC106" s="49"/>
      <c r="DD106" s="46">
        <f t="shared" si="208"/>
        <v>0</v>
      </c>
      <c r="DE106" s="49"/>
      <c r="DF106" s="46">
        <f t="shared" si="209"/>
        <v>40415376</v>
      </c>
      <c r="DG106" s="50"/>
      <c r="DH106" s="177"/>
      <c r="DI106" s="193" t="s">
        <v>50</v>
      </c>
      <c r="DJ106" s="48">
        <f t="shared" si="210"/>
        <v>23347622</v>
      </c>
      <c r="DK106" s="46">
        <f t="shared" si="211"/>
        <v>40415376</v>
      </c>
      <c r="DL106" s="47">
        <f t="shared" si="212"/>
        <v>63762998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v>8142362.6400000006</v>
      </c>
      <c r="E107" s="46"/>
      <c r="F107" s="46">
        <v>0</v>
      </c>
      <c r="G107" s="46"/>
      <c r="H107" s="46">
        <v>8142362.6400000006</v>
      </c>
      <c r="I107" s="47"/>
      <c r="J107" s="48">
        <v>18248806.200000003</v>
      </c>
      <c r="K107" s="46">
        <v>73.790986801669206</v>
      </c>
      <c r="L107" s="46">
        <v>0</v>
      </c>
      <c r="M107" s="46">
        <v>0</v>
      </c>
      <c r="N107" s="46">
        <v>18248806.200000003</v>
      </c>
      <c r="O107" s="47">
        <v>40.869138982079114</v>
      </c>
      <c r="P107" s="139">
        <f t="shared" si="189"/>
        <v>26391168.840000004</v>
      </c>
      <c r="Q107" s="140">
        <f t="shared" si="190"/>
        <v>0</v>
      </c>
      <c r="R107" s="141">
        <f t="shared" si="191"/>
        <v>26391168.840000004</v>
      </c>
      <c r="S107" s="41"/>
      <c r="T107" s="45">
        <v>277876.49550126796</v>
      </c>
      <c r="U107" s="46"/>
      <c r="V107" s="46">
        <v>35565.853305881843</v>
      </c>
      <c r="W107" s="46"/>
      <c r="X107" s="46">
        <v>313442.3488071498</v>
      </c>
      <c r="Y107" s="47"/>
      <c r="Z107" s="48">
        <v>25038.200792637072</v>
      </c>
      <c r="AA107" s="46">
        <v>2.9965234470439008E-2</v>
      </c>
      <c r="AB107" s="46">
        <v>66942.468493702472</v>
      </c>
      <c r="AC107" s="46">
        <v>0.26169642338098403</v>
      </c>
      <c r="AD107" s="46">
        <v>91980.669286339544</v>
      </c>
      <c r="AE107" s="47">
        <v>8.4279464645433746E-2</v>
      </c>
      <c r="AF107" s="139">
        <f t="shared" si="192"/>
        <v>302914.69629390503</v>
      </c>
      <c r="AG107" s="140">
        <f t="shared" si="193"/>
        <v>102508.32179958432</v>
      </c>
      <c r="AH107" s="141">
        <f t="shared" si="194"/>
        <v>405423.01809348934</v>
      </c>
      <c r="AI107" s="43"/>
      <c r="AJ107" s="45">
        <v>-60902.701588051365</v>
      </c>
      <c r="AK107" s="46"/>
      <c r="AL107" s="46">
        <v>-10089.340959416695</v>
      </c>
      <c r="AM107" s="46"/>
      <c r="AN107" s="46">
        <v>-70992.042547468067</v>
      </c>
      <c r="AO107" s="47"/>
      <c r="AP107" s="48">
        <v>38073.144856555329</v>
      </c>
      <c r="AQ107" s="46"/>
      <c r="AR107" s="46">
        <v>-110829.14294501522</v>
      </c>
      <c r="AS107" s="46"/>
      <c r="AT107" s="46">
        <v>-72755.998088459892</v>
      </c>
      <c r="AU107" s="47">
        <v>-0.33742538105499875</v>
      </c>
      <c r="AV107" s="139">
        <f t="shared" si="195"/>
        <v>-22829.556731496035</v>
      </c>
      <c r="AW107" s="140">
        <f t="shared" si="196"/>
        <v>-120918.48390443192</v>
      </c>
      <c r="AX107" s="141">
        <f t="shared" si="197"/>
        <v>-143748.04063592796</v>
      </c>
      <c r="AY107" s="43"/>
      <c r="AZ107" s="45">
        <v>274113.45765556366</v>
      </c>
      <c r="BA107" s="46"/>
      <c r="BB107" s="46">
        <v>40950.192344436298</v>
      </c>
      <c r="BC107" s="46"/>
      <c r="BD107" s="46">
        <v>315063.64999999997</v>
      </c>
      <c r="BE107" s="47"/>
      <c r="BF107" s="48">
        <v>487761.39453345735</v>
      </c>
      <c r="BG107" s="46">
        <v>0.93956923280442073</v>
      </c>
      <c r="BH107" s="46">
        <v>367414.1954665425</v>
      </c>
      <c r="BI107" s="46">
        <v>1.8895047336926845</v>
      </c>
      <c r="BJ107" s="46">
        <v>855175.58999999985</v>
      </c>
      <c r="BK107" s="47">
        <v>1.1984248363540049</v>
      </c>
      <c r="BL107" s="139">
        <f t="shared" si="198"/>
        <v>761874.85218902095</v>
      </c>
      <c r="BM107" s="140">
        <f t="shared" si="199"/>
        <v>408364.38781097881</v>
      </c>
      <c r="BN107" s="141">
        <f t="shared" si="200"/>
        <v>1170239.2399999998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>
        <v>0</v>
      </c>
      <c r="BX107" s="46">
        <v>0</v>
      </c>
      <c r="BY107" s="46">
        <v>0</v>
      </c>
      <c r="BZ107" s="46">
        <v>0</v>
      </c>
      <c r="CA107" s="47">
        <v>0</v>
      </c>
      <c r="CB107" s="139">
        <f t="shared" si="201"/>
        <v>0</v>
      </c>
      <c r="CC107" s="140">
        <f t="shared" si="202"/>
        <v>0</v>
      </c>
      <c r="CD107" s="141">
        <f t="shared" si="203"/>
        <v>0</v>
      </c>
      <c r="CE107" s="43"/>
      <c r="CF107" s="48"/>
      <c r="CG107" s="46"/>
      <c r="CH107" s="46"/>
      <c r="CI107" s="46"/>
      <c r="CJ107" s="46">
        <v>0</v>
      </c>
      <c r="CK107" s="47"/>
      <c r="CL107" s="48">
        <v>0</v>
      </c>
      <c r="CM107" s="46"/>
      <c r="CN107" s="46">
        <v>0</v>
      </c>
      <c r="CO107" s="46"/>
      <c r="CP107" s="46">
        <v>0</v>
      </c>
      <c r="CQ107" s="47"/>
      <c r="CR107" s="139">
        <f t="shared" si="204"/>
        <v>0</v>
      </c>
      <c r="CS107" s="140">
        <f t="shared" si="205"/>
        <v>0</v>
      </c>
      <c r="CT107" s="141">
        <f t="shared" si="206"/>
        <v>0</v>
      </c>
      <c r="CU107" s="43"/>
      <c r="CV107" s="48">
        <f>+D107+T107+AJ107+AZ107+BP107+CF107</f>
        <v>8633449.8915687818</v>
      </c>
      <c r="CW107" s="46"/>
      <c r="CX107" s="49">
        <f>+F107+V107+AL107+BB107+BR107+CH107</f>
        <v>66426.704690901446</v>
      </c>
      <c r="CY107" s="49"/>
      <c r="CZ107" s="46">
        <f t="shared" si="213"/>
        <v>8699876.5962596834</v>
      </c>
      <c r="DA107" s="50"/>
      <c r="DB107" s="48">
        <f t="shared" si="207"/>
        <v>18799678.940182652</v>
      </c>
      <c r="DC107" s="49"/>
      <c r="DD107" s="46">
        <f t="shared" si="208"/>
        <v>323527.52101522975</v>
      </c>
      <c r="DE107" s="49"/>
      <c r="DF107" s="46">
        <f t="shared" si="209"/>
        <v>19123206.461197883</v>
      </c>
      <c r="DG107" s="50"/>
      <c r="DH107" s="177"/>
      <c r="DI107" s="193" t="s">
        <v>48</v>
      </c>
      <c r="DJ107" s="48">
        <f t="shared" si="210"/>
        <v>8699876.5962596834</v>
      </c>
      <c r="DK107" s="46">
        <f t="shared" si="211"/>
        <v>19123206.461197883</v>
      </c>
      <c r="DL107" s="47">
        <f t="shared" si="212"/>
        <v>27823083.057457566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92"/>
      <c r="K108" s="90"/>
      <c r="L108" s="90"/>
      <c r="M108" s="90"/>
      <c r="N108" s="90"/>
      <c r="O108" s="91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/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92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92"/>
      <c r="K109" s="90"/>
      <c r="L109" s="90"/>
      <c r="M109" s="90"/>
      <c r="N109" s="90"/>
      <c r="O109" s="91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92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>
        <v>33519</v>
      </c>
      <c r="E110" s="46"/>
      <c r="F110" s="94">
        <v>4834</v>
      </c>
      <c r="G110" s="46"/>
      <c r="H110" s="94">
        <v>38353</v>
      </c>
      <c r="I110" s="47"/>
      <c r="J110" s="94">
        <v>84596</v>
      </c>
      <c r="K110" s="94"/>
      <c r="L110" s="94">
        <v>68340</v>
      </c>
      <c r="M110" s="94"/>
      <c r="N110" s="94">
        <v>152936</v>
      </c>
      <c r="O110" s="47"/>
      <c r="P110" s="156">
        <f t="shared" ref="P110:P111" si="214">+D110+J110</f>
        <v>118115</v>
      </c>
      <c r="Q110" s="157">
        <f t="shared" ref="Q110:Q111" si="215">+F110+L110</f>
        <v>73174</v>
      </c>
      <c r="R110" s="158">
        <f t="shared" ref="R110:R111" si="216">+P110+Q110</f>
        <v>191289</v>
      </c>
      <c r="S110" s="41"/>
      <c r="T110" s="93">
        <v>62728</v>
      </c>
      <c r="U110" s="46"/>
      <c r="V110" s="94">
        <v>9565</v>
      </c>
      <c r="W110" s="46"/>
      <c r="X110" s="94">
        <v>72293</v>
      </c>
      <c r="Y110" s="47"/>
      <c r="Z110" s="94">
        <v>283368.99999999994</v>
      </c>
      <c r="AA110" s="94"/>
      <c r="AB110" s="94">
        <v>87678</v>
      </c>
      <c r="AC110" s="94"/>
      <c r="AD110" s="94">
        <v>371046.99999999994</v>
      </c>
      <c r="AE110" s="47"/>
      <c r="AF110" s="156">
        <f t="shared" ref="AF110:AF111" si="217">+T110+Z110</f>
        <v>346096.99999999994</v>
      </c>
      <c r="AG110" s="157">
        <f t="shared" ref="AG110:AG111" si="218">+V110+AB110</f>
        <v>97243</v>
      </c>
      <c r="AH110" s="158">
        <f t="shared" ref="AH110:AH111" si="219">+AF110+AG110</f>
        <v>443339.99999999994</v>
      </c>
      <c r="AI110" s="43"/>
      <c r="AJ110" s="93">
        <v>20709</v>
      </c>
      <c r="AK110" s="46"/>
      <c r="AL110" s="94">
        <v>3288</v>
      </c>
      <c r="AM110" s="46"/>
      <c r="AN110" s="94">
        <v>23997</v>
      </c>
      <c r="AO110" s="47"/>
      <c r="AP110" s="94">
        <v>37876.666666666664</v>
      </c>
      <c r="AQ110" s="94"/>
      <c r="AR110" s="94">
        <v>33997</v>
      </c>
      <c r="AS110" s="94"/>
      <c r="AT110" s="94">
        <v>71873.666666666657</v>
      </c>
      <c r="AU110" s="47"/>
      <c r="AV110" s="156">
        <f t="shared" ref="AV110:AV111" si="220">+AJ110+AP110</f>
        <v>58585.666666666664</v>
      </c>
      <c r="AW110" s="157">
        <f t="shared" ref="AW110:AW111" si="221">+AL110+AR110</f>
        <v>37285</v>
      </c>
      <c r="AX110" s="158">
        <f t="shared" ref="AX110:AX111" si="222">+AV110+AW110</f>
        <v>95870.666666666657</v>
      </c>
      <c r="AY110" s="43"/>
      <c r="AZ110" s="93">
        <v>36842</v>
      </c>
      <c r="BA110" s="46"/>
      <c r="BB110" s="94">
        <v>5491</v>
      </c>
      <c r="BC110" s="46"/>
      <c r="BD110" s="94">
        <v>42333</v>
      </c>
      <c r="BE110" s="47"/>
      <c r="BF110" s="94">
        <v>176771</v>
      </c>
      <c r="BG110" s="94"/>
      <c r="BH110" s="94">
        <v>66576</v>
      </c>
      <c r="BI110" s="94"/>
      <c r="BJ110" s="94">
        <v>243347</v>
      </c>
      <c r="BK110" s="47"/>
      <c r="BL110" s="156">
        <f t="shared" ref="BL110:BL111" si="223">+AZ110+BF110</f>
        <v>213613</v>
      </c>
      <c r="BM110" s="157">
        <f t="shared" ref="BM110:BM111" si="224">+BB110+BH110</f>
        <v>72067</v>
      </c>
      <c r="BN110" s="158">
        <f t="shared" ref="BN110:BN111" si="225">+BL110+BM110</f>
        <v>285680</v>
      </c>
      <c r="BO110" s="43"/>
      <c r="BP110" s="93">
        <v>25981</v>
      </c>
      <c r="BQ110" s="46"/>
      <c r="BR110" s="94">
        <v>3409</v>
      </c>
      <c r="BS110" s="46"/>
      <c r="BT110" s="94">
        <v>29390</v>
      </c>
      <c r="BU110" s="47"/>
      <c r="BV110" s="94">
        <v>76833</v>
      </c>
      <c r="BW110" s="94"/>
      <c r="BX110" s="94">
        <v>40733</v>
      </c>
      <c r="BY110" s="94"/>
      <c r="BZ110" s="94">
        <v>117566</v>
      </c>
      <c r="CA110" s="47"/>
      <c r="CB110" s="156">
        <f t="shared" ref="CB110:CB111" si="226">+BP110+BV110</f>
        <v>102814</v>
      </c>
      <c r="CC110" s="157">
        <f t="shared" ref="CC110:CC111" si="227">+BR110+BX110</f>
        <v>44142</v>
      </c>
      <c r="CD110" s="158">
        <f t="shared" ref="CD110:CD111" si="228">+CB110+CC110</f>
        <v>146956</v>
      </c>
      <c r="CE110" s="43"/>
      <c r="CF110" s="95">
        <v>41763</v>
      </c>
      <c r="CG110" s="46"/>
      <c r="CH110" s="94">
        <v>6271</v>
      </c>
      <c r="CI110" s="46"/>
      <c r="CJ110" s="94">
        <f>+CF110+CH110</f>
        <v>48034</v>
      </c>
      <c r="CK110" s="47"/>
      <c r="CL110" s="94">
        <v>159890</v>
      </c>
      <c r="CM110" s="94"/>
      <c r="CN110" s="94">
        <v>55864</v>
      </c>
      <c r="CO110" s="94"/>
      <c r="CP110" s="94">
        <v>215754</v>
      </c>
      <c r="CQ110" s="47"/>
      <c r="CR110" s="156">
        <f t="shared" ref="CR110:CR111" si="229">+CF110+CL110</f>
        <v>201653</v>
      </c>
      <c r="CS110" s="157">
        <f t="shared" ref="CS110:CS111" si="230">+CH110+CN110</f>
        <v>62135</v>
      </c>
      <c r="CT110" s="158">
        <f t="shared" ref="CT110:CT111" si="231">+CR110+CS110</f>
        <v>263788</v>
      </c>
      <c r="CU110" s="43"/>
      <c r="CV110" s="95">
        <f>+D110+T110+AJ110+AZ110+BP110+CF110</f>
        <v>221542</v>
      </c>
      <c r="CW110" s="94"/>
      <c r="CX110" s="94">
        <f>+F110+V110+AL110+BB110+BR110+CH110</f>
        <v>32858</v>
      </c>
      <c r="CY110" s="94"/>
      <c r="CZ110" s="94">
        <f t="shared" ref="CZ110:CZ111" si="232">+CV110+CX110</f>
        <v>254400</v>
      </c>
      <c r="DA110" s="96"/>
      <c r="DB110" s="95">
        <f t="shared" ref="DB110:DB111" si="233">+J110+Z110+AP110+BF110+BV110+CL110</f>
        <v>819335.66666666663</v>
      </c>
      <c r="DC110" s="94"/>
      <c r="DD110" s="94">
        <f t="shared" ref="DD110:DD111" si="234">+L110+AB110+AR110+BH110+BX110+CN110</f>
        <v>353188</v>
      </c>
      <c r="DE110" s="94"/>
      <c r="DF110" s="94">
        <f t="shared" ref="DF110:DF111" si="235">+DB110+DD110</f>
        <v>1172523.6666666665</v>
      </c>
      <c r="DG110" s="96"/>
      <c r="DH110" s="182"/>
      <c r="DI110" s="191" t="s">
        <v>10</v>
      </c>
      <c r="DJ110" s="95">
        <f t="shared" ref="DJ110:DJ111" si="236">+CZ110</f>
        <v>254400</v>
      </c>
      <c r="DK110" s="94">
        <f t="shared" ref="DK110:DK111" si="237">+DF110</f>
        <v>1172523.6666666665</v>
      </c>
      <c r="DL110" s="97">
        <f t="shared" ref="DL110:DL111" si="238">+DJ110+DK110</f>
        <v>1426923.6666666665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>
        <v>99641</v>
      </c>
      <c r="E111" s="46"/>
      <c r="F111" s="94">
        <v>14319</v>
      </c>
      <c r="G111" s="46"/>
      <c r="H111" s="94">
        <v>113960</v>
      </c>
      <c r="I111" s="47"/>
      <c r="J111" s="94">
        <v>247304</v>
      </c>
      <c r="K111" s="94"/>
      <c r="L111" s="94">
        <v>199214</v>
      </c>
      <c r="M111" s="94"/>
      <c r="N111" s="94">
        <v>446518</v>
      </c>
      <c r="O111" s="47"/>
      <c r="P111" s="156">
        <f t="shared" si="214"/>
        <v>346945</v>
      </c>
      <c r="Q111" s="157">
        <f t="shared" si="215"/>
        <v>213533</v>
      </c>
      <c r="R111" s="158">
        <f t="shared" si="216"/>
        <v>560478</v>
      </c>
      <c r="S111" s="41"/>
      <c r="T111" s="93">
        <v>184790</v>
      </c>
      <c r="U111" s="46"/>
      <c r="V111" s="94">
        <v>27112</v>
      </c>
      <c r="W111" s="46"/>
      <c r="X111" s="94">
        <v>211902</v>
      </c>
      <c r="Y111" s="47"/>
      <c r="Z111" s="94">
        <v>835574.99999999988</v>
      </c>
      <c r="AA111" s="94"/>
      <c r="AB111" s="94">
        <v>255802</v>
      </c>
      <c r="AC111" s="94"/>
      <c r="AD111" s="94">
        <v>1091377</v>
      </c>
      <c r="AE111" s="47"/>
      <c r="AF111" s="156">
        <f t="shared" si="217"/>
        <v>1020364.9999999999</v>
      </c>
      <c r="AG111" s="157">
        <f t="shared" si="218"/>
        <v>282914</v>
      </c>
      <c r="AH111" s="158">
        <f t="shared" si="219"/>
        <v>1303279</v>
      </c>
      <c r="AI111" s="43"/>
      <c r="AJ111" s="93">
        <v>62127</v>
      </c>
      <c r="AK111" s="46"/>
      <c r="AL111" s="94">
        <v>9864</v>
      </c>
      <c r="AM111" s="46"/>
      <c r="AN111" s="94">
        <v>71991</v>
      </c>
      <c r="AO111" s="47"/>
      <c r="AP111" s="94">
        <v>113630</v>
      </c>
      <c r="AQ111" s="94"/>
      <c r="AR111" s="94">
        <v>101991</v>
      </c>
      <c r="AS111" s="94"/>
      <c r="AT111" s="94">
        <v>215621</v>
      </c>
      <c r="AU111" s="47"/>
      <c r="AV111" s="156">
        <f t="shared" si="220"/>
        <v>175757</v>
      </c>
      <c r="AW111" s="157">
        <f t="shared" si="221"/>
        <v>111855</v>
      </c>
      <c r="AX111" s="158">
        <f t="shared" si="222"/>
        <v>287612</v>
      </c>
      <c r="AY111" s="43"/>
      <c r="AZ111" s="93">
        <v>109584</v>
      </c>
      <c r="BA111" s="46"/>
      <c r="BB111" s="94">
        <v>15788</v>
      </c>
      <c r="BC111" s="46"/>
      <c r="BD111" s="94">
        <v>125372</v>
      </c>
      <c r="BE111" s="47"/>
      <c r="BF111" s="94">
        <v>519133</v>
      </c>
      <c r="BG111" s="94"/>
      <c r="BH111" s="94">
        <v>194450</v>
      </c>
      <c r="BI111" s="94"/>
      <c r="BJ111" s="94">
        <v>713583</v>
      </c>
      <c r="BK111" s="47"/>
      <c r="BL111" s="156">
        <f t="shared" si="223"/>
        <v>628717</v>
      </c>
      <c r="BM111" s="157">
        <f t="shared" si="224"/>
        <v>210238</v>
      </c>
      <c r="BN111" s="158">
        <f t="shared" si="225"/>
        <v>838955</v>
      </c>
      <c r="BO111" s="43"/>
      <c r="BP111" s="93">
        <v>76337</v>
      </c>
      <c r="BQ111" s="46"/>
      <c r="BR111" s="94">
        <v>9631</v>
      </c>
      <c r="BS111" s="46"/>
      <c r="BT111" s="94">
        <v>85968</v>
      </c>
      <c r="BU111" s="47"/>
      <c r="BV111" s="94">
        <v>225507</v>
      </c>
      <c r="BW111" s="94"/>
      <c r="BX111" s="94">
        <v>117251</v>
      </c>
      <c r="BY111" s="94"/>
      <c r="BZ111" s="94">
        <v>342758</v>
      </c>
      <c r="CA111" s="47"/>
      <c r="CB111" s="156">
        <f t="shared" si="226"/>
        <v>301844</v>
      </c>
      <c r="CC111" s="157">
        <f t="shared" si="227"/>
        <v>126882</v>
      </c>
      <c r="CD111" s="158">
        <f t="shared" si="228"/>
        <v>428726</v>
      </c>
      <c r="CE111" s="43"/>
      <c r="CF111" s="95">
        <v>124617</v>
      </c>
      <c r="CG111" s="46"/>
      <c r="CH111" s="94">
        <v>18382</v>
      </c>
      <c r="CI111" s="46"/>
      <c r="CJ111" s="94">
        <f>+CF111+CH111</f>
        <v>142999</v>
      </c>
      <c r="CK111" s="47"/>
      <c r="CL111" s="94">
        <v>474332</v>
      </c>
      <c r="CM111" s="94"/>
      <c r="CN111" s="94">
        <v>163558</v>
      </c>
      <c r="CO111" s="94"/>
      <c r="CP111" s="94">
        <v>637890</v>
      </c>
      <c r="CQ111" s="47"/>
      <c r="CR111" s="156">
        <f t="shared" si="229"/>
        <v>598949</v>
      </c>
      <c r="CS111" s="157">
        <f t="shared" si="230"/>
        <v>181940</v>
      </c>
      <c r="CT111" s="158">
        <f t="shared" si="231"/>
        <v>780889</v>
      </c>
      <c r="CU111" s="43"/>
      <c r="CV111" s="95">
        <f>+D111+T111+AJ111+AZ111+BP111+CF111</f>
        <v>657096</v>
      </c>
      <c r="CW111" s="94"/>
      <c r="CX111" s="94">
        <f>+F111+V111+AL111+BB111+BR111+CH111</f>
        <v>95096</v>
      </c>
      <c r="CY111" s="94"/>
      <c r="CZ111" s="94">
        <f t="shared" si="232"/>
        <v>752192</v>
      </c>
      <c r="DA111" s="96"/>
      <c r="DB111" s="95">
        <f t="shared" si="233"/>
        <v>2415481</v>
      </c>
      <c r="DC111" s="94"/>
      <c r="DD111" s="94">
        <f t="shared" si="234"/>
        <v>1032266</v>
      </c>
      <c r="DE111" s="94"/>
      <c r="DF111" s="94">
        <f t="shared" si="235"/>
        <v>3447747</v>
      </c>
      <c r="DG111" s="96"/>
      <c r="DH111" s="182"/>
      <c r="DI111" s="191" t="s">
        <v>11</v>
      </c>
      <c r="DJ111" s="95">
        <f t="shared" si="236"/>
        <v>752192</v>
      </c>
      <c r="DK111" s="94">
        <f t="shared" si="237"/>
        <v>3447747</v>
      </c>
      <c r="DL111" s="97">
        <f t="shared" si="238"/>
        <v>4199939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v>1881.423292720867</v>
      </c>
      <c r="E112" s="99"/>
      <c r="F112" s="100">
        <v>1630.0304748934982</v>
      </c>
      <c r="G112" s="100"/>
      <c r="H112" s="100">
        <v>1849.8359484029477</v>
      </c>
      <c r="I112" s="101"/>
      <c r="J112" s="102">
        <v>417.43903373985052</v>
      </c>
      <c r="K112" s="100"/>
      <c r="L112" s="100">
        <v>595.50560141355527</v>
      </c>
      <c r="M112" s="100"/>
      <c r="N112" s="100">
        <v>496.88343063437532</v>
      </c>
      <c r="O112" s="103"/>
      <c r="P112" s="159">
        <f>+P10/P111</f>
        <v>837.88854461081701</v>
      </c>
      <c r="Q112" s="159">
        <f t="shared" ref="Q112:R112" si="239">+Q10/Q111</f>
        <v>664.87830569513847</v>
      </c>
      <c r="R112" s="244">
        <f t="shared" si="239"/>
        <v>771.97445815892843</v>
      </c>
      <c r="S112" s="41"/>
      <c r="T112" s="98">
        <v>1965.831698035608</v>
      </c>
      <c r="U112" s="99"/>
      <c r="V112" s="100">
        <v>2051.7065539244618</v>
      </c>
      <c r="W112" s="100"/>
      <c r="X112" s="100">
        <v>1976.819036960482</v>
      </c>
      <c r="Y112" s="101"/>
      <c r="Z112" s="102">
        <v>282.26437319580305</v>
      </c>
      <c r="AA112" s="100"/>
      <c r="AB112" s="100">
        <v>526.89531051360029</v>
      </c>
      <c r="AC112" s="100"/>
      <c r="AD112" s="100">
        <v>339.6021061952772</v>
      </c>
      <c r="AE112" s="103"/>
      <c r="AF112" s="159">
        <f>+AF10/AF111</f>
        <v>587.16154818430971</v>
      </c>
      <c r="AG112" s="159">
        <f t="shared" ref="AG112:AH112" si="240">+AG10/AG111</f>
        <v>673.01986578960384</v>
      </c>
      <c r="AH112" s="244">
        <f t="shared" si="240"/>
        <v>605.79955283794425</v>
      </c>
      <c r="AI112" s="43"/>
      <c r="AJ112" s="98">
        <f>+AJ10/AJ111</f>
        <v>1823.3108984821411</v>
      </c>
      <c r="AK112" s="99"/>
      <c r="AL112" s="100">
        <f>+AL10/AL111</f>
        <v>2160.6182491889699</v>
      </c>
      <c r="AM112" s="100"/>
      <c r="AN112" s="100">
        <f>+AN10/AN111</f>
        <v>1869.5277826394965</v>
      </c>
      <c r="AO112" s="101"/>
      <c r="AP112" s="102">
        <v>336.94255275895466</v>
      </c>
      <c r="AQ112" s="100"/>
      <c r="AR112" s="100">
        <v>643.14133952995849</v>
      </c>
      <c r="AS112" s="100"/>
      <c r="AT112" s="100">
        <v>481.77779822002509</v>
      </c>
      <c r="AU112" s="103"/>
      <c r="AV112" s="159">
        <f>+AV10/AV111</f>
        <v>862.34755065232116</v>
      </c>
      <c r="AW112" s="160">
        <f t="shared" ref="AW112" si="241">+AW10/AW111</f>
        <v>776.96094738724241</v>
      </c>
      <c r="AX112" s="161">
        <f t="shared" ref="AX112" si="242">+AX10/AX111</f>
        <v>829.13990108201335</v>
      </c>
      <c r="AY112" s="43"/>
      <c r="AZ112" s="98">
        <v>1913.4727805121693</v>
      </c>
      <c r="BA112" s="99"/>
      <c r="BB112" s="100">
        <v>1837.5767893561224</v>
      </c>
      <c r="BC112" s="100"/>
      <c r="BD112" s="100">
        <v>1903.9152564368442</v>
      </c>
      <c r="BE112" s="101"/>
      <c r="BF112" s="102">
        <v>275.1634577062768</v>
      </c>
      <c r="BG112" s="100"/>
      <c r="BH112" s="100">
        <v>512.88300997977603</v>
      </c>
      <c r="BI112" s="100"/>
      <c r="BJ112" s="100">
        <v>339.94158013854036</v>
      </c>
      <c r="BK112" s="103"/>
      <c r="BL112" s="159">
        <f>+BL10/BL111</f>
        <v>560.71719465049966</v>
      </c>
      <c r="BM112" s="160">
        <f t="shared" ref="BM112" si="243">+BM10/BM111</f>
        <v>612.36200706305192</v>
      </c>
      <c r="BN112" s="161">
        <f t="shared" ref="BN112" si="244">+BN10/BN111</f>
        <v>573.65913083538453</v>
      </c>
      <c r="BO112" s="43"/>
      <c r="BP112" s="98">
        <v>1783.1593570614505</v>
      </c>
      <c r="BQ112" s="99"/>
      <c r="BR112" s="100">
        <v>1763.6315969265916</v>
      </c>
      <c r="BS112" s="100"/>
      <c r="BT112" s="100">
        <v>1780.9716609668708</v>
      </c>
      <c r="BU112" s="101"/>
      <c r="BV112" s="102">
        <v>258.13151281334927</v>
      </c>
      <c r="BW112" s="100"/>
      <c r="BX112" s="100">
        <v>540.71542843984298</v>
      </c>
      <c r="BY112" s="100"/>
      <c r="BZ112" s="100">
        <v>354.79810175108969</v>
      </c>
      <c r="CA112" s="103"/>
      <c r="CB112" s="159">
        <f>+CB10/CB111</f>
        <v>643.81435079047424</v>
      </c>
      <c r="CC112" s="160">
        <f t="shared" ref="CC112" si="245">+CC10/CC111</f>
        <v>633.54109022556429</v>
      </c>
      <c r="CD112" s="161">
        <f t="shared" ref="CD112" si="246">+CD10/CD111</f>
        <v>640.77396637945913</v>
      </c>
      <c r="CE112" s="43"/>
      <c r="CF112" s="102">
        <v>1794.32454421241</v>
      </c>
      <c r="CG112" s="99"/>
      <c r="CH112" s="100">
        <v>1834.6303352295406</v>
      </c>
      <c r="CI112" s="100"/>
      <c r="CJ112" s="100">
        <v>1799.4968658355203</v>
      </c>
      <c r="CK112" s="101"/>
      <c r="CL112" s="102">
        <v>273.18184887916033</v>
      </c>
      <c r="CM112" s="100"/>
      <c r="CN112" s="100">
        <v>509.50601167445433</v>
      </c>
      <c r="CO112" s="100"/>
      <c r="CP112" s="100">
        <v>333.77647713555677</v>
      </c>
      <c r="CQ112" s="103"/>
      <c r="CR112" s="159">
        <f>+CR10/CR111</f>
        <v>592.11153031760784</v>
      </c>
      <c r="CS112" s="160">
        <f t="shared" ref="CS112" si="247">+CS10/CS111</f>
        <v>644.23473687918602</v>
      </c>
      <c r="CT112" s="161">
        <f t="shared" ref="CT112" si="248">+CT10/CT111</f>
        <v>604.25576106207154</v>
      </c>
      <c r="CU112" s="43"/>
      <c r="CV112" s="102">
        <f>+CV10/CV111</f>
        <v>1879.3030656544804</v>
      </c>
      <c r="CW112" s="100"/>
      <c r="CX112" s="100">
        <f>+CX10/CX111</f>
        <v>1894.444507662816</v>
      </c>
      <c r="CY112" s="99"/>
      <c r="CZ112" s="100">
        <f>+CZ10/CZ111</f>
        <v>1881.2173250047856</v>
      </c>
      <c r="DA112" s="103"/>
      <c r="DB112" s="102">
        <f>+DB10/DB111</f>
        <v>293.11344854091823</v>
      </c>
      <c r="DC112" s="99"/>
      <c r="DD112" s="100">
        <f>+DD10/DD111</f>
        <v>547.79665871782834</v>
      </c>
      <c r="DE112" s="100"/>
      <c r="DF112" s="100">
        <f>+DF10/DF111</f>
        <v>369.36638085772637</v>
      </c>
      <c r="DG112" s="103"/>
      <c r="DH112" s="183"/>
      <c r="DI112" s="191" t="s">
        <v>12</v>
      </c>
      <c r="DJ112" s="102">
        <f t="shared" ref="DJ112:DL112" si="249">+DJ10/DJ111</f>
        <v>1881.2173250047856</v>
      </c>
      <c r="DK112" s="100">
        <f t="shared" si="249"/>
        <v>369.36638085772637</v>
      </c>
      <c r="DL112" s="101">
        <f t="shared" si="249"/>
        <v>640.13273850717439</v>
      </c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48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8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>
        <v>8988971.3545523286</v>
      </c>
      <c r="E114" s="46"/>
      <c r="F114" s="94">
        <v>-3303947.9496518001</v>
      </c>
      <c r="G114" s="46"/>
      <c r="H114" s="94">
        <v>5685023.4049005285</v>
      </c>
      <c r="I114" s="47"/>
      <c r="J114" s="94">
        <v>8428917.4861775339</v>
      </c>
      <c r="K114" s="46"/>
      <c r="L114" s="94">
        <v>18144018.361853451</v>
      </c>
      <c r="M114" s="46"/>
      <c r="N114" s="94">
        <v>26572935.848030984</v>
      </c>
      <c r="O114" s="47"/>
      <c r="P114" s="139">
        <f>+P16-P101</f>
        <v>17417888.840729833</v>
      </c>
      <c r="Q114" s="163">
        <f>+Q16-Q101</f>
        <v>14840070.412201643</v>
      </c>
      <c r="R114" s="164">
        <f>+R16-R101</f>
        <v>32257959.252931476</v>
      </c>
      <c r="S114" s="41"/>
      <c r="T114" s="93">
        <f>+T16-T101</f>
        <v>46635051.291757882</v>
      </c>
      <c r="U114" s="46"/>
      <c r="V114" s="94">
        <f>+V16-V101</f>
        <v>2673775.4122124836</v>
      </c>
      <c r="W114" s="46"/>
      <c r="X114" s="94">
        <f>+X16-X101</f>
        <v>49308826.703970373</v>
      </c>
      <c r="Y114" s="47"/>
      <c r="Z114" s="94">
        <f>+Z16-Z101</f>
        <v>29965180.765061051</v>
      </c>
      <c r="AA114" s="46"/>
      <c r="AB114" s="94">
        <f>+AB16-AB101</f>
        <v>-3624269.4169918001</v>
      </c>
      <c r="AC114" s="46"/>
      <c r="AD114" s="94">
        <f>+AD16-AD101</f>
        <v>26340911.348069251</v>
      </c>
      <c r="AE114" s="47"/>
      <c r="AF114" s="139">
        <f>+AF16-AF101</f>
        <v>76600232.056818962</v>
      </c>
      <c r="AG114" s="163">
        <f>+AG16-AG101</f>
        <v>-950494.00477930903</v>
      </c>
      <c r="AH114" s="164">
        <f>+AH16-AH101</f>
        <v>75649738.052039742</v>
      </c>
      <c r="AI114" s="43"/>
      <c r="AJ114" s="93">
        <f>+AJ16-AJ101</f>
        <v>6997550.6985356361</v>
      </c>
      <c r="AK114" s="46"/>
      <c r="AL114" s="94">
        <f>+AL16-AL101</f>
        <v>821030.46741747111</v>
      </c>
      <c r="AM114" s="46"/>
      <c r="AN114" s="94">
        <f>+AN16-AN101</f>
        <v>7818581.1659530997</v>
      </c>
      <c r="AO114" s="47"/>
      <c r="AP114" s="94">
        <f>+AP16-AP101</f>
        <v>5650585.9572293609</v>
      </c>
      <c r="AQ114" s="46"/>
      <c r="AR114" s="94">
        <f>+AR16-AR101</f>
        <v>2931017.0916850194</v>
      </c>
      <c r="AS114" s="46"/>
      <c r="AT114" s="94">
        <f>+AT16-AT101</f>
        <v>8581603.0489143729</v>
      </c>
      <c r="AU114" s="47"/>
      <c r="AV114" s="139">
        <f>+AV16-AV101</f>
        <v>12648136.655764997</v>
      </c>
      <c r="AW114" s="163">
        <f>+AW16-AW101</f>
        <v>3752047.5591024905</v>
      </c>
      <c r="AX114" s="141">
        <f>+AX16-AX101</f>
        <v>16400184.214867502</v>
      </c>
      <c r="AY114" s="43"/>
      <c r="AZ114" s="93">
        <f>+AZ16-AZ101</f>
        <v>1261501.2681648433</v>
      </c>
      <c r="BA114" s="46"/>
      <c r="BB114" s="94">
        <f>+BB16-BB101</f>
        <v>-1082753.6683581956</v>
      </c>
      <c r="BC114" s="46"/>
      <c r="BD114" s="94">
        <f>+BD16-BD101</f>
        <v>178747.59980666637</v>
      </c>
      <c r="BE114" s="47"/>
      <c r="BF114" s="94">
        <f>+BF16-BF101</f>
        <v>10073977.590924725</v>
      </c>
      <c r="BG114" s="46"/>
      <c r="BH114" s="94">
        <f>+BH16-BH101</f>
        <v>5524618.7615036964</v>
      </c>
      <c r="BI114" s="46"/>
      <c r="BJ114" s="94">
        <f>+BJ16-BJ101</f>
        <v>15598596.352428436</v>
      </c>
      <c r="BK114" s="47"/>
      <c r="BL114" s="139">
        <f>+BL16-BL101</f>
        <v>11335478.859089613</v>
      </c>
      <c r="BM114" s="163">
        <f>+BM16-BM101</f>
        <v>4441865.0931455046</v>
      </c>
      <c r="BN114" s="164">
        <f>+BN16-BN101</f>
        <v>15777343.952235103</v>
      </c>
      <c r="BO114" s="43"/>
      <c r="BP114" s="94">
        <f>+BP16-BP101</f>
        <v>240806.22999995947</v>
      </c>
      <c r="BQ114" s="46"/>
      <c r="BR114" s="94">
        <f>+BR16-BR101</f>
        <v>-654487.4499999918</v>
      </c>
      <c r="BS114" s="46"/>
      <c r="BT114" s="94">
        <f>+BT16-BT101</f>
        <v>-413681.22000002861</v>
      </c>
      <c r="BU114" s="47"/>
      <c r="BV114" s="94">
        <f>+BV16-BV101</f>
        <v>19472700.049999997</v>
      </c>
      <c r="BW114" s="46"/>
      <c r="BX114" s="94">
        <f>+BX16-BX101</f>
        <v>1865681.7599999979</v>
      </c>
      <c r="BY114" s="46"/>
      <c r="BZ114" s="94">
        <f>+BZ16-BZ101</f>
        <v>21338381.810000002</v>
      </c>
      <c r="CA114" s="47"/>
      <c r="CB114" s="139">
        <f>+CB16-CB101</f>
        <v>19713506.279999942</v>
      </c>
      <c r="CC114" s="163">
        <f>+CC16-CC101</f>
        <v>1211194.3100000098</v>
      </c>
      <c r="CD114" s="164">
        <f>+CD16-CD101</f>
        <v>20924700.589999974</v>
      </c>
      <c r="CE114" s="43"/>
      <c r="CF114" s="95">
        <f>+CF102</f>
        <v>21946601.159143031</v>
      </c>
      <c r="CG114" s="46"/>
      <c r="CH114" s="94">
        <f>+CH102</f>
        <v>3995487.2114728764</v>
      </c>
      <c r="CI114" s="46"/>
      <c r="CJ114" s="94">
        <f>+CJ102</f>
        <v>25942088.3706159</v>
      </c>
      <c r="CK114" s="47"/>
      <c r="CL114" s="94">
        <f>+CL16-CL101</f>
        <v>22256401.015985057</v>
      </c>
      <c r="CM114" s="46"/>
      <c r="CN114" s="94">
        <f>+CN16-CN101</f>
        <v>8767830.2397789657</v>
      </c>
      <c r="CO114" s="46"/>
      <c r="CP114" s="94">
        <f>+CP16-CP101</f>
        <v>31024231.255764037</v>
      </c>
      <c r="CQ114" s="47"/>
      <c r="CR114" s="139">
        <f>+CR16-CR101</f>
        <v>44203002.175128102</v>
      </c>
      <c r="CS114" s="163">
        <f>+CS16-CS101</f>
        <v>12763317.451251835</v>
      </c>
      <c r="CT114" s="164">
        <f>+CT16-CT101</f>
        <v>56966319.626379967</v>
      </c>
      <c r="CU114" s="43"/>
      <c r="CV114" s="95">
        <f>+CV102</f>
        <v>86070482.002153158</v>
      </c>
      <c r="CW114" s="94"/>
      <c r="CX114" s="94">
        <f>+CX102</f>
        <v>2449104.0230928659</v>
      </c>
      <c r="CY114" s="94"/>
      <c r="CZ114" s="94">
        <f>+CZ102</f>
        <v>88519586.025246382</v>
      </c>
      <c r="DA114" s="96"/>
      <c r="DB114" s="95">
        <f>+DB102</f>
        <v>95847762.865377784</v>
      </c>
      <c r="DC114" s="94"/>
      <c r="DD114" s="94">
        <f>+DD102</f>
        <v>33608896.79782927</v>
      </c>
      <c r="DE114" s="94"/>
      <c r="DF114" s="94">
        <f>+DF102</f>
        <v>129456659.66320705</v>
      </c>
      <c r="DG114" s="96"/>
      <c r="DH114" s="182"/>
      <c r="DI114" s="195" t="s">
        <v>95</v>
      </c>
      <c r="DJ114" s="95">
        <f>+DJ102</f>
        <v>88519586.02524662</v>
      </c>
      <c r="DK114" s="94">
        <f>+DK102</f>
        <v>129456659.66320705</v>
      </c>
      <c r="DL114" s="96">
        <f>+DL102</f>
        <v>217976245.68845463</v>
      </c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94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94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95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>
        <v>4.7949645700586255E-2</v>
      </c>
      <c r="E116" s="106"/>
      <c r="F116" s="107">
        <v>-0.15212725064339155</v>
      </c>
      <c r="G116" s="106"/>
      <c r="H116" s="107">
        <v>2.7176984660957828E-2</v>
      </c>
      <c r="I116" s="108"/>
      <c r="J116" s="107">
        <v>9.3966506344884335E-2</v>
      </c>
      <c r="K116" s="106"/>
      <c r="L116" s="107">
        <v>0.17898389433230813</v>
      </c>
      <c r="M116" s="106"/>
      <c r="N116" s="107">
        <v>0.13907169293175217</v>
      </c>
      <c r="O116" s="108"/>
      <c r="P116" s="165">
        <f>+P102/P16</f>
        <v>6.2842307091822494E-2</v>
      </c>
      <c r="Q116" s="166">
        <f>+Q102/Q16</f>
        <v>0.12056210630047393</v>
      </c>
      <c r="R116" s="167">
        <f>+R102/R16</f>
        <v>8.0592741534250459E-2</v>
      </c>
      <c r="S116" s="41"/>
      <c r="T116" s="105">
        <f>+T102/T16</f>
        <v>0.13579968308510973</v>
      </c>
      <c r="U116" s="106"/>
      <c r="V116" s="107">
        <f>+V102/V16</f>
        <v>5.4162925363422633E-2</v>
      </c>
      <c r="W116" s="106"/>
      <c r="X116" s="107">
        <f>+X102/X16</f>
        <v>0.1255392995965629</v>
      </c>
      <c r="Y116" s="108"/>
      <c r="Z116" s="107">
        <f>+Z102/Z16</f>
        <v>0.1369025581624683</v>
      </c>
      <c r="AA116" s="106"/>
      <c r="AB116" s="107">
        <f>+AB102/AB16</f>
        <v>-3.5747113162192E-2</v>
      </c>
      <c r="AC116" s="106"/>
      <c r="AD116" s="107">
        <f>+AD102/AD16</f>
        <v>8.2246985606571565E-2</v>
      </c>
      <c r="AE116" s="108"/>
      <c r="AF116" s="165">
        <f>+AF102/AF16</f>
        <v>0.13622899320190915</v>
      </c>
      <c r="AG116" s="166">
        <f>+AG102/AG16</f>
        <v>-6.3050271709195948E-3</v>
      </c>
      <c r="AH116" s="167">
        <f>+AH102/AH16</f>
        <v>0.10609436465834431</v>
      </c>
      <c r="AI116" s="43"/>
      <c r="AJ116" s="105">
        <f>+AJ102/AJ16</f>
        <v>5.7078466410598848E-2</v>
      </c>
      <c r="AK116" s="106"/>
      <c r="AL116" s="107">
        <f>+AL102/AL16</f>
        <v>3.6499708140011002E-2</v>
      </c>
      <c r="AM116" s="106"/>
      <c r="AN116" s="107">
        <f>+AN102/AN16</f>
        <v>5.3888007023757532E-2</v>
      </c>
      <c r="AO116" s="108"/>
      <c r="AP116" s="107">
        <f>+AP102/AP16</f>
        <v>0.13571070186453757</v>
      </c>
      <c r="AQ116" s="106"/>
      <c r="AR116" s="107">
        <f>+AR102/AR16</f>
        <v>4.850398966374482E-2</v>
      </c>
      <c r="AS116" s="106"/>
      <c r="AT116" s="107">
        <f>+AT102/AT16</f>
        <v>8.4079480444481242E-2</v>
      </c>
      <c r="AU116" s="108"/>
      <c r="AV116" s="165">
        <f>+AV102/AV16</f>
        <v>7.7013707590313105E-2</v>
      </c>
      <c r="AW116" s="166">
        <f>+AW102/AW16</f>
        <v>4.5247621683286769E-2</v>
      </c>
      <c r="AX116" s="167">
        <f>+AX102/AX16</f>
        <v>6.6355916360035391E-2</v>
      </c>
      <c r="AY116" s="43"/>
      <c r="AZ116" s="105">
        <f>+AZ102/AZ16</f>
        <v>6.0161444305672539E-3</v>
      </c>
      <c r="BA116" s="106"/>
      <c r="BB116" s="107">
        <f>+BB102/BB16</f>
        <v>-3.7321324620509612E-2</v>
      </c>
      <c r="BC116" s="106"/>
      <c r="BD116" s="107">
        <f>+BD102/BD16</f>
        <v>7.4884520092590259E-4</v>
      </c>
      <c r="BE116" s="108"/>
      <c r="BF116" s="107">
        <f>+BF102/BF16</f>
        <v>7.0523131029525218E-2</v>
      </c>
      <c r="BG116" s="106"/>
      <c r="BH116" s="107">
        <f>+BH102/BH16</f>
        <v>5.5395699894132358E-2</v>
      </c>
      <c r="BI116" s="106"/>
      <c r="BJ116" s="107">
        <f>+BJ102/BJ16</f>
        <v>6.4303814497324113E-2</v>
      </c>
      <c r="BK116" s="108"/>
      <c r="BL116" s="165">
        <f>+BL102/BL16</f>
        <v>3.215442840165874E-2</v>
      </c>
      <c r="BM116" s="166">
        <f>+BM102/BM16</f>
        <v>3.4502130214205083E-2</v>
      </c>
      <c r="BN116" s="167">
        <f>+BN102/BN16</f>
        <v>3.2782443105736338E-2</v>
      </c>
      <c r="BO116" s="43"/>
      <c r="BP116" s="107">
        <f>+BP102/BP16</f>
        <v>1.7554364865867572E-3</v>
      </c>
      <c r="BQ116" s="106"/>
      <c r="BR116" s="107">
        <f>+BR102/BR16</f>
        <v>-3.54081071043355E-2</v>
      </c>
      <c r="BS116" s="106"/>
      <c r="BT116" s="107">
        <f>+BT102/BT16</f>
        <v>-2.6575688919344234E-3</v>
      </c>
      <c r="BU116" s="108"/>
      <c r="BV116" s="107">
        <f>+BV102/BV16</f>
        <v>0.25621565928838114</v>
      </c>
      <c r="BW116" s="106"/>
      <c r="BX116" s="107">
        <f>+BX102/BX16</f>
        <v>3.8994750540446169E-2</v>
      </c>
      <c r="BY116" s="106"/>
      <c r="BZ116" s="107">
        <f>+BZ102/BZ16</f>
        <v>0.17229820291131964</v>
      </c>
      <c r="CA116" s="108"/>
      <c r="CB116" s="165">
        <f>+CB102/CB16</f>
        <v>9.2474124947227967E-2</v>
      </c>
      <c r="CC116" s="166">
        <f>+CC102/CC16</f>
        <v>1.8260528388751883E-2</v>
      </c>
      <c r="CD116" s="167">
        <f>+CD102/CD16</f>
        <v>7.4862841218725967E-2</v>
      </c>
      <c r="CE116" s="43"/>
      <c r="CF116" s="109">
        <v>0.10145619747885966</v>
      </c>
      <c r="CG116" s="106"/>
      <c r="CH116" s="107">
        <v>0.12059901755340299</v>
      </c>
      <c r="CI116" s="106"/>
      <c r="CJ116" s="107">
        <v>0.10396069996067078</v>
      </c>
      <c r="CK116" s="108"/>
      <c r="CL116" s="107">
        <f>+CL102/CL16</f>
        <v>0.17175946286409893</v>
      </c>
      <c r="CM116" s="106"/>
      <c r="CN116" s="107">
        <f>+CN102/CN16</f>
        <v>0.10521339355826846</v>
      </c>
      <c r="CO116" s="106"/>
      <c r="CP116" s="107">
        <f>+CP102/CP16</f>
        <v>0.1457134055750188</v>
      </c>
      <c r="CQ116" s="108"/>
      <c r="CR116" s="165">
        <f>+CR102/CR16</f>
        <v>0.12464027665113324</v>
      </c>
      <c r="CS116" s="166">
        <f>+CS102/CS16</f>
        <v>0.10889081359971206</v>
      </c>
      <c r="CT116" s="167">
        <f>+CT102/CT16</f>
        <v>0.1207280142533194</v>
      </c>
      <c r="CU116" s="43"/>
      <c r="CV116" s="109">
        <f>+CV102/CV16</f>
        <v>7.0238573269117768E-2</v>
      </c>
      <c r="CW116" s="107"/>
      <c r="CX116" s="107">
        <f>+CX102/CX16</f>
        <v>1.399872304249559E-2</v>
      </c>
      <c r="CY116" s="107"/>
      <c r="CZ116" s="200">
        <f>+CZ102/CZ16</f>
        <v>6.3212297851019145E-2</v>
      </c>
      <c r="DA116" s="108"/>
      <c r="DB116" s="110">
        <f>+DB102/DB16</f>
        <v>0.13719104540062854</v>
      </c>
      <c r="DC116" s="106"/>
      <c r="DD116" s="106">
        <f>+DD102/DD16</f>
        <v>6.8021068655368541E-2</v>
      </c>
      <c r="DE116" s="106"/>
      <c r="DF116" s="204">
        <f>+DF102/DF16</f>
        <v>0.10853721359670478</v>
      </c>
      <c r="DG116" s="108"/>
      <c r="DH116" s="184"/>
      <c r="DI116" s="192" t="s">
        <v>97</v>
      </c>
      <c r="DJ116" s="216">
        <f>+DJ102/DJ16</f>
        <v>6.3212297851019311E-2</v>
      </c>
      <c r="DK116" s="204">
        <f>+DK102/DK16</f>
        <v>0.10853721359670478</v>
      </c>
      <c r="DL116" s="217">
        <f>+DL102/DL16</f>
        <v>8.4060303734125777E-2</v>
      </c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106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106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110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>
        <v>0.81713324768775375</v>
      </c>
      <c r="E118" s="106"/>
      <c r="F118" s="107">
        <v>0.87298160902714461</v>
      </c>
      <c r="G118" s="106"/>
      <c r="H118" s="107">
        <v>0.82293161372061818</v>
      </c>
      <c r="I118" s="108"/>
      <c r="J118" s="107">
        <v>0.76205111185674435</v>
      </c>
      <c r="K118" s="106"/>
      <c r="L118" s="107">
        <v>0.81361176232107646</v>
      </c>
      <c r="M118" s="106"/>
      <c r="N118" s="107">
        <v>0.78940613669093473</v>
      </c>
      <c r="O118" s="108"/>
      <c r="P118" s="165">
        <f>+P63/P16</f>
        <v>0.79930674700622706</v>
      </c>
      <c r="Q118" s="166">
        <f>+Q63/Q16</f>
        <v>0.8240870744704123</v>
      </c>
      <c r="R118" s="167">
        <f>+R63/R16</f>
        <v>0.8069273829776874</v>
      </c>
      <c r="S118" s="41"/>
      <c r="T118" s="105">
        <f>+T63/T16</f>
        <v>0.79853221708053634</v>
      </c>
      <c r="U118" s="106"/>
      <c r="V118" s="107">
        <f>+V63/V16</f>
        <v>0.87263169710359823</v>
      </c>
      <c r="W118" s="106"/>
      <c r="X118" s="107">
        <f>+X63/X16</f>
        <v>0.80784529004615413</v>
      </c>
      <c r="Y118" s="108"/>
      <c r="Z118" s="107">
        <f>+Z63/Z16</f>
        <v>0.73702881695393541</v>
      </c>
      <c r="AA118" s="106"/>
      <c r="AB118" s="107">
        <f>+AB63/AB16</f>
        <v>0.94851410984081519</v>
      </c>
      <c r="AC118" s="106"/>
      <c r="AD118" s="107">
        <f>+AD63/AD16</f>
        <v>0.8039785521095153</v>
      </c>
      <c r="AE118" s="108"/>
      <c r="AF118" s="165">
        <f>+AF63/AF16</f>
        <v>0.77459112671230368</v>
      </c>
      <c r="AG118" s="166">
        <f>+AG63/AG16</f>
        <v>0.92366553277788921</v>
      </c>
      <c r="AH118" s="167">
        <f>+AH63/AH16</f>
        <v>0.80610852754326578</v>
      </c>
      <c r="AI118" s="43"/>
      <c r="AJ118" s="105">
        <f>+AJ63/AJ16</f>
        <v>0.84315760245788174</v>
      </c>
      <c r="AK118" s="106"/>
      <c r="AL118" s="107">
        <f>+AL63/AL16</f>
        <v>0.87525388640385715</v>
      </c>
      <c r="AM118" s="106"/>
      <c r="AN118" s="107">
        <f>+AN63/AN16</f>
        <v>0.84813369912278669</v>
      </c>
      <c r="AO118" s="108"/>
      <c r="AP118" s="107">
        <f>+AP63/AP16</f>
        <v>0.77951061297096202</v>
      </c>
      <c r="AQ118" s="106"/>
      <c r="AR118" s="107">
        <f>+AR63/AR16</f>
        <v>0.87043224761359084</v>
      </c>
      <c r="AS118" s="106"/>
      <c r="AT118" s="107">
        <f>+AT63/AT16</f>
        <v>0.83334127498810395</v>
      </c>
      <c r="AU118" s="108"/>
      <c r="AV118" s="165">
        <f>+AV63/AV16</f>
        <v>0.82702149646445955</v>
      </c>
      <c r="AW118" s="166">
        <f>+AW63/AW16</f>
        <v>0.8717402001252772</v>
      </c>
      <c r="AX118" s="167">
        <f>+AX63/AX16</f>
        <v>0.84202500080240594</v>
      </c>
      <c r="AY118" s="43"/>
      <c r="AZ118" s="105">
        <f>+AZ63/AZ16</f>
        <v>0.91708716013862257</v>
      </c>
      <c r="BA118" s="106"/>
      <c r="BB118" s="107">
        <f>+BB63/BB16</f>
        <v>0.96479349331711139</v>
      </c>
      <c r="BC118" s="106"/>
      <c r="BD118" s="107">
        <f>+BD63/BD16</f>
        <v>0.92288545748967277</v>
      </c>
      <c r="BE118" s="108"/>
      <c r="BF118" s="107">
        <f>+BF63/BF16</f>
        <v>0.86735225088993817</v>
      </c>
      <c r="BG118" s="106"/>
      <c r="BH118" s="107">
        <f>+BH63/BH16</f>
        <v>0.88493443030186592</v>
      </c>
      <c r="BI118" s="106"/>
      <c r="BJ118" s="107">
        <f>+BJ63/BJ16</f>
        <v>0.87458078414915685</v>
      </c>
      <c r="BK118" s="108"/>
      <c r="BL118" s="165">
        <f>+BL63/BL16</f>
        <v>0.89693453404711676</v>
      </c>
      <c r="BM118" s="166">
        <f>+BM63/BM16</f>
        <v>0.90293048772947715</v>
      </c>
      <c r="BN118" s="167">
        <f>+BN63/BN16</f>
        <v>0.89853846307139362</v>
      </c>
      <c r="BO118" s="43"/>
      <c r="BP118" s="107">
        <f>+BP63/BP16</f>
        <v>0.91030759209416379</v>
      </c>
      <c r="BQ118" s="106"/>
      <c r="BR118" s="107">
        <f>+BR63/BR16</f>
        <v>0.95572831417218984</v>
      </c>
      <c r="BS118" s="106"/>
      <c r="BT118" s="107">
        <f>+BT63/BT16</f>
        <v>0.9157011006635567</v>
      </c>
      <c r="BU118" s="108"/>
      <c r="BV118" s="107">
        <f>+BV63/BV16</f>
        <v>0.62435726111870016</v>
      </c>
      <c r="BW118" s="106"/>
      <c r="BX118" s="107">
        <f>+BX63/BX16</f>
        <v>0.85907103925601125</v>
      </c>
      <c r="BY118" s="106"/>
      <c r="BZ118" s="107">
        <f>+BZ63/BZ16</f>
        <v>0.71503261714894839</v>
      </c>
      <c r="CA118" s="108"/>
      <c r="CB118" s="165">
        <f>+CB63/CB16</f>
        <v>0.80836223220509995</v>
      </c>
      <c r="CC118" s="166">
        <f>+CC63/CC16</f>
        <v>0.88600701287489536</v>
      </c>
      <c r="CD118" s="167">
        <f>+CD63/CD16</f>
        <v>0.82678775429033702</v>
      </c>
      <c r="CE118" s="43"/>
      <c r="CF118" s="109">
        <v>0.81212657205253269</v>
      </c>
      <c r="CG118" s="106"/>
      <c r="CH118" s="107">
        <v>0.80355292156433378</v>
      </c>
      <c r="CI118" s="106"/>
      <c r="CJ118" s="107">
        <v>0.81100486016043638</v>
      </c>
      <c r="CK118" s="108"/>
      <c r="CL118" s="107">
        <f>+CL63/CL16</f>
        <v>0.73350665926283376</v>
      </c>
      <c r="CM118" s="106"/>
      <c r="CN118" s="107">
        <f>+CN63/CN16</f>
        <v>0.80859876481184823</v>
      </c>
      <c r="CO118" s="106"/>
      <c r="CP118" s="107">
        <f>+CP63/CP16</f>
        <v>0.76289762560374008</v>
      </c>
      <c r="CQ118" s="108"/>
      <c r="CR118" s="165">
        <f>+CR63/CR16</f>
        <v>0.78590378332501365</v>
      </c>
      <c r="CS118" s="166">
        <f>+CS63/CS16</f>
        <v>0.80790989392054824</v>
      </c>
      <c r="CT118" s="167">
        <f>+CT63/CT16</f>
        <v>0.79137023502079218</v>
      </c>
      <c r="CU118" s="43"/>
      <c r="CV118" s="109">
        <f>+CV63/CV16</f>
        <v>0.84186301398888008</v>
      </c>
      <c r="CW118" s="107"/>
      <c r="CX118" s="107">
        <f>+CX63/CX16</f>
        <v>0.88421343531653029</v>
      </c>
      <c r="CY118" s="107"/>
      <c r="CZ118" s="107">
        <f>+CZ63/CZ16</f>
        <v>0.84715402602254541</v>
      </c>
      <c r="DA118" s="108"/>
      <c r="DB118" s="110">
        <f>+DB63/DB16</f>
        <v>0.75650941575502351</v>
      </c>
      <c r="DC118" s="106"/>
      <c r="DD118" s="106">
        <f>+DD63/DD16</f>
        <v>0.86619485620718828</v>
      </c>
      <c r="DE118" s="106"/>
      <c r="DF118" s="106">
        <f>+DF63/DF16</f>
        <v>0.80194687735242087</v>
      </c>
      <c r="DG118" s="108"/>
      <c r="DH118" s="184"/>
      <c r="DI118" s="192" t="s">
        <v>93</v>
      </c>
      <c r="DJ118" s="216">
        <f>+DJ63/DJ16</f>
        <v>0.84715402602254519</v>
      </c>
      <c r="DK118" s="204">
        <f>+DK63/DK16</f>
        <v>0.80194687735242087</v>
      </c>
      <c r="DL118" s="217">
        <f>+DL63/DL16</f>
        <v>0.82636018921275622</v>
      </c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106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106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110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>
        <v>0.10557126352935439</v>
      </c>
      <c r="E120" s="106"/>
      <c r="F120" s="107">
        <v>0.23774128862638386</v>
      </c>
      <c r="G120" s="106"/>
      <c r="H120" s="107">
        <v>0.11929360319529761</v>
      </c>
      <c r="I120" s="108"/>
      <c r="J120" s="107">
        <v>0.17002175763409916</v>
      </c>
      <c r="K120" s="106"/>
      <c r="L120" s="107">
        <v>3.2923137792959654E-2</v>
      </c>
      <c r="M120" s="106"/>
      <c r="N120" s="107">
        <v>9.7285356585746441E-2</v>
      </c>
      <c r="O120" s="108"/>
      <c r="P120" s="165">
        <f>+P95/P16</f>
        <v>0.12529484811030353</v>
      </c>
      <c r="Q120" s="166">
        <f>+Q95/Q16</f>
        <v>6.4178251216704105E-2</v>
      </c>
      <c r="R120" s="167">
        <f>+R95/R16</f>
        <v>0.10649980444456726</v>
      </c>
      <c r="S120" s="41"/>
      <c r="T120" s="105">
        <f>+T95/T16</f>
        <v>3.6807030152868826E-2</v>
      </c>
      <c r="U120" s="106"/>
      <c r="V120" s="107">
        <f>+V95/V16</f>
        <v>3.8691775103723361E-2</v>
      </c>
      <c r="W120" s="106"/>
      <c r="X120" s="107">
        <f>+X95/X16</f>
        <v>3.7043911265171169E-2</v>
      </c>
      <c r="Y120" s="108"/>
      <c r="Z120" s="107">
        <f>+Z95/Z16</f>
        <v>9.6394772807693055E-2</v>
      </c>
      <c r="AA120" s="106"/>
      <c r="AB120" s="107">
        <f>+AB95/AB16</f>
        <v>6.5992462755470244E-2</v>
      </c>
      <c r="AC120" s="106"/>
      <c r="AD120" s="107">
        <f>+AD95/AD16</f>
        <v>8.6770337092426264E-2</v>
      </c>
      <c r="AE120" s="108"/>
      <c r="AF120" s="165">
        <f>+AF95/AF16</f>
        <v>6.0002423071009683E-2</v>
      </c>
      <c r="AG120" s="166">
        <f>+AG95/AG16</f>
        <v>5.7052535616693552E-2</v>
      </c>
      <c r="AH120" s="167">
        <f>+AH95/AH16</f>
        <v>5.9378756086463688E-2</v>
      </c>
      <c r="AI120" s="43"/>
      <c r="AJ120" s="105">
        <f>+AJ95/AJ16</f>
        <v>7.1689545738510246E-2</v>
      </c>
      <c r="AK120" s="106"/>
      <c r="AL120" s="107">
        <f>+AL95/AL16</f>
        <v>6.2423225617563666E-2</v>
      </c>
      <c r="AM120" s="106"/>
      <c r="AN120" s="107">
        <f>+AN95/AN16</f>
        <v>7.0252927570270032E-2</v>
      </c>
      <c r="AO120" s="108"/>
      <c r="AP120" s="107">
        <f>+AP95/AP16</f>
        <v>7.0346170108586528E-2</v>
      </c>
      <c r="AQ120" s="106"/>
      <c r="AR120" s="107">
        <f>+AR95/AR16</f>
        <v>6.6509814641449783E-2</v>
      </c>
      <c r="AS120" s="106"/>
      <c r="AT120" s="107">
        <f>+AT95/AT16</f>
        <v>6.8074834410094515E-2</v>
      </c>
      <c r="AU120" s="108"/>
      <c r="AV120" s="165">
        <f>+AV95/AV16</f>
        <v>7.1348966368956809E-2</v>
      </c>
      <c r="AW120" s="166">
        <f>+AW95/AW16</f>
        <v>6.5401257030537077E-2</v>
      </c>
      <c r="AX120" s="167">
        <f>+AX95/AX16</f>
        <v>6.9353459443338705E-2</v>
      </c>
      <c r="AY120" s="43"/>
      <c r="AZ120" s="105">
        <f>+AZ95/AZ16</f>
        <v>5.3091411943649455E-2</v>
      </c>
      <c r="BA120" s="106"/>
      <c r="BB120" s="107">
        <f>+BB95/BB16</f>
        <v>4.995093340904485E-2</v>
      </c>
      <c r="BC120" s="106"/>
      <c r="BD120" s="107">
        <f>+BD95/BD16</f>
        <v>5.2709713599739888E-2</v>
      </c>
      <c r="BE120" s="108"/>
      <c r="BF120" s="107">
        <f>+BF95/BF16</f>
        <v>4.8673019341074521E-2</v>
      </c>
      <c r="BG120" s="106"/>
      <c r="BH120" s="107">
        <f>+BH95/BH16</f>
        <v>4.6747431059298322E-2</v>
      </c>
      <c r="BI120" s="106"/>
      <c r="BJ120" s="107">
        <f>+BJ95/BJ16</f>
        <v>4.7881355315115462E-2</v>
      </c>
      <c r="BK120" s="108"/>
      <c r="BL120" s="165">
        <f>+BL95/BL16</f>
        <v>5.1301075630780374E-2</v>
      </c>
      <c r="BM120" s="166">
        <f>+BM95/BM16</f>
        <v>4.7469332996020519E-2</v>
      </c>
      <c r="BN120" s="167">
        <f>+BN95/BN16</f>
        <v>5.0276077181654402E-2</v>
      </c>
      <c r="BO120" s="43"/>
      <c r="BP120" s="107">
        <f>+BP95/BP16</f>
        <v>7.7591194561179827E-2</v>
      </c>
      <c r="BQ120" s="106"/>
      <c r="BR120" s="107">
        <f>+BR95/BR16</f>
        <v>6.9778703775631279E-2</v>
      </c>
      <c r="BS120" s="106"/>
      <c r="BT120" s="107">
        <f>+BT95/BT16</f>
        <v>7.6663496055467503E-2</v>
      </c>
      <c r="BU120" s="108"/>
      <c r="BV120" s="107">
        <f>+BV95/BV16</f>
        <v>0.10584667272736847</v>
      </c>
      <c r="BW120" s="106"/>
      <c r="BX120" s="107">
        <f>+BX95/BX16</f>
        <v>8.830596573526836E-2</v>
      </c>
      <c r="BY120" s="106"/>
      <c r="BZ120" s="107">
        <f>+BZ95/BZ16</f>
        <v>9.9070292302864904E-2</v>
      </c>
      <c r="CA120" s="108"/>
      <c r="CB120" s="165">
        <f>+CB95/CB16</f>
        <v>8.7664674387775504E-2</v>
      </c>
      <c r="CC120" s="166">
        <f>+CC95/CC16</f>
        <v>8.3142879565006281E-2</v>
      </c>
      <c r="CD120" s="167">
        <f>+CD95/CD16</f>
        <v>8.6591628271177279E-2</v>
      </c>
      <c r="CE120" s="43"/>
      <c r="CF120" s="109">
        <v>5.5134167379532757E-2</v>
      </c>
      <c r="CG120" s="106"/>
      <c r="CH120" s="107">
        <v>5.4730934499782523E-2</v>
      </c>
      <c r="CI120" s="106"/>
      <c r="CJ120" s="107">
        <v>5.5081411424864127E-2</v>
      </c>
      <c r="CK120" s="108"/>
      <c r="CL120" s="107">
        <f>+CL95/CL16</f>
        <v>6.1425744822608305E-2</v>
      </c>
      <c r="CM120" s="106"/>
      <c r="CN120" s="107">
        <f>+CN95/CN16</f>
        <v>5.3597949976700761E-2</v>
      </c>
      <c r="CO120" s="106"/>
      <c r="CP120" s="107">
        <f>+CP95/CP16</f>
        <v>5.8361954652422984E-2</v>
      </c>
      <c r="CQ120" s="108"/>
      <c r="CR120" s="165">
        <f>+CR95/CR16</f>
        <v>5.7432963464549909E-2</v>
      </c>
      <c r="CS120" s="166">
        <f>+CS95/CS16</f>
        <v>5.3925421130705774E-2</v>
      </c>
      <c r="CT120" s="167">
        <f>+CT95/CT16</f>
        <v>5.6561668618710675E-2</v>
      </c>
      <c r="CU120" s="43"/>
      <c r="CV120" s="109">
        <f>+CV95/CV16</f>
        <v>6.1534862121618718E-2</v>
      </c>
      <c r="CW120" s="107"/>
      <c r="CX120" s="107">
        <f>+CX95/CX16</f>
        <v>7.4710120647516462E-2</v>
      </c>
      <c r="CY120" s="107"/>
      <c r="CZ120" s="107">
        <f>+CZ95/CZ16</f>
        <v>6.3180901268852993E-2</v>
      </c>
      <c r="DA120" s="108"/>
      <c r="DB120" s="110">
        <f>+DB95/DB16</f>
        <v>8.8630499635161605E-2</v>
      </c>
      <c r="DC120" s="106"/>
      <c r="DD120" s="106">
        <f>+DD95/DD16</f>
        <v>5.4240159273901384E-2</v>
      </c>
      <c r="DE120" s="106"/>
      <c r="DF120" s="106">
        <f>+DF95/DF16</f>
        <v>7.4384217147307974E-2</v>
      </c>
      <c r="DG120" s="108"/>
      <c r="DH120" s="184"/>
      <c r="DI120" s="192" t="s">
        <v>94</v>
      </c>
      <c r="DJ120" s="216">
        <f>+DJ95/DJ16</f>
        <v>6.3180901268852993E-2</v>
      </c>
      <c r="DK120" s="204">
        <f>+DK95/DK16</f>
        <v>7.4384217147307974E-2</v>
      </c>
      <c r="DL120" s="217">
        <f>+DL95/DL16</f>
        <v>6.8334066840187974E-2</v>
      </c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46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46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8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>
        <v>2.93458430823056E-2</v>
      </c>
      <c r="E122" s="46"/>
      <c r="F122" s="107">
        <v>4.14043529898631E-2</v>
      </c>
      <c r="G122" s="46"/>
      <c r="H122" s="107">
        <v>3.0597798423126404E-2</v>
      </c>
      <c r="I122" s="47"/>
      <c r="J122" s="107">
        <v>3.5065553939874032E-3</v>
      </c>
      <c r="K122" s="46"/>
      <c r="L122" s="107">
        <v>5.9295537570761342E-3</v>
      </c>
      <c r="M122" s="46"/>
      <c r="N122" s="107">
        <v>4.7920547001171002E-3</v>
      </c>
      <c r="O122" s="47"/>
      <c r="P122" s="165">
        <f>+P73/P16</f>
        <v>2.0983348189239828E-2</v>
      </c>
      <c r="Q122" s="166">
        <f>+Q73/Q16</f>
        <v>1.2188784932764457E-2</v>
      </c>
      <c r="R122" s="167">
        <f>+R73/R16</f>
        <v>1.8278776782649532E-2</v>
      </c>
      <c r="S122" s="41"/>
      <c r="T122" s="105">
        <f>+T73/T16</f>
        <v>2.8861069681485042E-2</v>
      </c>
      <c r="U122" s="46"/>
      <c r="V122" s="107">
        <f>+V73/V16</f>
        <v>3.4513602429255844E-2</v>
      </c>
      <c r="W122" s="46"/>
      <c r="X122" s="107">
        <f>+X73/X16</f>
        <v>2.9571499092111798E-2</v>
      </c>
      <c r="Y122" s="47"/>
      <c r="Z122" s="107">
        <f>+Z73/Z16</f>
        <v>2.9673852075903305E-2</v>
      </c>
      <c r="AA122" s="46"/>
      <c r="AB122" s="107">
        <f>+AB73/AB16</f>
        <v>2.1240540565906556E-2</v>
      </c>
      <c r="AC122" s="46"/>
      <c r="AD122" s="107">
        <f>+AD73/AD16</f>
        <v>2.7004125191486872E-2</v>
      </c>
      <c r="AE122" s="47"/>
      <c r="AF122" s="165">
        <f>+AF73/AF16</f>
        <v>2.917745701477753E-2</v>
      </c>
      <c r="AG122" s="166">
        <f>+AG73/AG16</f>
        <v>2.5586958776336707E-2</v>
      </c>
      <c r="AH122" s="167">
        <f>+AH73/AH16</f>
        <v>2.8418351711926169E-2</v>
      </c>
      <c r="AI122" s="43"/>
      <c r="AJ122" s="105">
        <f>+AJ73/AJ16</f>
        <v>2.8074385393009223E-2</v>
      </c>
      <c r="AK122" s="46"/>
      <c r="AL122" s="107">
        <f>+AL73/AL16</f>
        <v>2.582317983856823E-2</v>
      </c>
      <c r="AM122" s="46"/>
      <c r="AN122" s="107">
        <f>+AN73/AN16</f>
        <v>2.7725366283185632E-2</v>
      </c>
      <c r="AO122" s="47"/>
      <c r="AP122" s="107">
        <f>+AP73/AP16</f>
        <v>1.4432515055913905E-2</v>
      </c>
      <c r="AQ122" s="46"/>
      <c r="AR122" s="107">
        <f>+AR73/AR16</f>
        <v>1.4553948081214529E-2</v>
      </c>
      <c r="AS122" s="46"/>
      <c r="AT122" s="107">
        <f>+AT73/AT16</f>
        <v>1.4504410157320411E-2</v>
      </c>
      <c r="AU122" s="47"/>
      <c r="AV122" s="165">
        <f>+AV73/AV16</f>
        <v>2.4615829576270547E-2</v>
      </c>
      <c r="AW122" s="166">
        <f>+AW73/AW16</f>
        <v>1.7610921160898969E-2</v>
      </c>
      <c r="AX122" s="167">
        <f>+AX73/AX16</f>
        <v>2.2265623394219884E-2</v>
      </c>
      <c r="AY122" s="43"/>
      <c r="AZ122" s="105">
        <f>+AZ73/AZ16</f>
        <v>2.380528348716078E-2</v>
      </c>
      <c r="BA122" s="46"/>
      <c r="BB122" s="107">
        <f>+BB73/BB16</f>
        <v>2.2576897894353382E-2</v>
      </c>
      <c r="BC122" s="46"/>
      <c r="BD122" s="107">
        <f>+BD73/BD16</f>
        <v>2.3655983709661745E-2</v>
      </c>
      <c r="BE122" s="47"/>
      <c r="BF122" s="107">
        <f>+BF73/BF16</f>
        <v>1.3451598739461999E-2</v>
      </c>
      <c r="BG122" s="46"/>
      <c r="BH122" s="107">
        <f>+BH73/BH16</f>
        <v>1.2922438744703408E-2</v>
      </c>
      <c r="BI122" s="46"/>
      <c r="BJ122" s="107">
        <f>+BJ73/BJ16</f>
        <v>1.3234046038403472E-2</v>
      </c>
      <c r="BK122" s="47"/>
      <c r="BL122" s="165">
        <f>+BL73/BL16</f>
        <v>1.960996192044414E-2</v>
      </c>
      <c r="BM122" s="166">
        <f>+BM73/BM16</f>
        <v>1.5098049060297259E-2</v>
      </c>
      <c r="BN122" s="167">
        <f>+BN73/BN16</f>
        <v>1.840301664121562E-2</v>
      </c>
      <c r="BO122" s="43"/>
      <c r="BP122" s="107">
        <f>+BP73/BP16</f>
        <v>1.0345776858069693E-2</v>
      </c>
      <c r="BQ122" s="46"/>
      <c r="BR122" s="107">
        <f>+BR73/BR16</f>
        <v>9.9010891565144091E-3</v>
      </c>
      <c r="BS122" s="46"/>
      <c r="BT122" s="107">
        <f>+BT73/BT16</f>
        <v>1.0292972172910303E-2</v>
      </c>
      <c r="BU122" s="47"/>
      <c r="BV122" s="107">
        <f>+BV73/BV16</f>
        <v>1.3580406865550202E-2</v>
      </c>
      <c r="BW122" s="46"/>
      <c r="BX122" s="107">
        <f>+BX73/BX16</f>
        <v>1.3628244468274257E-2</v>
      </c>
      <c r="BY122" s="46"/>
      <c r="BZ122" s="107">
        <f>+BZ73/BZ16</f>
        <v>1.3598887636866914E-2</v>
      </c>
      <c r="CA122" s="47"/>
      <c r="CB122" s="165">
        <f>+CB73/CB16</f>
        <v>1.1498968459896728E-2</v>
      </c>
      <c r="CC122" s="166">
        <f>+CC73/CC16</f>
        <v>1.258957917134643E-2</v>
      </c>
      <c r="CD122" s="167">
        <f>+CD73/CD16</f>
        <v>1.1757776219759842E-2</v>
      </c>
      <c r="CE122" s="43"/>
      <c r="CF122" s="109">
        <v>3.1283063089074893E-2</v>
      </c>
      <c r="CG122" s="46"/>
      <c r="CH122" s="107">
        <v>2.1117126382480752E-2</v>
      </c>
      <c r="CI122" s="46"/>
      <c r="CJ122" s="107">
        <v>2.9953028454028703E-2</v>
      </c>
      <c r="CK122" s="47"/>
      <c r="CL122" s="107">
        <f>+CL73/CL16</f>
        <v>3.3308133050458939E-2</v>
      </c>
      <c r="CM122" s="46"/>
      <c r="CN122" s="107">
        <f>+CN73/CN16</f>
        <v>3.2589891653182573E-2</v>
      </c>
      <c r="CO122" s="46"/>
      <c r="CP122" s="107">
        <f>+CP73/CP16</f>
        <v>3.3027014168818092E-2</v>
      </c>
      <c r="CQ122" s="47"/>
      <c r="CR122" s="165">
        <f>+CR73/CR16</f>
        <v>3.2022976559303092E-2</v>
      </c>
      <c r="CS122" s="166">
        <f>+CS73/CS16</f>
        <v>2.9273871349033895E-2</v>
      </c>
      <c r="CT122" s="167">
        <f>+CT73/CT16</f>
        <v>3.134008210717764E-2</v>
      </c>
      <c r="CU122" s="43"/>
      <c r="CV122" s="109">
        <f>+CV73/CV16</f>
        <v>2.6363550620383397E-2</v>
      </c>
      <c r="CW122" s="107"/>
      <c r="CX122" s="107">
        <f>+CX73/CX16</f>
        <v>2.7077720993457666E-2</v>
      </c>
      <c r="CY122" s="107"/>
      <c r="CZ122" s="107">
        <f>+CZ73/CZ16</f>
        <v>2.6452774857582573E-2</v>
      </c>
      <c r="DA122" s="96"/>
      <c r="DB122" s="110">
        <f>+DB73/DB16</f>
        <v>2.1012321723697252E-2</v>
      </c>
      <c r="DC122" s="106"/>
      <c r="DD122" s="106">
        <f>+DD73/DD16</f>
        <v>1.6779544937976575E-2</v>
      </c>
      <c r="DE122" s="106"/>
      <c r="DF122" s="106">
        <f>+DF73/DF16</f>
        <v>1.9258883602295763E-2</v>
      </c>
      <c r="DG122" s="96"/>
      <c r="DH122" s="182"/>
      <c r="DI122" s="192" t="s">
        <v>99</v>
      </c>
      <c r="DJ122" s="216">
        <f>+DJ73/DJ16</f>
        <v>2.6452774857582573E-2</v>
      </c>
      <c r="DK122" s="204">
        <f>+DK73/DK16</f>
        <v>1.9258883602295763E-2</v>
      </c>
      <c r="DL122" s="217">
        <f>+DL73/DL16</f>
        <v>2.314381587232683E-2</v>
      </c>
      <c r="DM122"/>
    </row>
    <row r="123" spans="1:117" s="62" customFormat="1" ht="16.2" thickBot="1" x14ac:dyDescent="0.35">
      <c r="A123" s="51"/>
      <c r="B123" s="51"/>
      <c r="C123" s="44"/>
      <c r="D123" s="112"/>
      <c r="E123" s="113"/>
      <c r="F123" s="113"/>
      <c r="G123" s="113"/>
      <c r="H123" s="113"/>
      <c r="I123" s="114"/>
      <c r="J123" s="115"/>
      <c r="K123" s="113"/>
      <c r="L123" s="113"/>
      <c r="M123" s="113"/>
      <c r="N123" s="113"/>
      <c r="O123" s="114"/>
      <c r="P123" s="168"/>
      <c r="Q123" s="169"/>
      <c r="R123" s="170"/>
      <c r="S123" s="41"/>
      <c r="T123" s="112"/>
      <c r="U123" s="113"/>
      <c r="V123" s="113"/>
      <c r="W123" s="113"/>
      <c r="X123" s="113"/>
      <c r="Y123" s="114"/>
      <c r="Z123" s="115"/>
      <c r="AA123" s="113"/>
      <c r="AB123" s="113"/>
      <c r="AC123" s="113"/>
      <c r="AD123" s="113"/>
      <c r="AE123" s="114"/>
      <c r="AF123" s="168"/>
      <c r="AG123" s="169"/>
      <c r="AH123" s="170"/>
      <c r="AI123" s="43"/>
      <c r="AJ123" s="112"/>
      <c r="AK123" s="113"/>
      <c r="AL123" s="113"/>
      <c r="AM123" s="113"/>
      <c r="AN123" s="113"/>
      <c r="AO123" s="114"/>
      <c r="AP123" s="115"/>
      <c r="AQ123" s="113"/>
      <c r="AR123" s="113"/>
      <c r="AS123" s="113"/>
      <c r="AT123" s="113"/>
      <c r="AU123" s="114"/>
      <c r="AV123" s="168"/>
      <c r="AW123" s="169"/>
      <c r="AX123" s="170"/>
      <c r="AY123" s="43"/>
      <c r="AZ123" s="112"/>
      <c r="BA123" s="113"/>
      <c r="BB123" s="113"/>
      <c r="BC123" s="113"/>
      <c r="BD123" s="113"/>
      <c r="BE123" s="114"/>
      <c r="BF123" s="115"/>
      <c r="BG123" s="113"/>
      <c r="BH123" s="113"/>
      <c r="BI123" s="113"/>
      <c r="BJ123" s="113"/>
      <c r="BK123" s="114"/>
      <c r="BL123" s="168"/>
      <c r="BM123" s="169"/>
      <c r="BN123" s="170"/>
      <c r="BO123" s="43"/>
      <c r="BP123" s="112"/>
      <c r="BQ123" s="113"/>
      <c r="BR123" s="113"/>
      <c r="BS123" s="113"/>
      <c r="BT123" s="113"/>
      <c r="BU123" s="114"/>
      <c r="BV123" s="115"/>
      <c r="BW123" s="113"/>
      <c r="BX123" s="113"/>
      <c r="BY123" s="113"/>
      <c r="BZ123" s="113"/>
      <c r="CA123" s="114"/>
      <c r="CB123" s="168"/>
      <c r="CC123" s="169"/>
      <c r="CD123" s="170"/>
      <c r="CE123" s="43"/>
      <c r="CF123" s="116"/>
      <c r="CG123" s="117"/>
      <c r="CH123" s="117"/>
      <c r="CI123" s="117"/>
      <c r="CJ123" s="117"/>
      <c r="CK123" s="118"/>
      <c r="CL123" s="115"/>
      <c r="CM123" s="113"/>
      <c r="CN123" s="113"/>
      <c r="CO123" s="113"/>
      <c r="CP123" s="113"/>
      <c r="CQ123" s="114"/>
      <c r="CR123" s="168"/>
      <c r="CS123" s="169"/>
      <c r="CT123" s="170"/>
      <c r="CU123" s="43"/>
      <c r="CV123" s="116"/>
      <c r="CW123" s="117"/>
      <c r="CX123" s="117"/>
      <c r="CY123" s="117"/>
      <c r="CZ123" s="117"/>
      <c r="DA123" s="118"/>
      <c r="DB123" s="116"/>
      <c r="DC123" s="117"/>
      <c r="DD123" s="117"/>
      <c r="DE123" s="117"/>
      <c r="DF123" s="117"/>
      <c r="DG123" s="118"/>
      <c r="DH123" s="176"/>
      <c r="DI123" s="196"/>
      <c r="DJ123" s="116"/>
      <c r="DK123" s="117"/>
      <c r="DL123" s="118"/>
      <c r="DM123"/>
    </row>
    <row r="124" spans="1:117" ht="13.8" thickTop="1" x14ac:dyDescent="0.25">
      <c r="AI124" s="22"/>
      <c r="DI124" s="197" t="s">
        <v>95</v>
      </c>
      <c r="DJ124" s="201">
        <f>SUM(DJ126:DJ131)</f>
        <v>88519586.025246531</v>
      </c>
      <c r="DK124" s="201">
        <f>SUM(DK126:DK131)</f>
        <v>129456659.66320708</v>
      </c>
      <c r="DL124" s="202">
        <f>SUM(DL126:DL131)</f>
        <v>217976245.68845361</v>
      </c>
    </row>
    <row r="125" spans="1:117" x14ac:dyDescent="0.25">
      <c r="AI125" s="22"/>
      <c r="DI125" s="173"/>
      <c r="DJ125" s="14"/>
      <c r="DK125" s="14"/>
      <c r="DL125" s="199"/>
    </row>
    <row r="126" spans="1:117" ht="15.75" customHeight="1" x14ac:dyDescent="0.3">
      <c r="DI126" s="190" t="s">
        <v>126</v>
      </c>
      <c r="DJ126" s="205">
        <f>+H114</f>
        <v>5685023.4049005285</v>
      </c>
      <c r="DK126" s="205">
        <f>+N114</f>
        <v>26572935.848030984</v>
      </c>
      <c r="DL126" s="206">
        <f>+DJ126+DK126</f>
        <v>32257959.252931513</v>
      </c>
    </row>
    <row r="127" spans="1:117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F127" s="245"/>
      <c r="DI127" s="190" t="s">
        <v>133</v>
      </c>
      <c r="DJ127" s="205">
        <f>+X114</f>
        <v>49308826.703970373</v>
      </c>
      <c r="DK127" s="205">
        <f>+AD114</f>
        <v>26340911.348069251</v>
      </c>
      <c r="DL127" s="206">
        <f t="shared" ref="DL127:DL131" si="250">+DJ127+DK127</f>
        <v>75649738.052039623</v>
      </c>
    </row>
    <row r="128" spans="1:117" ht="15.75" customHeight="1" x14ac:dyDescent="0.3">
      <c r="DI128" s="190" t="s">
        <v>171</v>
      </c>
      <c r="DJ128" s="205">
        <f>+AN114</f>
        <v>7818581.1659530997</v>
      </c>
      <c r="DK128" s="205">
        <f>+AT114</f>
        <v>8581603.0489143729</v>
      </c>
      <c r="DL128" s="206">
        <f t="shared" si="250"/>
        <v>16400184.214867473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172</v>
      </c>
      <c r="DJ129" s="205">
        <f>+BD114</f>
        <v>178747.59980666637</v>
      </c>
      <c r="DK129" s="205">
        <f>+BJ114</f>
        <v>15598596.352428436</v>
      </c>
      <c r="DL129" s="206">
        <f t="shared" si="250"/>
        <v>15777343.952235103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174</v>
      </c>
      <c r="DJ130" s="205">
        <f>+BT114</f>
        <v>-413681.22000002861</v>
      </c>
      <c r="DK130" s="205">
        <f>+BZ114</f>
        <v>21338381.810000002</v>
      </c>
      <c r="DL130" s="206">
        <f t="shared" si="250"/>
        <v>20924700.589999974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173</v>
      </c>
      <c r="DJ131" s="205">
        <f>+CJ114</f>
        <v>25942088.3706159</v>
      </c>
      <c r="DK131" s="205">
        <f>+CP114</f>
        <v>31024231.255764037</v>
      </c>
      <c r="DL131" s="206">
        <f t="shared" si="250"/>
        <v>56966319.626379937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8" t="s">
        <v>97</v>
      </c>
      <c r="DJ132" s="203">
        <f>+DJ124/DJ16</f>
        <v>6.3212297851019242E-2</v>
      </c>
      <c r="DK132" s="203">
        <f t="shared" ref="DK132:DL132" si="251">+DK124/DK16</f>
        <v>0.1085372135967048</v>
      </c>
      <c r="DL132" s="218">
        <f t="shared" si="251"/>
        <v>8.4060303734125388E-2</v>
      </c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3"/>
      <c r="DJ133" s="14"/>
      <c r="DK133" s="14"/>
      <c r="DL133" s="199"/>
    </row>
    <row r="134" spans="21:116" ht="16.5" customHeight="1" x14ac:dyDescent="0.3">
      <c r="DI134" s="190" t="s">
        <v>126</v>
      </c>
      <c r="DJ134" s="231">
        <f>+H116</f>
        <v>2.7176984660957828E-2</v>
      </c>
      <c r="DK134" s="231">
        <f>+N116</f>
        <v>0.13907169293175217</v>
      </c>
      <c r="DL134" s="232">
        <f>+R116</f>
        <v>8.0592741534250459E-2</v>
      </c>
    </row>
    <row r="135" spans="21:116" ht="16.5" customHeight="1" x14ac:dyDescent="0.3">
      <c r="DI135" s="190" t="s">
        <v>133</v>
      </c>
      <c r="DJ135" s="231">
        <f>+X116</f>
        <v>0.1255392995965629</v>
      </c>
      <c r="DK135" s="231">
        <f>+AD116</f>
        <v>8.2246985606571565E-2</v>
      </c>
      <c r="DL135" s="232">
        <f>+AH116</f>
        <v>0.10609436465834431</v>
      </c>
    </row>
    <row r="136" spans="21:116" ht="16.5" customHeight="1" x14ac:dyDescent="0.3">
      <c r="DI136" s="190" t="s">
        <v>171</v>
      </c>
      <c r="DJ136" s="231">
        <f>+AN116</f>
        <v>5.3888007023757532E-2</v>
      </c>
      <c r="DK136" s="231">
        <f>+AT116</f>
        <v>8.4079480444481242E-2</v>
      </c>
      <c r="DL136" s="232">
        <f>+AX116</f>
        <v>6.6355916360035391E-2</v>
      </c>
    </row>
    <row r="137" spans="21:116" ht="16.5" customHeight="1" x14ac:dyDescent="0.3">
      <c r="DI137" s="190" t="s">
        <v>172</v>
      </c>
      <c r="DJ137" s="231">
        <f>+BD116</f>
        <v>7.4884520092590259E-4</v>
      </c>
      <c r="DK137" s="231">
        <f>+BJ116</f>
        <v>6.4303814497324113E-2</v>
      </c>
      <c r="DL137" s="232">
        <f>+BN116</f>
        <v>3.2782443105736338E-2</v>
      </c>
    </row>
    <row r="138" spans="21:116" ht="16.5" customHeight="1" x14ac:dyDescent="0.3">
      <c r="DI138" s="190" t="s">
        <v>174</v>
      </c>
      <c r="DJ138" s="231">
        <f>+BT116</f>
        <v>-2.6575688919344234E-3</v>
      </c>
      <c r="DK138" s="231">
        <f>+BZ116</f>
        <v>0.17229820291131964</v>
      </c>
      <c r="DL138" s="232">
        <f>+CD116</f>
        <v>7.4862841218725967E-2</v>
      </c>
    </row>
    <row r="139" spans="21:116" ht="16.5" customHeight="1" x14ac:dyDescent="0.3">
      <c r="DI139" s="190" t="s">
        <v>173</v>
      </c>
      <c r="DJ139" s="231">
        <f>+CJ116</f>
        <v>0.10396069996067078</v>
      </c>
      <c r="DK139" s="231">
        <f>+CP116</f>
        <v>0.1457134055750188</v>
      </c>
      <c r="DL139" s="232">
        <f>+CT116</f>
        <v>0.1207280142533194</v>
      </c>
    </row>
    <row r="140" spans="21:116" x14ac:dyDescent="0.25">
      <c r="DI140" s="198" t="s">
        <v>175</v>
      </c>
      <c r="DJ140" s="236">
        <f>+DJ63/DJ16</f>
        <v>0.84715402602254519</v>
      </c>
      <c r="DK140" s="236">
        <f t="shared" ref="DK140:DL140" si="252">+DK63/DK16</f>
        <v>0.80194687735242087</v>
      </c>
      <c r="DL140" s="237">
        <f t="shared" si="252"/>
        <v>0.82636018921275622</v>
      </c>
    </row>
    <row r="141" spans="21:116" x14ac:dyDescent="0.25">
      <c r="DI141" s="173"/>
      <c r="DJ141" s="172"/>
      <c r="DK141" s="172"/>
      <c r="DL141" s="230"/>
    </row>
    <row r="142" spans="21:116" ht="15" customHeight="1" x14ac:dyDescent="0.3">
      <c r="DI142" s="190" t="s">
        <v>126</v>
      </c>
      <c r="DJ142" s="231">
        <f>+H118</f>
        <v>0.82293161372061818</v>
      </c>
      <c r="DK142" s="231">
        <f>+N118</f>
        <v>0.78940613669093473</v>
      </c>
      <c r="DL142" s="232">
        <f>+R118</f>
        <v>0.8069273829776874</v>
      </c>
    </row>
    <row r="143" spans="21:116" ht="15" customHeight="1" x14ac:dyDescent="0.3">
      <c r="DI143" s="190" t="s">
        <v>133</v>
      </c>
      <c r="DJ143" s="231">
        <f>+X118</f>
        <v>0.80784529004615413</v>
      </c>
      <c r="DK143" s="231">
        <f>+AD118</f>
        <v>0.8039785521095153</v>
      </c>
      <c r="DL143" s="232">
        <f>+AH118</f>
        <v>0.80610852754326578</v>
      </c>
    </row>
    <row r="144" spans="21:116" ht="15" customHeight="1" x14ac:dyDescent="0.3">
      <c r="DI144" s="190" t="s">
        <v>171</v>
      </c>
      <c r="DJ144" s="231">
        <f>+AN118</f>
        <v>0.84813369912278669</v>
      </c>
      <c r="DK144" s="231">
        <f>+AT118</f>
        <v>0.83334127498810395</v>
      </c>
      <c r="DL144" s="232">
        <f>+AX118</f>
        <v>0.84202500080240594</v>
      </c>
    </row>
    <row r="145" spans="113:116" ht="15" customHeight="1" x14ac:dyDescent="0.3">
      <c r="DI145" s="190" t="s">
        <v>172</v>
      </c>
      <c r="DJ145" s="231">
        <f>+BD118</f>
        <v>0.92288545748967277</v>
      </c>
      <c r="DK145" s="231">
        <f>+BJ118</f>
        <v>0.87458078414915685</v>
      </c>
      <c r="DL145" s="232">
        <f>+BN118</f>
        <v>0.89853846307139362</v>
      </c>
    </row>
    <row r="146" spans="113:116" ht="15" customHeight="1" x14ac:dyDescent="0.3">
      <c r="DI146" s="190" t="s">
        <v>174</v>
      </c>
      <c r="DJ146" s="231">
        <f>+BT118</f>
        <v>0.9157011006635567</v>
      </c>
      <c r="DK146" s="231">
        <f>+BZ118</f>
        <v>0.71503261714894839</v>
      </c>
      <c r="DL146" s="232">
        <f>+CD118</f>
        <v>0.82678775429033702</v>
      </c>
    </row>
    <row r="147" spans="113:116" ht="15" customHeight="1" x14ac:dyDescent="0.3">
      <c r="DI147" s="190" t="s">
        <v>173</v>
      </c>
      <c r="DJ147" s="231">
        <f>+CJ118</f>
        <v>0.81100486016043638</v>
      </c>
      <c r="DK147" s="231">
        <f>+CP118</f>
        <v>0.76289762560374008</v>
      </c>
      <c r="DL147" s="232">
        <f>+CT118</f>
        <v>0.79137023502079218</v>
      </c>
    </row>
    <row r="148" spans="113:116" x14ac:dyDescent="0.25">
      <c r="DI148" s="198" t="s">
        <v>94</v>
      </c>
      <c r="DJ148" s="236">
        <f>+DJ95/DJ16</f>
        <v>6.3180901268852993E-2</v>
      </c>
      <c r="DK148" s="236">
        <f t="shared" ref="DK148:DL148" si="253">+DK95/DK16</f>
        <v>7.4384217147307974E-2</v>
      </c>
      <c r="DL148" s="237">
        <f t="shared" si="253"/>
        <v>6.8334066840187974E-2</v>
      </c>
    </row>
    <row r="149" spans="113:116" ht="15" customHeight="1" x14ac:dyDescent="0.25">
      <c r="DI149" s="173"/>
      <c r="DJ149" s="172"/>
      <c r="DK149" s="172"/>
      <c r="DL149" s="230"/>
    </row>
    <row r="150" spans="113:116" ht="15.75" customHeight="1" x14ac:dyDescent="0.3">
      <c r="DI150" s="190" t="s">
        <v>126</v>
      </c>
      <c r="DJ150" s="231">
        <f>+H120</f>
        <v>0.11929360319529761</v>
      </c>
      <c r="DK150" s="231">
        <f>+N120</f>
        <v>9.7285356585746441E-2</v>
      </c>
      <c r="DL150" s="232">
        <f>+R120</f>
        <v>0.10649980444456726</v>
      </c>
    </row>
    <row r="151" spans="113:116" ht="15.75" customHeight="1" x14ac:dyDescent="0.3">
      <c r="DI151" s="190" t="s">
        <v>133</v>
      </c>
      <c r="DJ151" s="231">
        <f>+X120</f>
        <v>3.7043911265171169E-2</v>
      </c>
      <c r="DK151" s="231">
        <f>+AD120</f>
        <v>8.6770337092426264E-2</v>
      </c>
      <c r="DL151" s="232">
        <f>+AH120</f>
        <v>5.9378756086463688E-2</v>
      </c>
    </row>
    <row r="152" spans="113:116" ht="15.75" customHeight="1" x14ac:dyDescent="0.3">
      <c r="DI152" s="190" t="s">
        <v>171</v>
      </c>
      <c r="DJ152" s="231">
        <f>+AN120</f>
        <v>7.0252927570270032E-2</v>
      </c>
      <c r="DK152" s="231">
        <f>+AT120</f>
        <v>6.8074834410094515E-2</v>
      </c>
      <c r="DL152" s="232">
        <f>+AX120</f>
        <v>6.9353459443338705E-2</v>
      </c>
    </row>
    <row r="153" spans="113:116" ht="15.75" customHeight="1" x14ac:dyDescent="0.3">
      <c r="DI153" s="190" t="s">
        <v>172</v>
      </c>
      <c r="DJ153" s="231">
        <f>+BD120</f>
        <v>5.2709713599739888E-2</v>
      </c>
      <c r="DK153" s="231">
        <f>+BJ120</f>
        <v>4.7881355315115462E-2</v>
      </c>
      <c r="DL153" s="232">
        <f>+BN120</f>
        <v>5.0276077181654402E-2</v>
      </c>
    </row>
    <row r="154" spans="113:116" ht="15.75" customHeight="1" x14ac:dyDescent="0.3">
      <c r="DI154" s="190" t="s">
        <v>174</v>
      </c>
      <c r="DJ154" s="231">
        <f>+BT120</f>
        <v>7.6663496055467503E-2</v>
      </c>
      <c r="DK154" s="231">
        <f>+BZ120</f>
        <v>9.9070292302864904E-2</v>
      </c>
      <c r="DL154" s="232">
        <f>+CD120</f>
        <v>8.6591628271177279E-2</v>
      </c>
    </row>
    <row r="155" spans="113:116" ht="15.75" customHeight="1" x14ac:dyDescent="0.3">
      <c r="DI155" s="190" t="s">
        <v>173</v>
      </c>
      <c r="DJ155" s="231">
        <f>+CJ120</f>
        <v>5.5081411424864127E-2</v>
      </c>
      <c r="DK155" s="231">
        <f>+CP120</f>
        <v>5.8361954652422984E-2</v>
      </c>
      <c r="DL155" s="232">
        <f>+CT120</f>
        <v>5.6561668618710675E-2</v>
      </c>
    </row>
    <row r="156" spans="113:116" x14ac:dyDescent="0.25">
      <c r="DI156" s="198" t="s">
        <v>176</v>
      </c>
      <c r="DJ156" s="236">
        <f>+DJ73/DJ16</f>
        <v>2.6452774857582573E-2</v>
      </c>
      <c r="DK156" s="236">
        <f t="shared" ref="DK156:DL156" si="254">+DK73/DK16</f>
        <v>1.9258883602295763E-2</v>
      </c>
      <c r="DL156" s="237">
        <f t="shared" si="254"/>
        <v>2.314381587232683E-2</v>
      </c>
    </row>
    <row r="157" spans="113:116" x14ac:dyDescent="0.25">
      <c r="DI157" s="173"/>
      <c r="DJ157" s="172"/>
      <c r="DK157" s="172"/>
      <c r="DL157" s="230"/>
    </row>
    <row r="158" spans="113:116" ht="15.75" customHeight="1" x14ac:dyDescent="0.3">
      <c r="DI158" s="190" t="s">
        <v>126</v>
      </c>
      <c r="DJ158" s="231">
        <f>+H122</f>
        <v>3.0597798423126404E-2</v>
      </c>
      <c r="DK158" s="231">
        <f>+N122</f>
        <v>4.7920547001171002E-3</v>
      </c>
      <c r="DL158" s="232">
        <f>+R122</f>
        <v>1.8278776782649532E-2</v>
      </c>
    </row>
    <row r="159" spans="113:116" ht="15.75" customHeight="1" x14ac:dyDescent="0.3">
      <c r="DI159" s="190" t="s">
        <v>133</v>
      </c>
      <c r="DJ159" s="231">
        <f>+X122</f>
        <v>2.9571499092111798E-2</v>
      </c>
      <c r="DK159" s="231">
        <f>+AD122</f>
        <v>2.7004125191486872E-2</v>
      </c>
      <c r="DL159" s="232">
        <f>+AH122</f>
        <v>2.8418351711926169E-2</v>
      </c>
    </row>
    <row r="160" spans="113:116" ht="15.75" customHeight="1" x14ac:dyDescent="0.3">
      <c r="DI160" s="190" t="s">
        <v>171</v>
      </c>
      <c r="DJ160" s="231">
        <f>+AN122</f>
        <v>2.7725366283185632E-2</v>
      </c>
      <c r="DK160" s="231">
        <f>+AT122</f>
        <v>1.4504410157320411E-2</v>
      </c>
      <c r="DL160" s="232">
        <f>+AX122</f>
        <v>2.2265623394219884E-2</v>
      </c>
    </row>
    <row r="161" spans="113:116" ht="15.75" customHeight="1" x14ac:dyDescent="0.3">
      <c r="DI161" s="190" t="s">
        <v>172</v>
      </c>
      <c r="DJ161" s="231">
        <f>+BD122</f>
        <v>2.3655983709661745E-2</v>
      </c>
      <c r="DK161" s="231">
        <f>+BJ122</f>
        <v>1.3234046038403472E-2</v>
      </c>
      <c r="DL161" s="232">
        <f>+BN122</f>
        <v>1.840301664121562E-2</v>
      </c>
    </row>
    <row r="162" spans="113:116" ht="15.75" customHeight="1" x14ac:dyDescent="0.3">
      <c r="DI162" s="190" t="s">
        <v>174</v>
      </c>
      <c r="DJ162" s="231">
        <f>+BT122</f>
        <v>1.0292972172910303E-2</v>
      </c>
      <c r="DK162" s="231">
        <f>+BZ122</f>
        <v>1.3598887636866914E-2</v>
      </c>
      <c r="DL162" s="232">
        <f>+CD122</f>
        <v>1.1757776219759842E-2</v>
      </c>
    </row>
    <row r="163" spans="113:116" ht="15.75" customHeight="1" thickBot="1" x14ac:dyDescent="0.35">
      <c r="DI163" s="219" t="s">
        <v>173</v>
      </c>
      <c r="DJ163" s="241">
        <f>+CJ122</f>
        <v>2.9953028454028703E-2</v>
      </c>
      <c r="DK163" s="241">
        <f>+CP122</f>
        <v>3.3027014168818092E-2</v>
      </c>
      <c r="DL163" s="242">
        <f>+CT122</f>
        <v>3.134008210717764E-2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DC56:DC106 DE95:DE96 DE101:DE102 DC16:DC5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8" sqref="H8"/>
    </sheetView>
  </sheetViews>
  <sheetFormatPr defaultColWidth="9.109375" defaultRowHeight="13.2" x14ac:dyDescent="0.25"/>
  <cols>
    <col min="1" max="1" width="3.33203125" style="1" customWidth="1"/>
    <col min="2" max="2" width="55.8867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9" t="s">
        <v>103</v>
      </c>
      <c r="B1" s="222"/>
      <c r="C1" s="299" t="s">
        <v>157</v>
      </c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  <c r="CT1" s="300"/>
      <c r="CU1" s="300"/>
      <c r="CV1" s="300"/>
      <c r="CW1" s="300"/>
      <c r="CX1" s="300"/>
      <c r="CY1" s="300"/>
      <c r="CZ1" s="300"/>
      <c r="DA1" s="301"/>
    </row>
    <row r="2" spans="1:119" s="28" customFormat="1" ht="21.6" thickBot="1" x14ac:dyDescent="0.45">
      <c r="A2" s="31" t="s">
        <v>14</v>
      </c>
      <c r="B2" s="30"/>
      <c r="C2" s="33"/>
      <c r="D2" s="302" t="s">
        <v>158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4"/>
      <c r="S2" s="226"/>
      <c r="T2" s="305" t="s">
        <v>159</v>
      </c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4"/>
      <c r="AI2" s="227"/>
      <c r="AJ2" s="305" t="s">
        <v>160</v>
      </c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4"/>
      <c r="AY2" s="227"/>
      <c r="AZ2" s="305" t="s">
        <v>163</v>
      </c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4"/>
      <c r="BO2" s="227"/>
      <c r="BP2" s="305" t="s">
        <v>164</v>
      </c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4"/>
      <c r="CE2" s="227"/>
      <c r="CF2" s="305" t="s">
        <v>165</v>
      </c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6"/>
      <c r="DI2"/>
      <c r="DM2"/>
    </row>
    <row r="3" spans="1:119" s="27" customFormat="1" ht="16.2" thickBot="1" x14ac:dyDescent="0.35">
      <c r="A3" s="26" t="s">
        <v>18</v>
      </c>
      <c r="B3" s="32"/>
      <c r="C3" s="132"/>
      <c r="D3" s="310" t="s">
        <v>132</v>
      </c>
      <c r="E3" s="311"/>
      <c r="F3" s="311"/>
      <c r="G3" s="311"/>
      <c r="H3" s="311"/>
      <c r="I3" s="312"/>
      <c r="J3" s="313" t="s">
        <v>130</v>
      </c>
      <c r="K3" s="311"/>
      <c r="L3" s="311"/>
      <c r="M3" s="311"/>
      <c r="N3" s="311"/>
      <c r="O3" s="312"/>
      <c r="P3" s="307" t="s">
        <v>131</v>
      </c>
      <c r="Q3" s="308"/>
      <c r="R3" s="309"/>
      <c r="S3" s="228"/>
      <c r="T3" s="313" t="s">
        <v>129</v>
      </c>
      <c r="U3" s="311"/>
      <c r="V3" s="311"/>
      <c r="W3" s="311"/>
      <c r="X3" s="311"/>
      <c r="Y3" s="312"/>
      <c r="Z3" s="313" t="s">
        <v>128</v>
      </c>
      <c r="AA3" s="311"/>
      <c r="AB3" s="311"/>
      <c r="AC3" s="311"/>
      <c r="AD3" s="311"/>
      <c r="AE3" s="312"/>
      <c r="AF3" s="307" t="s">
        <v>134</v>
      </c>
      <c r="AG3" s="308"/>
      <c r="AH3" s="309"/>
      <c r="AI3" s="229"/>
      <c r="AJ3" s="313" t="s">
        <v>136</v>
      </c>
      <c r="AK3" s="311"/>
      <c r="AL3" s="311"/>
      <c r="AM3" s="311"/>
      <c r="AN3" s="311"/>
      <c r="AO3" s="312"/>
      <c r="AP3" s="313" t="s">
        <v>137</v>
      </c>
      <c r="AQ3" s="311"/>
      <c r="AR3" s="311"/>
      <c r="AS3" s="311"/>
      <c r="AT3" s="311"/>
      <c r="AU3" s="312"/>
      <c r="AV3" s="307" t="s">
        <v>138</v>
      </c>
      <c r="AW3" s="308"/>
      <c r="AX3" s="309"/>
      <c r="AY3" s="229"/>
      <c r="AZ3" s="313" t="s">
        <v>142</v>
      </c>
      <c r="BA3" s="311"/>
      <c r="BB3" s="311"/>
      <c r="BC3" s="311"/>
      <c r="BD3" s="311"/>
      <c r="BE3" s="312"/>
      <c r="BF3" s="313" t="s">
        <v>143</v>
      </c>
      <c r="BG3" s="311"/>
      <c r="BH3" s="311"/>
      <c r="BI3" s="311"/>
      <c r="BJ3" s="311"/>
      <c r="BK3" s="312"/>
      <c r="BL3" s="307" t="s">
        <v>144</v>
      </c>
      <c r="BM3" s="308"/>
      <c r="BN3" s="309"/>
      <c r="BO3" s="229"/>
      <c r="BP3" s="313" t="s">
        <v>139</v>
      </c>
      <c r="BQ3" s="311"/>
      <c r="BR3" s="311"/>
      <c r="BS3" s="311"/>
      <c r="BT3" s="311"/>
      <c r="BU3" s="312"/>
      <c r="BV3" s="313" t="s">
        <v>140</v>
      </c>
      <c r="BW3" s="311"/>
      <c r="BX3" s="311"/>
      <c r="BY3" s="311"/>
      <c r="BZ3" s="311"/>
      <c r="CA3" s="312"/>
      <c r="CB3" s="307" t="s">
        <v>141</v>
      </c>
      <c r="CC3" s="308"/>
      <c r="CD3" s="309"/>
      <c r="CE3" s="229"/>
      <c r="CF3" s="313" t="s">
        <v>145</v>
      </c>
      <c r="CG3" s="311"/>
      <c r="CH3" s="311"/>
      <c r="CI3" s="311"/>
      <c r="CJ3" s="311"/>
      <c r="CK3" s="312"/>
      <c r="CL3" s="313" t="s">
        <v>146</v>
      </c>
      <c r="CM3" s="311"/>
      <c r="CN3" s="311"/>
      <c r="CO3" s="311"/>
      <c r="CP3" s="311"/>
      <c r="CQ3" s="312"/>
      <c r="CR3" s="307" t="s">
        <v>147</v>
      </c>
      <c r="CS3" s="308"/>
      <c r="CT3" s="324"/>
      <c r="CU3" s="62"/>
      <c r="CV3" s="314" t="s">
        <v>148</v>
      </c>
      <c r="CW3" s="315"/>
      <c r="CX3" s="315"/>
      <c r="CY3" s="315"/>
      <c r="CZ3" s="315"/>
      <c r="DA3" s="316"/>
      <c r="DB3" s="317" t="s">
        <v>149</v>
      </c>
      <c r="DC3" s="315"/>
      <c r="DD3" s="315"/>
      <c r="DE3" s="315"/>
      <c r="DF3" s="315"/>
      <c r="DG3" s="316"/>
      <c r="DH3" s="185"/>
      <c r="DI3" s="318" t="s">
        <v>150</v>
      </c>
      <c r="DJ3" s="319"/>
      <c r="DK3" s="319"/>
      <c r="DL3" s="320"/>
      <c r="DM3"/>
    </row>
    <row r="4" spans="1:119" s="18" customFormat="1" ht="13.5" customHeight="1" thickBot="1" x14ac:dyDescent="0.3">
      <c r="D4" s="23">
        <v>1044</v>
      </c>
      <c r="E4" s="20"/>
      <c r="F4" s="20"/>
      <c r="G4" s="20"/>
      <c r="H4" s="20"/>
      <c r="I4" s="21"/>
      <c r="J4" s="19">
        <v>1044</v>
      </c>
      <c r="K4" s="20"/>
      <c r="L4" s="20"/>
      <c r="M4" s="20"/>
      <c r="N4" s="20"/>
      <c r="O4" s="21"/>
      <c r="P4" s="19"/>
      <c r="Q4" s="223"/>
      <c r="R4" s="224"/>
      <c r="S4" s="22"/>
      <c r="T4" s="23">
        <v>1045</v>
      </c>
      <c r="U4" s="20"/>
      <c r="V4" s="20"/>
      <c r="W4" s="20"/>
      <c r="X4" s="20"/>
      <c r="Y4" s="21"/>
      <c r="Z4" s="19"/>
      <c r="AA4" s="20"/>
      <c r="AB4" s="20"/>
      <c r="AC4" s="20"/>
      <c r="AD4" s="20"/>
      <c r="AE4" s="225"/>
      <c r="AF4" s="19"/>
      <c r="AG4" s="223"/>
      <c r="AH4" s="224"/>
      <c r="AI4" s="25"/>
      <c r="AJ4" s="23">
        <v>1046</v>
      </c>
      <c r="AK4" s="20"/>
      <c r="AL4" s="20"/>
      <c r="AM4" s="20"/>
      <c r="AN4" s="20"/>
      <c r="AO4" s="21"/>
      <c r="AP4" s="19"/>
      <c r="AQ4" s="20"/>
      <c r="AR4" s="20"/>
      <c r="AS4" s="20"/>
      <c r="AT4" s="20"/>
      <c r="AU4" s="21"/>
      <c r="AV4" s="19"/>
      <c r="AW4" s="223"/>
      <c r="AX4" s="224"/>
      <c r="AY4" s="25"/>
      <c r="AZ4" s="23">
        <v>1047</v>
      </c>
      <c r="BA4" s="20"/>
      <c r="BB4" s="20"/>
      <c r="BC4" s="20"/>
      <c r="BD4" s="20"/>
      <c r="BE4" s="21"/>
      <c r="BF4" s="19"/>
      <c r="BG4" s="20"/>
      <c r="BH4" s="20"/>
      <c r="BI4" s="20"/>
      <c r="BJ4" s="20"/>
      <c r="BK4" s="21"/>
      <c r="BL4" s="19"/>
      <c r="BM4" s="223"/>
      <c r="BN4" s="224"/>
      <c r="BO4" s="25"/>
      <c r="BP4" s="23">
        <v>1048</v>
      </c>
      <c r="BQ4" s="20"/>
      <c r="BR4" s="20"/>
      <c r="BS4" s="20"/>
      <c r="BT4" s="20"/>
      <c r="BU4" s="21"/>
      <c r="BV4" s="19"/>
      <c r="BW4" s="20"/>
      <c r="BX4" s="20"/>
      <c r="BY4" s="20"/>
      <c r="BZ4" s="20"/>
      <c r="CA4" s="21"/>
      <c r="CB4" s="19"/>
      <c r="CC4" s="223"/>
      <c r="CD4" s="224"/>
      <c r="CE4" s="25"/>
      <c r="CF4" s="23">
        <v>1049</v>
      </c>
      <c r="CG4" s="20"/>
      <c r="CH4" s="20"/>
      <c r="CI4" s="20"/>
      <c r="CJ4" s="20"/>
      <c r="CK4" s="21"/>
      <c r="CL4" s="19"/>
      <c r="CM4" s="20"/>
      <c r="CN4" s="20"/>
      <c r="CO4" s="20"/>
      <c r="CP4" s="20"/>
      <c r="CQ4" s="21"/>
      <c r="CR4" s="19"/>
      <c r="CS4" s="223"/>
      <c r="CT4" s="224"/>
      <c r="CU4" s="24"/>
      <c r="CV4" s="174"/>
      <c r="CW4" s="20"/>
      <c r="CX4" s="20"/>
      <c r="CY4" s="20"/>
      <c r="CZ4" s="20"/>
      <c r="DA4" s="21"/>
      <c r="DB4" s="19"/>
      <c r="DC4" s="20"/>
      <c r="DD4" s="20"/>
      <c r="DE4" s="20"/>
      <c r="DF4" s="20"/>
      <c r="DG4" s="21"/>
      <c r="DH4" s="186"/>
      <c r="DI4" s="321"/>
      <c r="DJ4" s="322"/>
      <c r="DK4" s="322"/>
      <c r="DL4" s="323"/>
      <c r="DM4"/>
    </row>
    <row r="5" spans="1:119" s="27" customFormat="1" ht="48" customHeight="1" thickBot="1" x14ac:dyDescent="0.35">
      <c r="A5" s="122"/>
      <c r="B5" s="122"/>
      <c r="C5" s="123"/>
      <c r="D5" s="124" t="s">
        <v>104</v>
      </c>
      <c r="E5" s="125" t="s">
        <v>98</v>
      </c>
      <c r="F5" s="125" t="s">
        <v>105</v>
      </c>
      <c r="G5" s="125" t="s">
        <v>98</v>
      </c>
      <c r="H5" s="125" t="s">
        <v>116</v>
      </c>
      <c r="I5" s="126" t="s">
        <v>161</v>
      </c>
      <c r="J5" s="127" t="s">
        <v>104</v>
      </c>
      <c r="K5" s="125" t="s">
        <v>98</v>
      </c>
      <c r="L5" s="125" t="s">
        <v>105</v>
      </c>
      <c r="M5" s="125" t="s">
        <v>98</v>
      </c>
      <c r="N5" s="125" t="s">
        <v>116</v>
      </c>
      <c r="O5" s="123" t="s">
        <v>161</v>
      </c>
      <c r="P5" s="133" t="s">
        <v>104</v>
      </c>
      <c r="Q5" s="133" t="s">
        <v>105</v>
      </c>
      <c r="R5" s="134" t="s">
        <v>127</v>
      </c>
      <c r="S5" s="41"/>
      <c r="T5" s="124" t="s">
        <v>106</v>
      </c>
      <c r="U5" s="125" t="s">
        <v>98</v>
      </c>
      <c r="V5" s="125" t="s">
        <v>107</v>
      </c>
      <c r="W5" s="125" t="s">
        <v>98</v>
      </c>
      <c r="X5" s="125" t="s">
        <v>117</v>
      </c>
      <c r="Y5" s="126" t="s">
        <v>161</v>
      </c>
      <c r="Z5" s="127" t="s">
        <v>106</v>
      </c>
      <c r="AA5" s="125" t="s">
        <v>98</v>
      </c>
      <c r="AB5" s="125" t="s">
        <v>107</v>
      </c>
      <c r="AC5" s="125" t="s">
        <v>98</v>
      </c>
      <c r="AD5" s="125" t="s">
        <v>117</v>
      </c>
      <c r="AE5" s="128" t="s">
        <v>161</v>
      </c>
      <c r="AF5" s="133" t="s">
        <v>106</v>
      </c>
      <c r="AG5" s="133" t="s">
        <v>107</v>
      </c>
      <c r="AH5" s="134" t="s">
        <v>135</v>
      </c>
      <c r="AI5" s="43"/>
      <c r="AJ5" s="124" t="s">
        <v>108</v>
      </c>
      <c r="AK5" s="125" t="s">
        <v>98</v>
      </c>
      <c r="AL5" s="125" t="s">
        <v>109</v>
      </c>
      <c r="AM5" s="125" t="s">
        <v>98</v>
      </c>
      <c r="AN5" s="125" t="s">
        <v>118</v>
      </c>
      <c r="AO5" s="126" t="s">
        <v>161</v>
      </c>
      <c r="AP5" s="127" t="s">
        <v>108</v>
      </c>
      <c r="AQ5" s="125" t="s">
        <v>98</v>
      </c>
      <c r="AR5" s="125" t="s">
        <v>109</v>
      </c>
      <c r="AS5" s="125" t="s">
        <v>98</v>
      </c>
      <c r="AT5" s="125" t="s">
        <v>118</v>
      </c>
      <c r="AU5" s="123" t="s">
        <v>161</v>
      </c>
      <c r="AV5" s="133" t="s">
        <v>108</v>
      </c>
      <c r="AW5" s="133" t="s">
        <v>109</v>
      </c>
      <c r="AX5" s="134" t="s">
        <v>151</v>
      </c>
      <c r="AY5" s="43"/>
      <c r="AZ5" s="124" t="s">
        <v>110</v>
      </c>
      <c r="BA5" s="125" t="s">
        <v>98</v>
      </c>
      <c r="BB5" s="125" t="s">
        <v>111</v>
      </c>
      <c r="BC5" s="125" t="s">
        <v>98</v>
      </c>
      <c r="BD5" s="125" t="s">
        <v>119</v>
      </c>
      <c r="BE5" s="126" t="s">
        <v>161</v>
      </c>
      <c r="BF5" s="127" t="s">
        <v>110</v>
      </c>
      <c r="BG5" s="125" t="s">
        <v>98</v>
      </c>
      <c r="BH5" s="125" t="s">
        <v>111</v>
      </c>
      <c r="BI5" s="125" t="s">
        <v>98</v>
      </c>
      <c r="BJ5" s="125" t="s">
        <v>119</v>
      </c>
      <c r="BK5" s="123" t="s">
        <v>161</v>
      </c>
      <c r="BL5" s="133" t="s">
        <v>110</v>
      </c>
      <c r="BM5" s="133" t="s">
        <v>111</v>
      </c>
      <c r="BN5" s="134" t="s">
        <v>152</v>
      </c>
      <c r="BO5" s="43"/>
      <c r="BP5" s="124" t="s">
        <v>112</v>
      </c>
      <c r="BQ5" s="125" t="s">
        <v>98</v>
      </c>
      <c r="BR5" s="125" t="s">
        <v>113</v>
      </c>
      <c r="BS5" s="125" t="s">
        <v>98</v>
      </c>
      <c r="BT5" s="125" t="s">
        <v>120</v>
      </c>
      <c r="BU5" s="126" t="s">
        <v>161</v>
      </c>
      <c r="BV5" s="127" t="s">
        <v>112</v>
      </c>
      <c r="BW5" s="125" t="s">
        <v>98</v>
      </c>
      <c r="BX5" s="125" t="s">
        <v>113</v>
      </c>
      <c r="BY5" s="125" t="s">
        <v>98</v>
      </c>
      <c r="BZ5" s="125" t="s">
        <v>120</v>
      </c>
      <c r="CA5" s="123" t="s">
        <v>161</v>
      </c>
      <c r="CB5" s="133" t="s">
        <v>154</v>
      </c>
      <c r="CC5" s="133" t="s">
        <v>155</v>
      </c>
      <c r="CD5" s="134" t="s">
        <v>153</v>
      </c>
      <c r="CE5" s="43"/>
      <c r="CF5" s="124" t="s">
        <v>114</v>
      </c>
      <c r="CG5" s="125" t="s">
        <v>98</v>
      </c>
      <c r="CH5" s="125" t="s">
        <v>115</v>
      </c>
      <c r="CI5" s="125" t="s">
        <v>98</v>
      </c>
      <c r="CJ5" s="125" t="s">
        <v>121</v>
      </c>
      <c r="CK5" s="126" t="s">
        <v>161</v>
      </c>
      <c r="CL5" s="127" t="s">
        <v>114</v>
      </c>
      <c r="CM5" s="125" t="s">
        <v>98</v>
      </c>
      <c r="CN5" s="125" t="s">
        <v>115</v>
      </c>
      <c r="CO5" s="125" t="s">
        <v>98</v>
      </c>
      <c r="CP5" s="125" t="s">
        <v>121</v>
      </c>
      <c r="CQ5" s="123" t="s">
        <v>161</v>
      </c>
      <c r="CR5" s="133" t="s">
        <v>114</v>
      </c>
      <c r="CS5" s="133" t="s">
        <v>115</v>
      </c>
      <c r="CT5" s="134" t="s">
        <v>156</v>
      </c>
      <c r="CU5" s="43"/>
      <c r="CV5" s="129" t="s">
        <v>122</v>
      </c>
      <c r="CW5" s="130" t="s">
        <v>124</v>
      </c>
      <c r="CX5" s="130" t="s">
        <v>123</v>
      </c>
      <c r="CY5" s="130" t="s">
        <v>125</v>
      </c>
      <c r="CZ5" s="130" t="s">
        <v>96</v>
      </c>
      <c r="DA5" s="131" t="s">
        <v>162</v>
      </c>
      <c r="DB5" s="129" t="s">
        <v>166</v>
      </c>
      <c r="DC5" s="130" t="s">
        <v>98</v>
      </c>
      <c r="DD5" s="130" t="s">
        <v>167</v>
      </c>
      <c r="DE5" s="130" t="s">
        <v>98</v>
      </c>
      <c r="DF5" s="130" t="s">
        <v>168</v>
      </c>
      <c r="DG5" s="131" t="s">
        <v>169</v>
      </c>
      <c r="DH5" s="187"/>
      <c r="DI5" s="208"/>
      <c r="DJ5" s="209" t="s">
        <v>96</v>
      </c>
      <c r="DK5" s="210" t="s">
        <v>168</v>
      </c>
      <c r="DL5" s="211" t="s">
        <v>170</v>
      </c>
      <c r="DM5"/>
    </row>
    <row r="6" spans="1:119" s="27" customFormat="1" ht="11.25" customHeight="1" x14ac:dyDescent="0.3">
      <c r="A6" s="34" t="s">
        <v>51</v>
      </c>
      <c r="B6" s="35"/>
      <c r="C6" s="36"/>
      <c r="D6" s="37"/>
      <c r="E6" s="38"/>
      <c r="F6" s="38"/>
      <c r="G6" s="38"/>
      <c r="H6" s="38"/>
      <c r="I6" s="39"/>
      <c r="J6" s="40"/>
      <c r="K6" s="38"/>
      <c r="L6" s="38"/>
      <c r="M6" s="38"/>
      <c r="N6" s="38"/>
      <c r="O6" s="39"/>
      <c r="P6" s="136"/>
      <c r="Q6" s="137"/>
      <c r="R6" s="138"/>
      <c r="S6" s="41"/>
      <c r="T6" s="37"/>
      <c r="U6" s="38"/>
      <c r="V6" s="38"/>
      <c r="W6" s="38"/>
      <c r="X6" s="38"/>
      <c r="Y6" s="39"/>
      <c r="Z6" s="40"/>
      <c r="AA6" s="38"/>
      <c r="AB6" s="38"/>
      <c r="AC6" s="38"/>
      <c r="AD6" s="38"/>
      <c r="AE6" s="42"/>
      <c r="AF6" s="136"/>
      <c r="AG6" s="137"/>
      <c r="AH6" s="138"/>
      <c r="AI6" s="43"/>
      <c r="AJ6" s="37"/>
      <c r="AK6" s="38"/>
      <c r="AL6" s="38"/>
      <c r="AM6" s="38"/>
      <c r="AN6" s="38"/>
      <c r="AO6" s="39"/>
      <c r="AP6" s="40"/>
      <c r="AQ6" s="38"/>
      <c r="AR6" s="38"/>
      <c r="AS6" s="38"/>
      <c r="AT6" s="38"/>
      <c r="AU6" s="39"/>
      <c r="AV6" s="136"/>
      <c r="AW6" s="137"/>
      <c r="AX6" s="138"/>
      <c r="AY6" s="43"/>
      <c r="AZ6" s="37"/>
      <c r="BA6" s="38"/>
      <c r="BB6" s="38"/>
      <c r="BC6" s="38"/>
      <c r="BD6" s="38"/>
      <c r="BE6" s="39"/>
      <c r="BF6" s="40"/>
      <c r="BG6" s="38"/>
      <c r="BH6" s="38"/>
      <c r="BI6" s="38"/>
      <c r="BJ6" s="38"/>
      <c r="BK6" s="39"/>
      <c r="BL6" s="136"/>
      <c r="BM6" s="137"/>
      <c r="BN6" s="138"/>
      <c r="BO6" s="43"/>
      <c r="BP6" s="37"/>
      <c r="BQ6" s="38"/>
      <c r="BR6" s="38"/>
      <c r="BS6" s="38"/>
      <c r="BT6" s="38"/>
      <c r="BU6" s="39"/>
      <c r="BV6" s="40"/>
      <c r="BW6" s="38"/>
      <c r="BX6" s="38"/>
      <c r="BY6" s="38"/>
      <c r="BZ6" s="38"/>
      <c r="CA6" s="39"/>
      <c r="CB6" s="136"/>
      <c r="CC6" s="137"/>
      <c r="CD6" s="138"/>
      <c r="CE6" s="43"/>
      <c r="CF6" s="37"/>
      <c r="CG6" s="38"/>
      <c r="CH6" s="38"/>
      <c r="CI6" s="38"/>
      <c r="CJ6" s="38"/>
      <c r="CK6" s="39"/>
      <c r="CL6" s="40"/>
      <c r="CM6" s="38"/>
      <c r="CN6" s="38"/>
      <c r="CO6" s="38"/>
      <c r="CP6" s="38"/>
      <c r="CQ6" s="39"/>
      <c r="CR6" s="136"/>
      <c r="CS6" s="137"/>
      <c r="CT6" s="138"/>
      <c r="CU6" s="43"/>
      <c r="CV6" s="135"/>
      <c r="CW6" s="38"/>
      <c r="CX6" s="38"/>
      <c r="CY6" s="38"/>
      <c r="CZ6" s="38"/>
      <c r="DA6" s="39"/>
      <c r="DB6" s="40"/>
      <c r="DC6" s="38"/>
      <c r="DD6" s="38"/>
      <c r="DE6" s="38"/>
      <c r="DF6" s="38"/>
      <c r="DG6" s="39"/>
      <c r="DH6" s="175"/>
      <c r="DI6" s="189" t="s">
        <v>51</v>
      </c>
      <c r="DJ6" s="40"/>
      <c r="DK6" s="38"/>
      <c r="DL6" s="39"/>
      <c r="DM6"/>
    </row>
    <row r="7" spans="1:119" s="27" customFormat="1" ht="13.2" customHeight="1" x14ac:dyDescent="0.3">
      <c r="A7" s="35">
        <v>1</v>
      </c>
      <c r="B7" s="35" t="s">
        <v>0</v>
      </c>
      <c r="C7" s="44"/>
      <c r="D7" s="45"/>
      <c r="E7" s="46"/>
      <c r="F7" s="46"/>
      <c r="G7" s="46"/>
      <c r="H7" s="46"/>
      <c r="I7" s="47"/>
      <c r="J7" s="48"/>
      <c r="K7" s="46"/>
      <c r="L7" s="46"/>
      <c r="M7" s="46"/>
      <c r="N7" s="46"/>
      <c r="O7" s="47"/>
      <c r="P7" s="139"/>
      <c r="Q7" s="140"/>
      <c r="R7" s="141"/>
      <c r="S7" s="41"/>
      <c r="T7" s="45"/>
      <c r="U7" s="46"/>
      <c r="V7" s="46"/>
      <c r="W7" s="46"/>
      <c r="X7" s="46"/>
      <c r="Y7" s="47"/>
      <c r="Z7" s="48"/>
      <c r="AA7" s="46"/>
      <c r="AB7" s="46"/>
      <c r="AC7" s="46"/>
      <c r="AD7" s="46"/>
      <c r="AE7" s="47"/>
      <c r="AF7" s="139"/>
      <c r="AG7" s="140"/>
      <c r="AH7" s="141"/>
      <c r="AI7" s="43"/>
      <c r="AJ7" s="45"/>
      <c r="AK7" s="46"/>
      <c r="AL7" s="46"/>
      <c r="AM7" s="46"/>
      <c r="AN7" s="46"/>
      <c r="AO7" s="47"/>
      <c r="AP7" s="48"/>
      <c r="AQ7" s="46"/>
      <c r="AR7" s="46"/>
      <c r="AS7" s="46"/>
      <c r="AT7" s="46"/>
      <c r="AU7" s="47"/>
      <c r="AV7" s="139"/>
      <c r="AW7" s="140"/>
      <c r="AX7" s="141"/>
      <c r="AY7" s="43"/>
      <c r="AZ7" s="45"/>
      <c r="BA7" s="46"/>
      <c r="BB7" s="46"/>
      <c r="BC7" s="46"/>
      <c r="BD7" s="46"/>
      <c r="BE7" s="47"/>
      <c r="BF7" s="48"/>
      <c r="BG7" s="46"/>
      <c r="BH7" s="46"/>
      <c r="BI7" s="46"/>
      <c r="BJ7" s="46"/>
      <c r="BK7" s="47"/>
      <c r="BL7" s="139"/>
      <c r="BM7" s="140"/>
      <c r="BN7" s="141"/>
      <c r="BO7" s="43"/>
      <c r="BP7" s="45"/>
      <c r="BQ7" s="46"/>
      <c r="BR7" s="46"/>
      <c r="BS7" s="46"/>
      <c r="BT7" s="46"/>
      <c r="BU7" s="47"/>
      <c r="BV7" s="48"/>
      <c r="BW7" s="46"/>
      <c r="BX7" s="46"/>
      <c r="BY7" s="46"/>
      <c r="BZ7" s="46"/>
      <c r="CA7" s="47"/>
      <c r="CB7" s="139"/>
      <c r="CC7" s="140"/>
      <c r="CD7" s="141"/>
      <c r="CE7" s="43"/>
      <c r="CF7" s="45"/>
      <c r="CG7" s="46"/>
      <c r="CH7" s="46"/>
      <c r="CI7" s="46"/>
      <c r="CJ7" s="46"/>
      <c r="CK7" s="47"/>
      <c r="CL7" s="48"/>
      <c r="CM7" s="46"/>
      <c r="CN7" s="46"/>
      <c r="CO7" s="46"/>
      <c r="CP7" s="46"/>
      <c r="CQ7" s="47"/>
      <c r="CR7" s="139"/>
      <c r="CS7" s="140"/>
      <c r="CT7" s="141"/>
      <c r="CU7" s="43"/>
      <c r="CV7" s="48"/>
      <c r="CW7" s="46"/>
      <c r="CX7" s="46"/>
      <c r="CY7" s="46"/>
      <c r="CZ7" s="46"/>
      <c r="DA7" s="47"/>
      <c r="DB7" s="48"/>
      <c r="DC7" s="46"/>
      <c r="DD7" s="46"/>
      <c r="DE7" s="46"/>
      <c r="DF7" s="46"/>
      <c r="DG7" s="47"/>
      <c r="DH7" s="188"/>
      <c r="DI7" s="190" t="s">
        <v>0</v>
      </c>
      <c r="DJ7" s="48"/>
      <c r="DK7" s="46"/>
      <c r="DL7" s="47"/>
      <c r="DM7"/>
    </row>
    <row r="8" spans="1:119" s="27" customFormat="1" ht="13.2" customHeight="1" x14ac:dyDescent="0.3">
      <c r="A8" s="35"/>
      <c r="B8" s="35" t="s">
        <v>15</v>
      </c>
      <c r="C8" s="44"/>
      <c r="D8" s="45">
        <v>179505190.77000001</v>
      </c>
      <c r="E8" s="46"/>
      <c r="F8" s="46">
        <v>22147989.679999996</v>
      </c>
      <c r="G8" s="46"/>
      <c r="H8" s="46">
        <v>201653180.45000002</v>
      </c>
      <c r="I8" s="47"/>
      <c r="J8" s="48">
        <v>99107817.599999979</v>
      </c>
      <c r="K8" s="46"/>
      <c r="L8" s="46">
        <v>105310896.19</v>
      </c>
      <c r="M8" s="46"/>
      <c r="N8" s="46">
        <v>204418713.78999996</v>
      </c>
      <c r="O8" s="47"/>
      <c r="P8" s="139">
        <v>278613008.37</v>
      </c>
      <c r="Q8" s="140">
        <v>127458885.86999999</v>
      </c>
      <c r="R8" s="141">
        <v>406071894.24000001</v>
      </c>
      <c r="S8" s="41"/>
      <c r="T8" s="45">
        <v>361982815.3599999</v>
      </c>
      <c r="U8" s="46"/>
      <c r="V8" s="46">
        <v>44942334.709999993</v>
      </c>
      <c r="W8" s="46"/>
      <c r="X8" s="46">
        <v>406925150.06999987</v>
      </c>
      <c r="Y8" s="47"/>
      <c r="Z8" s="48">
        <v>230890081.50000003</v>
      </c>
      <c r="AA8" s="46"/>
      <c r="AB8" s="46">
        <v>126398102.70999996</v>
      </c>
      <c r="AC8" s="46"/>
      <c r="AD8" s="46">
        <v>357288184.20999998</v>
      </c>
      <c r="AE8" s="47"/>
      <c r="AF8" s="139">
        <v>592872896.8599999</v>
      </c>
      <c r="AG8" s="140">
        <v>171340437.41999996</v>
      </c>
      <c r="AH8" s="141">
        <v>764213334.27999985</v>
      </c>
      <c r="AI8" s="43"/>
      <c r="AJ8" s="45">
        <v>109866657.34999998</v>
      </c>
      <c r="AK8" s="46"/>
      <c r="AL8" s="46">
        <v>18150788.779999997</v>
      </c>
      <c r="AM8" s="46"/>
      <c r="AN8" s="46">
        <v>128017446.12999998</v>
      </c>
      <c r="AO8" s="47"/>
      <c r="AP8" s="48">
        <v>34920171.990000002</v>
      </c>
      <c r="AQ8" s="46"/>
      <c r="AR8" s="46">
        <v>58360815.959999993</v>
      </c>
      <c r="AS8" s="46"/>
      <c r="AT8" s="46">
        <v>93280987.949999988</v>
      </c>
      <c r="AU8" s="47"/>
      <c r="AV8" s="139">
        <v>144786829.33999997</v>
      </c>
      <c r="AW8" s="140">
        <v>76511604.739999995</v>
      </c>
      <c r="AX8" s="141">
        <v>221298434.07999998</v>
      </c>
      <c r="AY8" s="43"/>
      <c r="AZ8" s="45">
        <v>214460717.44969684</v>
      </c>
      <c r="BA8" s="46"/>
      <c r="BB8" s="46">
        <v>28141150.090303123</v>
      </c>
      <c r="BC8" s="46"/>
      <c r="BD8" s="46">
        <v>242601867.53999996</v>
      </c>
      <c r="BE8" s="47"/>
      <c r="BF8" s="48">
        <v>154261107.73325095</v>
      </c>
      <c r="BG8" s="46"/>
      <c r="BH8" s="46">
        <v>103462719.40674904</v>
      </c>
      <c r="BI8" s="46"/>
      <c r="BJ8" s="46">
        <v>257723827.13999999</v>
      </c>
      <c r="BK8" s="47"/>
      <c r="BL8" s="139">
        <v>368721825.18294775</v>
      </c>
      <c r="BM8" s="140">
        <v>131603869.49705216</v>
      </c>
      <c r="BN8" s="141">
        <v>500325694.67999995</v>
      </c>
      <c r="BO8" s="43"/>
      <c r="BP8" s="45">
        <v>135972620.65000001</v>
      </c>
      <c r="BQ8" s="46"/>
      <c r="BR8" s="46">
        <v>16743438.25999999</v>
      </c>
      <c r="BS8" s="46"/>
      <c r="BT8" s="46">
        <v>152716058.91</v>
      </c>
      <c r="BU8" s="47"/>
      <c r="BV8" s="48">
        <v>60736001.879999995</v>
      </c>
      <c r="BW8" s="46"/>
      <c r="BX8" s="46">
        <v>57976841.899999991</v>
      </c>
      <c r="BY8" s="46"/>
      <c r="BZ8" s="46">
        <v>118712843.77999999</v>
      </c>
      <c r="CA8" s="47"/>
      <c r="CB8" s="139">
        <v>196708622.53</v>
      </c>
      <c r="CC8" s="140">
        <v>74720280.159999982</v>
      </c>
      <c r="CD8" s="141">
        <v>271428902.69</v>
      </c>
      <c r="CE8" s="43"/>
      <c r="CF8" s="45">
        <v>232350398</v>
      </c>
      <c r="CG8" s="46"/>
      <c r="CH8" s="46">
        <v>25816711</v>
      </c>
      <c r="CI8" s="46"/>
      <c r="CJ8" s="46">
        <v>258167109</v>
      </c>
      <c r="CK8" s="47"/>
      <c r="CL8" s="48">
        <v>143202728</v>
      </c>
      <c r="CM8" s="46"/>
      <c r="CN8" s="46">
        <v>80059347</v>
      </c>
      <c r="CO8" s="46"/>
      <c r="CP8" s="46">
        <v>223262075</v>
      </c>
      <c r="CQ8" s="47"/>
      <c r="CR8" s="139">
        <v>375553126</v>
      </c>
      <c r="CS8" s="140">
        <v>105876058</v>
      </c>
      <c r="CT8" s="141">
        <v>481429184</v>
      </c>
      <c r="CU8" s="43"/>
      <c r="CV8" s="48">
        <v>1234138399.5796967</v>
      </c>
      <c r="CW8" s="46"/>
      <c r="CX8" s="46">
        <v>155942412.5203031</v>
      </c>
      <c r="CY8" s="49"/>
      <c r="CZ8" s="46">
        <v>1390080812.0999997</v>
      </c>
      <c r="DA8" s="50"/>
      <c r="DB8" s="48">
        <v>723117908.703251</v>
      </c>
      <c r="DC8" s="49"/>
      <c r="DD8" s="46">
        <v>531568723.166749</v>
      </c>
      <c r="DE8" s="49"/>
      <c r="DF8" s="46">
        <v>1254686631.8699999</v>
      </c>
      <c r="DG8" s="50"/>
      <c r="DH8" s="179"/>
      <c r="DI8" s="190" t="s">
        <v>15</v>
      </c>
      <c r="DJ8" s="48">
        <v>1390080812.0999997</v>
      </c>
      <c r="DK8" s="46">
        <v>1254686631.8699999</v>
      </c>
      <c r="DL8" s="47">
        <v>2644767443.9699993</v>
      </c>
      <c r="DM8"/>
    </row>
    <row r="9" spans="1:119" s="27" customFormat="1" ht="13.2" customHeight="1" x14ac:dyDescent="0.3">
      <c r="A9" s="35"/>
      <c r="B9" s="35" t="s">
        <v>16</v>
      </c>
      <c r="C9" s="44"/>
      <c r="D9" s="45">
        <v>0</v>
      </c>
      <c r="E9" s="46"/>
      <c r="F9" s="46"/>
      <c r="G9" s="46"/>
      <c r="H9" s="46">
        <v>0</v>
      </c>
      <c r="I9" s="47"/>
      <c r="J9" s="48"/>
      <c r="K9" s="46"/>
      <c r="L9" s="46"/>
      <c r="M9" s="46"/>
      <c r="N9" s="46"/>
      <c r="O9" s="47"/>
      <c r="P9" s="142"/>
      <c r="Q9" s="143"/>
      <c r="R9" s="144"/>
      <c r="S9" s="41"/>
      <c r="T9" s="45"/>
      <c r="U9" s="46"/>
      <c r="V9" s="46"/>
      <c r="W9" s="46"/>
      <c r="X9" s="46"/>
      <c r="Y9" s="47"/>
      <c r="Z9" s="48"/>
      <c r="AA9" s="46"/>
      <c r="AB9" s="46"/>
      <c r="AC9" s="46"/>
      <c r="AD9" s="46"/>
      <c r="AE9" s="47"/>
      <c r="AF9" s="142"/>
      <c r="AG9" s="143"/>
      <c r="AH9" s="144"/>
      <c r="AI9" s="43"/>
      <c r="AJ9" s="45"/>
      <c r="AK9" s="46"/>
      <c r="AL9" s="46"/>
      <c r="AM9" s="46"/>
      <c r="AN9" s="46"/>
      <c r="AO9" s="47"/>
      <c r="AP9" s="48"/>
      <c r="AQ9" s="46"/>
      <c r="AR9" s="46"/>
      <c r="AS9" s="46"/>
      <c r="AT9" s="46">
        <v>0</v>
      </c>
      <c r="AU9" s="47"/>
      <c r="AV9" s="142"/>
      <c r="AW9" s="143"/>
      <c r="AX9" s="144"/>
      <c r="AY9" s="43"/>
      <c r="AZ9" s="45"/>
      <c r="BA9" s="46"/>
      <c r="BB9" s="46"/>
      <c r="BC9" s="46"/>
      <c r="BD9" s="46"/>
      <c r="BE9" s="47"/>
      <c r="BF9" s="48"/>
      <c r="BG9" s="46"/>
      <c r="BH9" s="46"/>
      <c r="BI9" s="46"/>
      <c r="BJ9" s="46"/>
      <c r="BK9" s="47"/>
      <c r="BL9" s="142"/>
      <c r="BM9" s="143"/>
      <c r="BN9" s="144"/>
      <c r="BO9" s="43"/>
      <c r="BP9" s="45"/>
      <c r="BQ9" s="46"/>
      <c r="BR9" s="46"/>
      <c r="BS9" s="46"/>
      <c r="BT9" s="46"/>
      <c r="BU9" s="47"/>
      <c r="BV9" s="48"/>
      <c r="BW9" s="46"/>
      <c r="BX9" s="46"/>
      <c r="BY9" s="46"/>
      <c r="BZ9" s="46">
        <v>0</v>
      </c>
      <c r="CA9" s="47"/>
      <c r="CB9" s="142"/>
      <c r="CC9" s="143"/>
      <c r="CD9" s="144"/>
      <c r="CE9" s="43"/>
      <c r="CF9" s="45"/>
      <c r="CG9" s="46"/>
      <c r="CH9" s="46"/>
      <c r="CI9" s="46"/>
      <c r="CJ9" s="46"/>
      <c r="CK9" s="47"/>
      <c r="CL9" s="48"/>
      <c r="CM9" s="46"/>
      <c r="CN9" s="46"/>
      <c r="CO9" s="46"/>
      <c r="CP9" s="46"/>
      <c r="CQ9" s="47"/>
      <c r="CR9" s="142"/>
      <c r="CS9" s="143"/>
      <c r="CT9" s="144"/>
      <c r="CU9" s="43"/>
      <c r="CV9" s="48">
        <v>0</v>
      </c>
      <c r="CW9" s="46"/>
      <c r="CX9" s="46">
        <v>0</v>
      </c>
      <c r="CY9" s="49"/>
      <c r="CZ9" s="46">
        <v>0</v>
      </c>
      <c r="DA9" s="50"/>
      <c r="DB9" s="48"/>
      <c r="DC9" s="49"/>
      <c r="DD9" s="46">
        <v>0</v>
      </c>
      <c r="DE9" s="49"/>
      <c r="DF9" s="46">
        <v>0</v>
      </c>
      <c r="DG9" s="50"/>
      <c r="DH9" s="179"/>
      <c r="DI9" s="190" t="s">
        <v>16</v>
      </c>
      <c r="DJ9" s="48">
        <v>0</v>
      </c>
      <c r="DK9" s="46">
        <v>0</v>
      </c>
      <c r="DL9" s="47">
        <v>0</v>
      </c>
      <c r="DM9"/>
    </row>
    <row r="10" spans="1:119" s="27" customFormat="1" ht="13.2" customHeight="1" x14ac:dyDescent="0.3">
      <c r="A10" s="35"/>
      <c r="B10" s="51" t="s">
        <v>17</v>
      </c>
      <c r="C10" s="52"/>
      <c r="D10" s="53">
        <v>179505190.77000001</v>
      </c>
      <c r="E10" s="54"/>
      <c r="F10" s="54">
        <v>22147989.679999996</v>
      </c>
      <c r="G10" s="54"/>
      <c r="H10" s="54">
        <v>201653180.45000002</v>
      </c>
      <c r="I10" s="55"/>
      <c r="J10" s="56">
        <v>99107817.599999979</v>
      </c>
      <c r="K10" s="54"/>
      <c r="L10" s="54">
        <v>105310896.19</v>
      </c>
      <c r="M10" s="54"/>
      <c r="N10" s="54">
        <v>204418713.78999996</v>
      </c>
      <c r="O10" s="55"/>
      <c r="P10" s="145">
        <v>278613008.37</v>
      </c>
      <c r="Q10" s="146">
        <v>127458885.86999999</v>
      </c>
      <c r="R10" s="147">
        <v>406071894.24000001</v>
      </c>
      <c r="S10" s="41"/>
      <c r="T10" s="53">
        <v>361982815.3599999</v>
      </c>
      <c r="U10" s="54"/>
      <c r="V10" s="54">
        <v>44942334.709999993</v>
      </c>
      <c r="W10" s="54"/>
      <c r="X10" s="54">
        <v>406925150.06999987</v>
      </c>
      <c r="Y10" s="55"/>
      <c r="Z10" s="56">
        <v>230890081.50000003</v>
      </c>
      <c r="AA10" s="54"/>
      <c r="AB10" s="54">
        <v>126398102.70999996</v>
      </c>
      <c r="AC10" s="54"/>
      <c r="AD10" s="54">
        <v>357288184.20999998</v>
      </c>
      <c r="AE10" s="55"/>
      <c r="AF10" s="145">
        <v>592872896.8599999</v>
      </c>
      <c r="AG10" s="146">
        <v>171340437.41999996</v>
      </c>
      <c r="AH10" s="147">
        <v>764213334.27999985</v>
      </c>
      <c r="AI10" s="43"/>
      <c r="AJ10" s="53">
        <v>109866657.34999998</v>
      </c>
      <c r="AK10" s="54"/>
      <c r="AL10" s="54">
        <v>18150788.779999997</v>
      </c>
      <c r="AM10" s="54"/>
      <c r="AN10" s="54">
        <v>128017446.12999998</v>
      </c>
      <c r="AO10" s="55"/>
      <c r="AP10" s="56">
        <v>34920171.990000002</v>
      </c>
      <c r="AQ10" s="54"/>
      <c r="AR10" s="54">
        <v>58360815.959999993</v>
      </c>
      <c r="AS10" s="54"/>
      <c r="AT10" s="54">
        <v>93280987.949999988</v>
      </c>
      <c r="AU10" s="55"/>
      <c r="AV10" s="145">
        <v>144786829.33999997</v>
      </c>
      <c r="AW10" s="146">
        <v>76511604.739999995</v>
      </c>
      <c r="AX10" s="147">
        <v>221298434.07999998</v>
      </c>
      <c r="AY10" s="43"/>
      <c r="AZ10" s="53">
        <v>214460717.44969684</v>
      </c>
      <c r="BA10" s="54"/>
      <c r="BB10" s="54">
        <v>28141150.090303123</v>
      </c>
      <c r="BC10" s="54"/>
      <c r="BD10" s="54">
        <v>242601867.53999996</v>
      </c>
      <c r="BE10" s="55"/>
      <c r="BF10" s="56">
        <v>154261107.73325095</v>
      </c>
      <c r="BG10" s="54"/>
      <c r="BH10" s="54">
        <v>103462719.40674904</v>
      </c>
      <c r="BI10" s="54"/>
      <c r="BJ10" s="54">
        <v>257723827.13999999</v>
      </c>
      <c r="BK10" s="55"/>
      <c r="BL10" s="145">
        <v>368721825.18294775</v>
      </c>
      <c r="BM10" s="146">
        <v>131603869.49705216</v>
      </c>
      <c r="BN10" s="147">
        <v>500325694.67999995</v>
      </c>
      <c r="BO10" s="43"/>
      <c r="BP10" s="53">
        <v>135972620.65000001</v>
      </c>
      <c r="BQ10" s="54"/>
      <c r="BR10" s="54">
        <v>16743438.25999999</v>
      </c>
      <c r="BS10" s="54"/>
      <c r="BT10" s="54">
        <v>152716058.91</v>
      </c>
      <c r="BU10" s="55"/>
      <c r="BV10" s="56">
        <v>60736001.879999995</v>
      </c>
      <c r="BW10" s="54"/>
      <c r="BX10" s="54">
        <v>57976841.899999991</v>
      </c>
      <c r="BY10" s="54"/>
      <c r="BZ10" s="54">
        <v>118712843.77999999</v>
      </c>
      <c r="CA10" s="55"/>
      <c r="CB10" s="145">
        <v>196708622.53</v>
      </c>
      <c r="CC10" s="146">
        <v>74720280.159999982</v>
      </c>
      <c r="CD10" s="147">
        <v>271428902.69</v>
      </c>
      <c r="CE10" s="43"/>
      <c r="CF10" s="53">
        <v>232350398</v>
      </c>
      <c r="CG10" s="54"/>
      <c r="CH10" s="54">
        <v>25816711</v>
      </c>
      <c r="CI10" s="54"/>
      <c r="CJ10" s="54">
        <v>258167109</v>
      </c>
      <c r="CK10" s="55"/>
      <c r="CL10" s="56">
        <v>143202728</v>
      </c>
      <c r="CM10" s="54"/>
      <c r="CN10" s="54">
        <v>80059347</v>
      </c>
      <c r="CO10" s="54"/>
      <c r="CP10" s="54">
        <v>223262075</v>
      </c>
      <c r="CQ10" s="55"/>
      <c r="CR10" s="145">
        <v>375553126</v>
      </c>
      <c r="CS10" s="146">
        <v>105876058</v>
      </c>
      <c r="CT10" s="147">
        <v>481429184</v>
      </c>
      <c r="CU10" s="43"/>
      <c r="CV10" s="48">
        <v>1234138399.5796967</v>
      </c>
      <c r="CW10" s="46"/>
      <c r="CX10" s="46">
        <v>155942412.5203031</v>
      </c>
      <c r="CY10" s="57"/>
      <c r="CZ10" s="46">
        <v>1390080812.0999997</v>
      </c>
      <c r="DA10" s="58"/>
      <c r="DB10" s="56">
        <v>723117908.703251</v>
      </c>
      <c r="DC10" s="57"/>
      <c r="DD10" s="54">
        <v>531568723.166749</v>
      </c>
      <c r="DE10" s="57"/>
      <c r="DF10" s="54">
        <v>1254686631.8699999</v>
      </c>
      <c r="DG10" s="58"/>
      <c r="DH10" s="178"/>
      <c r="DI10" s="191" t="s">
        <v>17</v>
      </c>
      <c r="DJ10" s="56">
        <v>1390080812.0999997</v>
      </c>
      <c r="DK10" s="54">
        <v>1254686631.8699999</v>
      </c>
      <c r="DL10" s="55">
        <v>2644767443.9699993</v>
      </c>
      <c r="DM10"/>
    </row>
    <row r="11" spans="1:119" s="27" customFormat="1" ht="15.6" x14ac:dyDescent="0.3">
      <c r="A11" s="35">
        <v>2</v>
      </c>
      <c r="B11" s="35" t="s">
        <v>1</v>
      </c>
      <c r="C11" s="44"/>
      <c r="D11" s="45">
        <v>0</v>
      </c>
      <c r="E11" s="46"/>
      <c r="F11" s="46">
        <v>-2561907.37</v>
      </c>
      <c r="G11" s="46"/>
      <c r="H11" s="46">
        <v>-2561907.37</v>
      </c>
      <c r="I11" s="47"/>
      <c r="J11" s="48">
        <v>-685518.96</v>
      </c>
      <c r="K11" s="46"/>
      <c r="L11" s="46">
        <v>-8624772.1899999995</v>
      </c>
      <c r="M11" s="46"/>
      <c r="N11" s="46">
        <v>-9310291.1499999985</v>
      </c>
      <c r="O11" s="47"/>
      <c r="P11" s="139">
        <v>-685518.96</v>
      </c>
      <c r="Q11" s="140">
        <v>-11186679.559999999</v>
      </c>
      <c r="R11" s="141">
        <v>-11872198.52</v>
      </c>
      <c r="S11" s="41"/>
      <c r="T11" s="45">
        <v>-2391689.6799999997</v>
      </c>
      <c r="U11" s="46"/>
      <c r="V11" s="46">
        <v>-2101525.38</v>
      </c>
      <c r="W11" s="46"/>
      <c r="X11" s="46">
        <v>-4493215.0599999996</v>
      </c>
      <c r="Y11" s="47"/>
      <c r="Z11" s="48">
        <v>-5510481.9800000004</v>
      </c>
      <c r="AA11" s="46"/>
      <c r="AB11" s="46">
        <v>-24913851.130000003</v>
      </c>
      <c r="AC11" s="46"/>
      <c r="AD11" s="46">
        <v>-30424333.110000003</v>
      </c>
      <c r="AE11" s="47"/>
      <c r="AF11" s="139">
        <v>-7902171.6600000001</v>
      </c>
      <c r="AG11" s="140">
        <v>-27015376.510000002</v>
      </c>
      <c r="AH11" s="141">
        <v>-34917548.170000002</v>
      </c>
      <c r="AI11" s="43"/>
      <c r="AJ11" s="45">
        <v>0</v>
      </c>
      <c r="AK11" s="46"/>
      <c r="AL11" s="46">
        <v>0</v>
      </c>
      <c r="AM11" s="46"/>
      <c r="AN11" s="46">
        <v>0</v>
      </c>
      <c r="AO11" s="47"/>
      <c r="AP11" s="48">
        <v>0</v>
      </c>
      <c r="AQ11" s="46"/>
      <c r="AR11" s="46">
        <v>0</v>
      </c>
      <c r="AS11" s="46"/>
      <c r="AT11" s="46">
        <v>0</v>
      </c>
      <c r="AU11" s="47"/>
      <c r="AV11" s="139">
        <v>0</v>
      </c>
      <c r="AW11" s="140">
        <v>0</v>
      </c>
      <c r="AX11" s="141">
        <v>0</v>
      </c>
      <c r="AY11" s="43"/>
      <c r="AZ11" s="45">
        <v>0</v>
      </c>
      <c r="BA11" s="46"/>
      <c r="BB11" s="46">
        <v>0</v>
      </c>
      <c r="BC11" s="46"/>
      <c r="BD11" s="46">
        <v>0</v>
      </c>
      <c r="BE11" s="47"/>
      <c r="BF11" s="48">
        <v>0</v>
      </c>
      <c r="BG11" s="46"/>
      <c r="BH11" s="46">
        <v>0</v>
      </c>
      <c r="BI11" s="46"/>
      <c r="BJ11" s="46">
        <v>0</v>
      </c>
      <c r="BK11" s="47"/>
      <c r="BL11" s="139">
        <v>0</v>
      </c>
      <c r="BM11" s="140">
        <v>0</v>
      </c>
      <c r="BN11" s="141">
        <v>0</v>
      </c>
      <c r="BO11" s="43"/>
      <c r="BP11" s="45">
        <v>-1056323.48</v>
      </c>
      <c r="BQ11" s="46"/>
      <c r="BR11" s="46">
        <v>-2945167.9999999995</v>
      </c>
      <c r="BS11" s="46"/>
      <c r="BT11" s="46">
        <v>-4001491.4799999995</v>
      </c>
      <c r="BU11" s="47"/>
      <c r="BV11" s="48">
        <v>-11422452.600000005</v>
      </c>
      <c r="BW11" s="46"/>
      <c r="BX11" s="46">
        <v>-191222.00000000105</v>
      </c>
      <c r="BY11" s="46"/>
      <c r="BZ11" s="46">
        <v>-11613674.600000007</v>
      </c>
      <c r="CA11" s="47"/>
      <c r="CB11" s="139">
        <v>-12478776.080000006</v>
      </c>
      <c r="CC11" s="140">
        <v>-3136390.0000000005</v>
      </c>
      <c r="CD11" s="141">
        <v>-15615166.080000006</v>
      </c>
      <c r="CE11" s="43"/>
      <c r="CF11" s="45">
        <v>0</v>
      </c>
      <c r="CG11" s="46"/>
      <c r="CH11" s="46">
        <v>0</v>
      </c>
      <c r="CI11" s="46"/>
      <c r="CJ11" s="46">
        <v>0</v>
      </c>
      <c r="CK11" s="47"/>
      <c r="CL11" s="48">
        <v>0</v>
      </c>
      <c r="CM11" s="46"/>
      <c r="CN11" s="46">
        <v>0</v>
      </c>
      <c r="CO11" s="46"/>
      <c r="CP11" s="46">
        <v>0</v>
      </c>
      <c r="CQ11" s="47"/>
      <c r="CR11" s="139">
        <v>0</v>
      </c>
      <c r="CS11" s="140">
        <v>0</v>
      </c>
      <c r="CT11" s="141">
        <v>0</v>
      </c>
      <c r="CU11" s="43"/>
      <c r="CV11" s="48">
        <v>-3448013.1599999997</v>
      </c>
      <c r="CW11" s="46"/>
      <c r="CX11" s="46">
        <v>-7608600.75</v>
      </c>
      <c r="CY11" s="49"/>
      <c r="CZ11" s="46">
        <v>-11056613.91</v>
      </c>
      <c r="DA11" s="50"/>
      <c r="DB11" s="48">
        <v>-17618453.540000007</v>
      </c>
      <c r="DC11" s="49"/>
      <c r="DD11" s="46">
        <v>-33729845.32</v>
      </c>
      <c r="DE11" s="49"/>
      <c r="DF11" s="46">
        <v>-51348298.860000007</v>
      </c>
      <c r="DG11" s="50"/>
      <c r="DH11" s="177"/>
      <c r="DI11" s="190" t="s">
        <v>1</v>
      </c>
      <c r="DJ11" s="48">
        <v>-11056613.91</v>
      </c>
      <c r="DK11" s="46">
        <v>-51348298.860000007</v>
      </c>
      <c r="DL11" s="47">
        <v>-62404912.770000011</v>
      </c>
      <c r="DM11"/>
    </row>
    <row r="12" spans="1:119" s="27" customFormat="1" ht="15.6" x14ac:dyDescent="0.3">
      <c r="A12" s="35">
        <v>3</v>
      </c>
      <c r="B12" s="35" t="s">
        <v>2</v>
      </c>
      <c r="C12" s="44"/>
      <c r="D12" s="45">
        <v>0</v>
      </c>
      <c r="E12" s="46"/>
      <c r="F12" s="46">
        <v>0</v>
      </c>
      <c r="G12" s="46"/>
      <c r="H12" s="46">
        <v>0</v>
      </c>
      <c r="I12" s="47"/>
      <c r="J12" s="48">
        <v>0</v>
      </c>
      <c r="K12" s="46"/>
      <c r="L12" s="46">
        <v>0</v>
      </c>
      <c r="M12" s="46"/>
      <c r="N12" s="46">
        <v>0</v>
      </c>
      <c r="O12" s="47"/>
      <c r="P12" s="139">
        <v>0</v>
      </c>
      <c r="Q12" s="140">
        <v>0</v>
      </c>
      <c r="R12" s="141">
        <v>0</v>
      </c>
      <c r="S12" s="41"/>
      <c r="T12" s="45">
        <v>0</v>
      </c>
      <c r="U12" s="46"/>
      <c r="V12" s="46">
        <v>0</v>
      </c>
      <c r="W12" s="46"/>
      <c r="X12" s="46">
        <v>0</v>
      </c>
      <c r="Y12" s="47"/>
      <c r="Z12" s="48">
        <v>0</v>
      </c>
      <c r="AA12" s="46"/>
      <c r="AB12" s="46">
        <v>0</v>
      </c>
      <c r="AC12" s="46"/>
      <c r="AD12" s="46">
        <v>0</v>
      </c>
      <c r="AE12" s="47"/>
      <c r="AF12" s="139">
        <v>0</v>
      </c>
      <c r="AG12" s="140">
        <v>0</v>
      </c>
      <c r="AH12" s="141">
        <v>0</v>
      </c>
      <c r="AI12" s="43"/>
      <c r="AJ12" s="45">
        <v>0</v>
      </c>
      <c r="AK12" s="46"/>
      <c r="AL12" s="46">
        <v>0</v>
      </c>
      <c r="AM12" s="46"/>
      <c r="AN12" s="46">
        <v>0</v>
      </c>
      <c r="AO12" s="47"/>
      <c r="AP12" s="48">
        <v>0</v>
      </c>
      <c r="AQ12" s="46"/>
      <c r="AR12" s="46">
        <v>0</v>
      </c>
      <c r="AS12" s="46"/>
      <c r="AT12" s="46">
        <v>0</v>
      </c>
      <c r="AU12" s="47"/>
      <c r="AV12" s="139">
        <v>0</v>
      </c>
      <c r="AW12" s="140">
        <v>0</v>
      </c>
      <c r="AX12" s="141">
        <v>0</v>
      </c>
      <c r="AY12" s="43"/>
      <c r="AZ12" s="45">
        <v>0</v>
      </c>
      <c r="BA12" s="46"/>
      <c r="BB12" s="46">
        <v>0</v>
      </c>
      <c r="BC12" s="46"/>
      <c r="BD12" s="46">
        <v>0</v>
      </c>
      <c r="BE12" s="47"/>
      <c r="BF12" s="48">
        <v>0</v>
      </c>
      <c r="BG12" s="46"/>
      <c r="BH12" s="46">
        <v>0</v>
      </c>
      <c r="BI12" s="46"/>
      <c r="BJ12" s="46">
        <v>0</v>
      </c>
      <c r="BK12" s="47"/>
      <c r="BL12" s="139">
        <v>0</v>
      </c>
      <c r="BM12" s="140">
        <v>0</v>
      </c>
      <c r="BN12" s="141">
        <v>0</v>
      </c>
      <c r="BO12" s="43"/>
      <c r="BP12" s="45">
        <v>0</v>
      </c>
      <c r="BQ12" s="46"/>
      <c r="BR12" s="46">
        <v>0</v>
      </c>
      <c r="BS12" s="46"/>
      <c r="BT12" s="46">
        <v>0</v>
      </c>
      <c r="BU12" s="47"/>
      <c r="BV12" s="48">
        <v>0</v>
      </c>
      <c r="BW12" s="46"/>
      <c r="BX12" s="46">
        <v>0</v>
      </c>
      <c r="BY12" s="46"/>
      <c r="BZ12" s="46">
        <v>0</v>
      </c>
      <c r="CA12" s="47"/>
      <c r="CB12" s="139">
        <v>0</v>
      </c>
      <c r="CC12" s="140">
        <v>0</v>
      </c>
      <c r="CD12" s="141">
        <v>0</v>
      </c>
      <c r="CE12" s="43"/>
      <c r="CF12" s="45">
        <v>0</v>
      </c>
      <c r="CG12" s="46"/>
      <c r="CH12" s="46">
        <v>0</v>
      </c>
      <c r="CI12" s="46"/>
      <c r="CJ12" s="46">
        <v>0</v>
      </c>
      <c r="CK12" s="47"/>
      <c r="CL12" s="48">
        <v>0</v>
      </c>
      <c r="CM12" s="46"/>
      <c r="CN12" s="46">
        <v>0</v>
      </c>
      <c r="CO12" s="46"/>
      <c r="CP12" s="46">
        <v>0</v>
      </c>
      <c r="CQ12" s="47"/>
      <c r="CR12" s="139">
        <v>0</v>
      </c>
      <c r="CS12" s="140">
        <v>0</v>
      </c>
      <c r="CT12" s="141">
        <v>0</v>
      </c>
      <c r="CU12" s="43"/>
      <c r="CV12" s="48">
        <v>0</v>
      </c>
      <c r="CW12" s="46"/>
      <c r="CX12" s="46">
        <v>0</v>
      </c>
      <c r="CY12" s="49"/>
      <c r="CZ12" s="46">
        <v>0</v>
      </c>
      <c r="DA12" s="50"/>
      <c r="DB12" s="48">
        <v>0</v>
      </c>
      <c r="DC12" s="49"/>
      <c r="DD12" s="46">
        <v>0</v>
      </c>
      <c r="DE12" s="49"/>
      <c r="DF12" s="46">
        <v>0</v>
      </c>
      <c r="DG12" s="50"/>
      <c r="DH12" s="177"/>
      <c r="DI12" s="190" t="s">
        <v>2</v>
      </c>
      <c r="DJ12" s="48">
        <v>0</v>
      </c>
      <c r="DK12" s="46">
        <v>0</v>
      </c>
      <c r="DL12" s="47">
        <v>0</v>
      </c>
      <c r="DM12"/>
    </row>
    <row r="13" spans="1:119" s="27" customFormat="1" ht="15.6" x14ac:dyDescent="0.3">
      <c r="A13" s="35">
        <v>4</v>
      </c>
      <c r="B13" s="35" t="s">
        <v>3</v>
      </c>
      <c r="C13" s="44"/>
      <c r="D13" s="45">
        <v>0</v>
      </c>
      <c r="E13" s="46"/>
      <c r="F13" s="46">
        <v>0</v>
      </c>
      <c r="G13" s="46"/>
      <c r="H13" s="46">
        <v>0</v>
      </c>
      <c r="I13" s="47"/>
      <c r="J13" s="48">
        <v>0</v>
      </c>
      <c r="K13" s="46"/>
      <c r="L13" s="46">
        <v>0</v>
      </c>
      <c r="M13" s="46"/>
      <c r="N13" s="46">
        <v>0</v>
      </c>
      <c r="O13" s="47"/>
      <c r="P13" s="139">
        <v>0</v>
      </c>
      <c r="Q13" s="140">
        <v>0</v>
      </c>
      <c r="R13" s="141">
        <v>0</v>
      </c>
      <c r="S13" s="41"/>
      <c r="T13" s="45">
        <v>0</v>
      </c>
      <c r="U13" s="46"/>
      <c r="V13" s="46">
        <v>0</v>
      </c>
      <c r="W13" s="46"/>
      <c r="X13" s="46">
        <v>0</v>
      </c>
      <c r="Y13" s="47"/>
      <c r="Z13" s="48">
        <v>0</v>
      </c>
      <c r="AA13" s="46"/>
      <c r="AB13" s="46">
        <v>0</v>
      </c>
      <c r="AC13" s="46"/>
      <c r="AD13" s="46">
        <v>0</v>
      </c>
      <c r="AE13" s="47"/>
      <c r="AF13" s="139">
        <v>0</v>
      </c>
      <c r="AG13" s="140">
        <v>0</v>
      </c>
      <c r="AH13" s="141">
        <v>0</v>
      </c>
      <c r="AI13" s="43"/>
      <c r="AJ13" s="45">
        <v>0</v>
      </c>
      <c r="AK13" s="46"/>
      <c r="AL13" s="46">
        <v>0</v>
      </c>
      <c r="AM13" s="46"/>
      <c r="AN13" s="46">
        <v>0</v>
      </c>
      <c r="AO13" s="47"/>
      <c r="AP13" s="48">
        <v>0</v>
      </c>
      <c r="AQ13" s="46"/>
      <c r="AR13" s="46">
        <v>0</v>
      </c>
      <c r="AS13" s="46"/>
      <c r="AT13" s="46">
        <v>0</v>
      </c>
      <c r="AU13" s="47"/>
      <c r="AV13" s="139">
        <v>0</v>
      </c>
      <c r="AW13" s="140">
        <v>0</v>
      </c>
      <c r="AX13" s="141">
        <v>0</v>
      </c>
      <c r="AY13" s="43"/>
      <c r="AZ13" s="45">
        <v>0</v>
      </c>
      <c r="BA13" s="46"/>
      <c r="BB13" s="46">
        <v>0</v>
      </c>
      <c r="BC13" s="46"/>
      <c r="BD13" s="46">
        <v>0</v>
      </c>
      <c r="BE13" s="47"/>
      <c r="BF13" s="48">
        <v>0</v>
      </c>
      <c r="BG13" s="46"/>
      <c r="BH13" s="46">
        <v>0</v>
      </c>
      <c r="BI13" s="46"/>
      <c r="BJ13" s="46">
        <v>0</v>
      </c>
      <c r="BK13" s="47"/>
      <c r="BL13" s="139">
        <v>0</v>
      </c>
      <c r="BM13" s="140">
        <v>0</v>
      </c>
      <c r="BN13" s="141">
        <v>0</v>
      </c>
      <c r="BO13" s="43"/>
      <c r="BP13" s="45">
        <v>0</v>
      </c>
      <c r="BQ13" s="46"/>
      <c r="BR13" s="46">
        <v>0</v>
      </c>
      <c r="BS13" s="46"/>
      <c r="BT13" s="46">
        <v>0</v>
      </c>
      <c r="BU13" s="47"/>
      <c r="BV13" s="48">
        <v>0</v>
      </c>
      <c r="BW13" s="46"/>
      <c r="BX13" s="46">
        <v>0</v>
      </c>
      <c r="BY13" s="46"/>
      <c r="BZ13" s="46">
        <v>0</v>
      </c>
      <c r="CA13" s="47"/>
      <c r="CB13" s="139">
        <v>0</v>
      </c>
      <c r="CC13" s="140">
        <v>0</v>
      </c>
      <c r="CD13" s="141">
        <v>0</v>
      </c>
      <c r="CE13" s="43"/>
      <c r="CF13" s="45">
        <v>0</v>
      </c>
      <c r="CG13" s="46"/>
      <c r="CH13" s="46">
        <v>0</v>
      </c>
      <c r="CI13" s="46"/>
      <c r="CJ13" s="46">
        <v>0</v>
      </c>
      <c r="CK13" s="47"/>
      <c r="CL13" s="48">
        <v>0</v>
      </c>
      <c r="CM13" s="46"/>
      <c r="CN13" s="46">
        <v>0</v>
      </c>
      <c r="CO13" s="46"/>
      <c r="CP13" s="46">
        <v>0</v>
      </c>
      <c r="CQ13" s="47"/>
      <c r="CR13" s="139">
        <v>0</v>
      </c>
      <c r="CS13" s="140">
        <v>0</v>
      </c>
      <c r="CT13" s="141">
        <v>0</v>
      </c>
      <c r="CU13" s="43"/>
      <c r="CV13" s="48">
        <v>0</v>
      </c>
      <c r="CW13" s="46"/>
      <c r="CX13" s="46">
        <v>0</v>
      </c>
      <c r="CY13" s="49"/>
      <c r="CZ13" s="46">
        <v>0</v>
      </c>
      <c r="DA13" s="50"/>
      <c r="DB13" s="48">
        <v>0</v>
      </c>
      <c r="DC13" s="49"/>
      <c r="DD13" s="46">
        <v>0</v>
      </c>
      <c r="DE13" s="49"/>
      <c r="DF13" s="46">
        <v>0</v>
      </c>
      <c r="DG13" s="50"/>
      <c r="DH13" s="177"/>
      <c r="DI13" s="190" t="s">
        <v>3</v>
      </c>
      <c r="DJ13" s="48">
        <v>0</v>
      </c>
      <c r="DK13" s="46">
        <v>0</v>
      </c>
      <c r="DL13" s="47">
        <v>0</v>
      </c>
      <c r="DM13"/>
    </row>
    <row r="14" spans="1:119" s="27" customFormat="1" ht="15.6" x14ac:dyDescent="0.3">
      <c r="A14" s="35">
        <v>5</v>
      </c>
      <c r="B14" s="35" t="s">
        <v>4</v>
      </c>
      <c r="C14" s="44"/>
      <c r="D14" s="45">
        <v>0</v>
      </c>
      <c r="E14" s="46"/>
      <c r="F14" s="46">
        <v>0</v>
      </c>
      <c r="G14" s="46"/>
      <c r="H14" s="46">
        <v>0</v>
      </c>
      <c r="I14" s="47"/>
      <c r="J14" s="48">
        <v>0</v>
      </c>
      <c r="K14" s="46"/>
      <c r="L14" s="46">
        <v>0</v>
      </c>
      <c r="M14" s="46"/>
      <c r="N14" s="46">
        <v>0</v>
      </c>
      <c r="O14" s="47"/>
      <c r="P14" s="139">
        <v>0</v>
      </c>
      <c r="Q14" s="140">
        <v>0</v>
      </c>
      <c r="R14" s="141">
        <v>0</v>
      </c>
      <c r="S14" s="41"/>
      <c r="T14" s="45">
        <v>0</v>
      </c>
      <c r="U14" s="46"/>
      <c r="V14" s="46">
        <v>0</v>
      </c>
      <c r="W14" s="46"/>
      <c r="X14" s="46">
        <v>0</v>
      </c>
      <c r="Y14" s="47"/>
      <c r="Z14" s="48">
        <v>0</v>
      </c>
      <c r="AA14" s="46"/>
      <c r="AB14" s="46">
        <v>0</v>
      </c>
      <c r="AC14" s="46"/>
      <c r="AD14" s="46">
        <v>0</v>
      </c>
      <c r="AE14" s="47"/>
      <c r="AF14" s="139">
        <v>0</v>
      </c>
      <c r="AG14" s="140">
        <v>0</v>
      </c>
      <c r="AH14" s="141">
        <v>0</v>
      </c>
      <c r="AI14" s="43"/>
      <c r="AJ14" s="45">
        <v>9265885.8877367917</v>
      </c>
      <c r="AK14" s="46"/>
      <c r="AL14" s="46">
        <v>499952.47226320842</v>
      </c>
      <c r="AM14" s="46"/>
      <c r="AN14" s="46">
        <v>9765838.3599999994</v>
      </c>
      <c r="AO14" s="47"/>
      <c r="AP14" s="48">
        <v>3526608.2492102752</v>
      </c>
      <c r="AQ14" s="46"/>
      <c r="AR14" s="46">
        <v>1897556.6707897247</v>
      </c>
      <c r="AS14" s="46"/>
      <c r="AT14" s="46">
        <v>5424164.9199999999</v>
      </c>
      <c r="AU14" s="47"/>
      <c r="AV14" s="139">
        <v>12792494.136947067</v>
      </c>
      <c r="AW14" s="140">
        <v>2397509.1430529333</v>
      </c>
      <c r="AX14" s="141">
        <v>15190003.280000001</v>
      </c>
      <c r="AY14" s="43"/>
      <c r="AZ14" s="45">
        <v>0</v>
      </c>
      <c r="BA14" s="46"/>
      <c r="BB14" s="46">
        <v>0</v>
      </c>
      <c r="BC14" s="46"/>
      <c r="BD14" s="46">
        <v>0</v>
      </c>
      <c r="BE14" s="47"/>
      <c r="BF14" s="48">
        <v>0</v>
      </c>
      <c r="BG14" s="46"/>
      <c r="BH14" s="46">
        <v>0</v>
      </c>
      <c r="BI14" s="46"/>
      <c r="BJ14" s="46">
        <v>0</v>
      </c>
      <c r="BK14" s="47"/>
      <c r="BL14" s="139">
        <v>0</v>
      </c>
      <c r="BM14" s="140">
        <v>0</v>
      </c>
      <c r="BN14" s="141">
        <v>0</v>
      </c>
      <c r="BO14" s="43"/>
      <c r="BP14" s="45">
        <v>0</v>
      </c>
      <c r="BQ14" s="46"/>
      <c r="BR14" s="46">
        <v>0</v>
      </c>
      <c r="BS14" s="46"/>
      <c r="BT14" s="46">
        <v>0</v>
      </c>
      <c r="BU14" s="47"/>
      <c r="BV14" s="48">
        <v>0</v>
      </c>
      <c r="BW14" s="46"/>
      <c r="BX14" s="46">
        <v>0</v>
      </c>
      <c r="BY14" s="46"/>
      <c r="BZ14" s="46">
        <v>0</v>
      </c>
      <c r="CA14" s="47"/>
      <c r="CB14" s="139">
        <v>0</v>
      </c>
      <c r="CC14" s="140">
        <v>0</v>
      </c>
      <c r="CD14" s="141">
        <v>0</v>
      </c>
      <c r="CE14" s="43"/>
      <c r="CF14" s="45">
        <v>0</v>
      </c>
      <c r="CG14" s="46"/>
      <c r="CH14" s="46">
        <v>0</v>
      </c>
      <c r="CI14" s="46"/>
      <c r="CJ14" s="46">
        <v>0</v>
      </c>
      <c r="CK14" s="47"/>
      <c r="CL14" s="48">
        <v>0</v>
      </c>
      <c r="CM14" s="46"/>
      <c r="CN14" s="46">
        <v>0</v>
      </c>
      <c r="CO14" s="46"/>
      <c r="CP14" s="46">
        <v>0</v>
      </c>
      <c r="CQ14" s="47"/>
      <c r="CR14" s="139">
        <v>0</v>
      </c>
      <c r="CS14" s="140">
        <v>0</v>
      </c>
      <c r="CT14" s="141">
        <v>0</v>
      </c>
      <c r="CU14" s="43"/>
      <c r="CV14" s="48">
        <v>9265885.8877367917</v>
      </c>
      <c r="CW14" s="46"/>
      <c r="CX14" s="46">
        <v>499952.47226320842</v>
      </c>
      <c r="CY14" s="49"/>
      <c r="CZ14" s="46">
        <v>9765838.3599999994</v>
      </c>
      <c r="DA14" s="50"/>
      <c r="DB14" s="48">
        <v>3526608.2492102752</v>
      </c>
      <c r="DC14" s="49"/>
      <c r="DD14" s="46">
        <v>1897556.6707897247</v>
      </c>
      <c r="DE14" s="49"/>
      <c r="DF14" s="46">
        <v>5424164.9199999999</v>
      </c>
      <c r="DG14" s="50"/>
      <c r="DH14" s="177"/>
      <c r="DI14" s="190" t="s">
        <v>4</v>
      </c>
      <c r="DJ14" s="48">
        <v>9765838.3599999994</v>
      </c>
      <c r="DK14" s="46">
        <v>5424164.9199999999</v>
      </c>
      <c r="DL14" s="47">
        <v>15190003.279999999</v>
      </c>
      <c r="DM14"/>
    </row>
    <row r="15" spans="1:119" s="27" customFormat="1" ht="15.6" x14ac:dyDescent="0.3">
      <c r="A15" s="35">
        <v>6</v>
      </c>
      <c r="B15" s="35" t="s">
        <v>5</v>
      </c>
      <c r="C15" s="44"/>
      <c r="D15" s="45">
        <v>0</v>
      </c>
      <c r="E15" s="46"/>
      <c r="F15" s="46">
        <v>0</v>
      </c>
      <c r="G15" s="46"/>
      <c r="H15" s="46">
        <v>0</v>
      </c>
      <c r="I15" s="47"/>
      <c r="J15" s="48">
        <v>0</v>
      </c>
      <c r="K15" s="46"/>
      <c r="L15" s="46">
        <v>0</v>
      </c>
      <c r="M15" s="46"/>
      <c r="N15" s="46">
        <v>0</v>
      </c>
      <c r="O15" s="47"/>
      <c r="P15" s="139">
        <v>0</v>
      </c>
      <c r="Q15" s="140">
        <v>0</v>
      </c>
      <c r="R15" s="141">
        <v>0</v>
      </c>
      <c r="S15" s="41"/>
      <c r="T15" s="45">
        <v>0</v>
      </c>
      <c r="U15" s="46"/>
      <c r="V15" s="46">
        <v>0</v>
      </c>
      <c r="W15" s="46"/>
      <c r="X15" s="46">
        <v>0</v>
      </c>
      <c r="Y15" s="47"/>
      <c r="Z15" s="48">
        <v>0</v>
      </c>
      <c r="AA15" s="46"/>
      <c r="AB15" s="46">
        <v>0</v>
      </c>
      <c r="AC15" s="46"/>
      <c r="AD15" s="46">
        <v>0</v>
      </c>
      <c r="AE15" s="47"/>
      <c r="AF15" s="139">
        <v>0</v>
      </c>
      <c r="AG15" s="140">
        <v>0</v>
      </c>
      <c r="AH15" s="141">
        <v>0</v>
      </c>
      <c r="AI15" s="43"/>
      <c r="AJ15" s="45">
        <v>0</v>
      </c>
      <c r="AK15" s="46"/>
      <c r="AL15" s="46">
        <v>0</v>
      </c>
      <c r="AM15" s="46"/>
      <c r="AN15" s="46">
        <v>0</v>
      </c>
      <c r="AO15" s="47"/>
      <c r="AP15" s="48">
        <v>0</v>
      </c>
      <c r="AQ15" s="46"/>
      <c r="AR15" s="46">
        <v>0</v>
      </c>
      <c r="AS15" s="46"/>
      <c r="AT15" s="46">
        <v>0</v>
      </c>
      <c r="AU15" s="47"/>
      <c r="AV15" s="139">
        <v>0</v>
      </c>
      <c r="AW15" s="140">
        <v>0</v>
      </c>
      <c r="AX15" s="141">
        <v>0</v>
      </c>
      <c r="AY15" s="43"/>
      <c r="AZ15" s="45">
        <v>0</v>
      </c>
      <c r="BA15" s="46"/>
      <c r="BB15" s="46">
        <v>0</v>
      </c>
      <c r="BC15" s="46"/>
      <c r="BD15" s="46">
        <v>0</v>
      </c>
      <c r="BE15" s="47"/>
      <c r="BF15" s="48">
        <v>0</v>
      </c>
      <c r="BG15" s="46"/>
      <c r="BH15" s="46">
        <v>0</v>
      </c>
      <c r="BI15" s="46"/>
      <c r="BJ15" s="46">
        <v>0</v>
      </c>
      <c r="BK15" s="47"/>
      <c r="BL15" s="139">
        <v>0</v>
      </c>
      <c r="BM15" s="140">
        <v>0</v>
      </c>
      <c r="BN15" s="141">
        <v>0</v>
      </c>
      <c r="BO15" s="43"/>
      <c r="BP15" s="45">
        <v>0</v>
      </c>
      <c r="BQ15" s="46"/>
      <c r="BR15" s="46">
        <v>0</v>
      </c>
      <c r="BS15" s="46"/>
      <c r="BT15" s="46">
        <v>0</v>
      </c>
      <c r="BU15" s="47"/>
      <c r="BV15" s="48">
        <v>0</v>
      </c>
      <c r="BW15" s="46"/>
      <c r="BX15" s="46">
        <v>0</v>
      </c>
      <c r="BY15" s="46"/>
      <c r="BZ15" s="46">
        <v>0</v>
      </c>
      <c r="CA15" s="47"/>
      <c r="CB15" s="139">
        <v>0</v>
      </c>
      <c r="CC15" s="140">
        <v>0</v>
      </c>
      <c r="CD15" s="141">
        <v>0</v>
      </c>
      <c r="CE15" s="43"/>
      <c r="CF15" s="45">
        <v>0</v>
      </c>
      <c r="CG15" s="46"/>
      <c r="CH15" s="46">
        <v>0</v>
      </c>
      <c r="CI15" s="46"/>
      <c r="CJ15" s="46">
        <v>0</v>
      </c>
      <c r="CK15" s="47"/>
      <c r="CL15" s="48">
        <v>0</v>
      </c>
      <c r="CM15" s="46"/>
      <c r="CN15" s="46">
        <v>0</v>
      </c>
      <c r="CO15" s="46"/>
      <c r="CP15" s="46">
        <v>0</v>
      </c>
      <c r="CQ15" s="47"/>
      <c r="CR15" s="139">
        <v>0</v>
      </c>
      <c r="CS15" s="140">
        <v>0</v>
      </c>
      <c r="CT15" s="141">
        <v>0</v>
      </c>
      <c r="CU15" s="43"/>
      <c r="CV15" s="48">
        <v>0</v>
      </c>
      <c r="CW15" s="46"/>
      <c r="CX15" s="46">
        <v>0</v>
      </c>
      <c r="CY15" s="49"/>
      <c r="CZ15" s="46">
        <v>0</v>
      </c>
      <c r="DA15" s="50"/>
      <c r="DB15" s="48">
        <v>0</v>
      </c>
      <c r="DC15" s="49"/>
      <c r="DD15" s="46">
        <v>0</v>
      </c>
      <c r="DE15" s="49"/>
      <c r="DF15" s="46">
        <v>0</v>
      </c>
      <c r="DG15" s="50"/>
      <c r="DH15" s="177"/>
      <c r="DI15" s="190" t="s">
        <v>5</v>
      </c>
      <c r="DJ15" s="48">
        <v>0</v>
      </c>
      <c r="DK15" s="46">
        <v>0</v>
      </c>
      <c r="DL15" s="47">
        <v>0</v>
      </c>
      <c r="DM15"/>
    </row>
    <row r="16" spans="1:119" s="27" customFormat="1" ht="15.6" x14ac:dyDescent="0.3">
      <c r="A16" s="35">
        <v>7</v>
      </c>
      <c r="B16" s="35" t="s">
        <v>92</v>
      </c>
      <c r="C16" s="52"/>
      <c r="D16" s="53">
        <v>179505190.77000001</v>
      </c>
      <c r="E16" s="57">
        <v>1855.6768710781223</v>
      </c>
      <c r="F16" s="54">
        <v>19586082.309999995</v>
      </c>
      <c r="G16" s="57">
        <v>1436.1403658894262</v>
      </c>
      <c r="H16" s="54">
        <v>199091273.08000001</v>
      </c>
      <c r="I16" s="58">
        <v>1803.8368147430033</v>
      </c>
      <c r="J16" s="56">
        <v>98422298.639999986</v>
      </c>
      <c r="K16" s="57">
        <v>424.59824867019552</v>
      </c>
      <c r="L16" s="54">
        <v>96686124</v>
      </c>
      <c r="M16" s="57">
        <v>531.6981808583181</v>
      </c>
      <c r="N16" s="54">
        <v>195108422.63999999</v>
      </c>
      <c r="O16" s="58">
        <v>471.68084381534885</v>
      </c>
      <c r="P16" s="145">
        <v>277927489.41000003</v>
      </c>
      <c r="Q16" s="146">
        <v>116272206.30999999</v>
      </c>
      <c r="R16" s="147">
        <v>394199695.72000003</v>
      </c>
      <c r="S16" s="41"/>
      <c r="T16" s="53">
        <v>359591125.67999989</v>
      </c>
      <c r="U16" s="57">
        <v>1955.2240770364242</v>
      </c>
      <c r="V16" s="54">
        <v>42840809.329999991</v>
      </c>
      <c r="W16" s="57">
        <v>1856.42888287039</v>
      </c>
      <c r="X16" s="54">
        <v>402431935.00999987</v>
      </c>
      <c r="Y16" s="58">
        <v>1944.2095512343585</v>
      </c>
      <c r="Z16" s="56">
        <v>225379599.52000004</v>
      </c>
      <c r="AA16" s="57">
        <v>280.63738034787752</v>
      </c>
      <c r="AB16" s="54">
        <v>101484251.57999995</v>
      </c>
      <c r="AC16" s="57">
        <v>432.98099955201894</v>
      </c>
      <c r="AD16" s="54">
        <v>326863851.09999996</v>
      </c>
      <c r="AE16" s="58">
        <v>315.05435370569575</v>
      </c>
      <c r="AF16" s="145">
        <v>584970725.19999993</v>
      </c>
      <c r="AG16" s="146">
        <v>144325060.90999997</v>
      </c>
      <c r="AH16" s="147">
        <v>729295786.1099999</v>
      </c>
      <c r="AI16" s="43"/>
      <c r="AJ16" s="53">
        <f>SUM(AJ10:AJ15)</f>
        <v>119132543.23773678</v>
      </c>
      <c r="AK16" s="57">
        <v>1974.1907902516659</v>
      </c>
      <c r="AL16" s="54">
        <v>18650741.252263207</v>
      </c>
      <c r="AM16" s="57">
        <v>2148.2079304610929</v>
      </c>
      <c r="AN16" s="54">
        <v>137783284.48999998</v>
      </c>
      <c r="AO16" s="58">
        <v>1996.0781214597184</v>
      </c>
      <c r="AP16" s="56">
        <v>38446780.239210278</v>
      </c>
      <c r="AQ16" s="57">
        <v>359.6450977456949</v>
      </c>
      <c r="AR16" s="54">
        <v>60258372.63078972</v>
      </c>
      <c r="AS16" s="57">
        <v>645.35114680678271</v>
      </c>
      <c r="AT16" s="54">
        <v>98705152.870000005</v>
      </c>
      <c r="AU16" s="58">
        <v>421.12401762058153</v>
      </c>
      <c r="AV16" s="145">
        <v>157579323.47694704</v>
      </c>
      <c r="AW16" s="146">
        <v>78909113.88305293</v>
      </c>
      <c r="AX16" s="147">
        <v>236488437.35999995</v>
      </c>
      <c r="AY16" s="43"/>
      <c r="AZ16" s="53">
        <v>214460717.44969684</v>
      </c>
      <c r="BA16" s="57">
        <v>2010.6571923430729</v>
      </c>
      <c r="BB16" s="54">
        <v>28141150.090303123</v>
      </c>
      <c r="BC16" s="57">
        <v>1908.2627036212873</v>
      </c>
      <c r="BD16" s="54">
        <v>242601867.53999996</v>
      </c>
      <c r="BE16" s="58">
        <v>1998.2197986969661</v>
      </c>
      <c r="BF16" s="56">
        <v>154261107.73325095</v>
      </c>
      <c r="BG16" s="57">
        <v>310.1505056210122</v>
      </c>
      <c r="BH16" s="54">
        <v>103462719.40674904</v>
      </c>
      <c r="BI16" s="57">
        <v>575.58591507604388</v>
      </c>
      <c r="BJ16" s="54">
        <v>257723827.13999999</v>
      </c>
      <c r="BK16" s="58">
        <v>380.61372111878569</v>
      </c>
      <c r="BL16" s="145">
        <v>368721825.18294775</v>
      </c>
      <c r="BM16" s="146">
        <v>131603869.49705216</v>
      </c>
      <c r="BN16" s="147">
        <v>500325694.67999995</v>
      </c>
      <c r="BO16" s="43"/>
      <c r="BP16" s="53">
        <v>134916297.17000002</v>
      </c>
      <c r="BQ16" s="57">
        <v>1834.772104633294</v>
      </c>
      <c r="BR16" s="54">
        <v>13798270.25999999</v>
      </c>
      <c r="BS16" s="57">
        <v>1436.2725366919944</v>
      </c>
      <c r="BT16" s="54">
        <v>148714567.43000001</v>
      </c>
      <c r="BU16" s="58">
        <v>1788.7246503488093</v>
      </c>
      <c r="BV16" s="56">
        <v>49313549.279999986</v>
      </c>
      <c r="BW16" s="57">
        <v>228.31932439752754</v>
      </c>
      <c r="BX16" s="56">
        <v>57785619.899999991</v>
      </c>
      <c r="BY16" s="57">
        <v>548.99550528705925</v>
      </c>
      <c r="BZ16" s="56">
        <v>107099169.17999998</v>
      </c>
      <c r="CA16" s="58">
        <v>333.39093013989446</v>
      </c>
      <c r="CB16" s="145">
        <v>184229846.44999999</v>
      </c>
      <c r="CC16" s="146">
        <v>71583890.159999982</v>
      </c>
      <c r="CD16" s="147">
        <v>255813736.60999995</v>
      </c>
      <c r="CE16" s="43"/>
      <c r="CF16" s="53">
        <v>232350398</v>
      </c>
      <c r="CG16" s="57">
        <v>1867.6183425769632</v>
      </c>
      <c r="CH16" s="54">
        <v>25816711</v>
      </c>
      <c r="CI16" s="57">
        <v>1582.3911124731842</v>
      </c>
      <c r="CJ16" s="54">
        <v>258167109</v>
      </c>
      <c r="CK16" s="58">
        <v>1834.5504281399894</v>
      </c>
      <c r="CL16" s="56">
        <v>143202728</v>
      </c>
      <c r="CM16" s="57">
        <v>310.17073794104272</v>
      </c>
      <c r="CN16" s="54">
        <v>80059347</v>
      </c>
      <c r="CO16" s="57">
        <v>529.54556999702356</v>
      </c>
      <c r="CP16" s="54">
        <v>223262075</v>
      </c>
      <c r="CQ16" s="58">
        <v>364.28647766673464</v>
      </c>
      <c r="CR16" s="145">
        <v>375553126</v>
      </c>
      <c r="CS16" s="146">
        <v>105876058</v>
      </c>
      <c r="CT16" s="147">
        <v>481429184</v>
      </c>
      <c r="CU16" s="43"/>
      <c r="CV16" s="56">
        <v>1239956272.3074334</v>
      </c>
      <c r="CW16" s="57">
        <v>1920.6380961273512</v>
      </c>
      <c r="CX16" s="54">
        <v>148833764.24256632</v>
      </c>
      <c r="CY16" s="57">
        <v>1729.2980299138605</v>
      </c>
      <c r="CZ16" s="54">
        <v>1388790036.5499997</v>
      </c>
      <c r="DA16" s="58">
        <v>1898.1306075072912</v>
      </c>
      <c r="DB16" s="56">
        <v>709026063.41246128</v>
      </c>
      <c r="DC16" s="57">
        <v>306.02993346681671</v>
      </c>
      <c r="DD16" s="54">
        <v>499736434.51753873</v>
      </c>
      <c r="DE16" s="57">
        <v>528.37655743684547</v>
      </c>
      <c r="DF16" s="54">
        <v>1208762497.9300001</v>
      </c>
      <c r="DG16" s="58">
        <v>370.48510839355026</v>
      </c>
      <c r="DH16" s="178"/>
      <c r="DI16" s="190" t="s">
        <v>92</v>
      </c>
      <c r="DJ16" s="56">
        <v>1388790036.5499995</v>
      </c>
      <c r="DK16" s="54">
        <v>1208762497.9300001</v>
      </c>
      <c r="DL16" s="55">
        <v>2597552534.4799995</v>
      </c>
      <c r="DM16"/>
      <c r="DO16" s="59"/>
    </row>
    <row r="17" spans="1:117" s="27" customFormat="1" ht="15.6" x14ac:dyDescent="0.3">
      <c r="A17" s="35"/>
      <c r="B17" s="35"/>
      <c r="C17" s="44"/>
      <c r="D17" s="45"/>
      <c r="E17" s="46"/>
      <c r="F17" s="46"/>
      <c r="G17" s="46"/>
      <c r="H17" s="46"/>
      <c r="I17" s="47"/>
      <c r="J17" s="48"/>
      <c r="K17" s="46"/>
      <c r="L17" s="46"/>
      <c r="M17" s="46"/>
      <c r="N17" s="46"/>
      <c r="O17" s="47"/>
      <c r="P17" s="148"/>
      <c r="Q17" s="149"/>
      <c r="R17" s="150"/>
      <c r="S17" s="41"/>
      <c r="T17" s="45"/>
      <c r="U17" s="46"/>
      <c r="V17" s="46"/>
      <c r="W17" s="46"/>
      <c r="X17" s="46"/>
      <c r="Y17" s="47"/>
      <c r="Z17" s="48"/>
      <c r="AA17" s="46"/>
      <c r="AB17" s="46"/>
      <c r="AC17" s="46"/>
      <c r="AD17" s="46"/>
      <c r="AE17" s="47"/>
      <c r="AF17" s="148"/>
      <c r="AG17" s="149"/>
      <c r="AH17" s="150"/>
      <c r="AI17" s="43"/>
      <c r="AJ17" s="45"/>
      <c r="AK17" s="46"/>
      <c r="AL17" s="46"/>
      <c r="AM17" s="46"/>
      <c r="AN17" s="46"/>
      <c r="AO17" s="47"/>
      <c r="AP17" s="48"/>
      <c r="AQ17" s="46"/>
      <c r="AR17" s="46"/>
      <c r="AS17" s="46"/>
      <c r="AT17" s="46"/>
      <c r="AU17" s="47"/>
      <c r="AV17" s="148"/>
      <c r="AW17" s="149"/>
      <c r="AX17" s="150"/>
      <c r="AY17" s="43"/>
      <c r="AZ17" s="45"/>
      <c r="BA17" s="46"/>
      <c r="BB17" s="46"/>
      <c r="BC17" s="46"/>
      <c r="BD17" s="46"/>
      <c r="BE17" s="47"/>
      <c r="BF17" s="48"/>
      <c r="BG17" s="46"/>
      <c r="BH17" s="46"/>
      <c r="BI17" s="46"/>
      <c r="BJ17" s="46"/>
      <c r="BK17" s="47"/>
      <c r="BL17" s="148"/>
      <c r="BM17" s="149"/>
      <c r="BN17" s="150"/>
      <c r="BO17" s="43"/>
      <c r="BP17" s="45"/>
      <c r="BQ17" s="46"/>
      <c r="BR17" s="46"/>
      <c r="BS17" s="46"/>
      <c r="BT17" s="46"/>
      <c r="BU17" s="47"/>
      <c r="BV17" s="48"/>
      <c r="BW17" s="46"/>
      <c r="BX17" s="46"/>
      <c r="BY17" s="46"/>
      <c r="BZ17" s="46"/>
      <c r="CA17" s="47"/>
      <c r="CB17" s="148"/>
      <c r="CC17" s="149"/>
      <c r="CD17" s="150"/>
      <c r="CE17" s="43"/>
      <c r="CF17" s="45"/>
      <c r="CG17" s="46"/>
      <c r="CH17" s="46"/>
      <c r="CI17" s="46"/>
      <c r="CJ17" s="46"/>
      <c r="CK17" s="47"/>
      <c r="CL17" s="48"/>
      <c r="CM17" s="46"/>
      <c r="CN17" s="46"/>
      <c r="CO17" s="46"/>
      <c r="CP17" s="46"/>
      <c r="CQ17" s="47"/>
      <c r="CR17" s="148"/>
      <c r="CS17" s="149"/>
      <c r="CT17" s="150"/>
      <c r="CU17" s="43"/>
      <c r="CV17" s="48"/>
      <c r="CW17" s="46"/>
      <c r="CX17" s="49"/>
      <c r="CY17" s="49"/>
      <c r="CZ17" s="46"/>
      <c r="DA17" s="50"/>
      <c r="DB17" s="60"/>
      <c r="DC17" s="49"/>
      <c r="DD17" s="49"/>
      <c r="DE17" s="49"/>
      <c r="DF17" s="49"/>
      <c r="DG17" s="50"/>
      <c r="DH17" s="177"/>
      <c r="DI17" s="190"/>
      <c r="DJ17" s="48"/>
      <c r="DK17" s="46"/>
      <c r="DL17" s="47"/>
      <c r="DM17"/>
    </row>
    <row r="18" spans="1:117" s="27" customFormat="1" ht="15.6" x14ac:dyDescent="0.3">
      <c r="A18" s="34" t="s">
        <v>52</v>
      </c>
      <c r="B18" s="35"/>
      <c r="C18" s="44"/>
      <c r="D18" s="45"/>
      <c r="E18" s="46"/>
      <c r="F18" s="46"/>
      <c r="G18" s="46"/>
      <c r="H18" s="46"/>
      <c r="I18" s="47"/>
      <c r="J18" s="48"/>
      <c r="K18" s="46"/>
      <c r="L18" s="46"/>
      <c r="M18" s="46"/>
      <c r="N18" s="46"/>
      <c r="O18" s="47"/>
      <c r="P18" s="148"/>
      <c r="Q18" s="149"/>
      <c r="R18" s="150"/>
      <c r="S18" s="41"/>
      <c r="T18" s="45"/>
      <c r="U18" s="46"/>
      <c r="V18" s="46"/>
      <c r="W18" s="46"/>
      <c r="X18" s="46"/>
      <c r="Y18" s="47"/>
      <c r="Z18" s="48"/>
      <c r="AA18" s="46"/>
      <c r="AB18" s="46"/>
      <c r="AC18" s="46"/>
      <c r="AD18" s="46"/>
      <c r="AE18" s="47"/>
      <c r="AF18" s="148"/>
      <c r="AG18" s="149"/>
      <c r="AH18" s="150"/>
      <c r="AI18" s="43"/>
      <c r="AJ18" s="45"/>
      <c r="AK18" s="46"/>
      <c r="AL18" s="46"/>
      <c r="AM18" s="46"/>
      <c r="AN18" s="46"/>
      <c r="AO18" s="47"/>
      <c r="AP18" s="48"/>
      <c r="AQ18" s="46"/>
      <c r="AR18" s="46"/>
      <c r="AS18" s="46"/>
      <c r="AT18" s="46"/>
      <c r="AU18" s="47"/>
      <c r="AV18" s="148"/>
      <c r="AW18" s="149"/>
      <c r="AX18" s="150"/>
      <c r="AY18" s="43"/>
      <c r="AZ18" s="45"/>
      <c r="BA18" s="46"/>
      <c r="BB18" s="46"/>
      <c r="BC18" s="46"/>
      <c r="BD18" s="46"/>
      <c r="BE18" s="47"/>
      <c r="BF18" s="48"/>
      <c r="BG18" s="46"/>
      <c r="BH18" s="46"/>
      <c r="BI18" s="46"/>
      <c r="BJ18" s="46"/>
      <c r="BK18" s="47"/>
      <c r="BL18" s="148"/>
      <c r="BM18" s="149"/>
      <c r="BN18" s="150"/>
      <c r="BO18" s="43"/>
      <c r="BP18" s="45"/>
      <c r="BQ18" s="46"/>
      <c r="BR18" s="46"/>
      <c r="BS18" s="46"/>
      <c r="BT18" s="46"/>
      <c r="BU18" s="47"/>
      <c r="BV18" s="48"/>
      <c r="BW18" s="46"/>
      <c r="BX18" s="46"/>
      <c r="BY18" s="46"/>
      <c r="BZ18" s="46"/>
      <c r="CA18" s="47"/>
      <c r="CB18" s="148"/>
      <c r="CC18" s="149"/>
      <c r="CD18" s="150"/>
      <c r="CE18" s="43"/>
      <c r="CF18" s="45"/>
      <c r="CG18" s="46"/>
      <c r="CH18" s="46"/>
      <c r="CI18" s="46"/>
      <c r="CJ18" s="46"/>
      <c r="CK18" s="47"/>
      <c r="CL18" s="48"/>
      <c r="CM18" s="46"/>
      <c r="CN18" s="46"/>
      <c r="CO18" s="46"/>
      <c r="CP18" s="46"/>
      <c r="CQ18" s="47"/>
      <c r="CR18" s="148"/>
      <c r="CS18" s="149"/>
      <c r="CT18" s="150"/>
      <c r="CU18" s="43"/>
      <c r="CV18" s="48"/>
      <c r="CW18" s="46"/>
      <c r="CX18" s="49"/>
      <c r="CY18" s="49"/>
      <c r="CZ18" s="46"/>
      <c r="DA18" s="50"/>
      <c r="DB18" s="60"/>
      <c r="DC18" s="49"/>
      <c r="DD18" s="49"/>
      <c r="DE18" s="49"/>
      <c r="DF18" s="49"/>
      <c r="DG18" s="50"/>
      <c r="DH18" s="177"/>
      <c r="DI18" s="189" t="s">
        <v>52</v>
      </c>
      <c r="DJ18" s="48"/>
      <c r="DK18" s="46"/>
      <c r="DL18" s="47"/>
      <c r="DM18"/>
    </row>
    <row r="19" spans="1:117" s="27" customFormat="1" ht="15.6" x14ac:dyDescent="0.3">
      <c r="A19" s="34"/>
      <c r="B19" s="61" t="s">
        <v>63</v>
      </c>
      <c r="C19" s="44"/>
      <c r="D19" s="45"/>
      <c r="E19" s="46"/>
      <c r="F19" s="46"/>
      <c r="G19" s="46"/>
      <c r="H19" s="46"/>
      <c r="I19" s="47"/>
      <c r="J19" s="48"/>
      <c r="K19" s="46"/>
      <c r="L19" s="46"/>
      <c r="M19" s="46"/>
      <c r="N19" s="46"/>
      <c r="O19" s="47"/>
      <c r="P19" s="148"/>
      <c r="Q19" s="149"/>
      <c r="R19" s="150"/>
      <c r="S19" s="41"/>
      <c r="T19" s="45"/>
      <c r="U19" s="46"/>
      <c r="V19" s="46"/>
      <c r="W19" s="46"/>
      <c r="X19" s="46"/>
      <c r="Y19" s="47"/>
      <c r="Z19" s="48"/>
      <c r="AA19" s="46"/>
      <c r="AB19" s="46"/>
      <c r="AC19" s="46"/>
      <c r="AD19" s="46"/>
      <c r="AE19" s="47"/>
      <c r="AF19" s="148"/>
      <c r="AG19" s="149"/>
      <c r="AH19" s="150"/>
      <c r="AI19" s="43"/>
      <c r="AJ19" s="45"/>
      <c r="AK19" s="46"/>
      <c r="AL19" s="46"/>
      <c r="AM19" s="46"/>
      <c r="AN19" s="46"/>
      <c r="AO19" s="47"/>
      <c r="AP19" s="48"/>
      <c r="AQ19" s="46"/>
      <c r="AR19" s="46"/>
      <c r="AS19" s="46"/>
      <c r="AT19" s="46"/>
      <c r="AU19" s="47"/>
      <c r="AV19" s="148"/>
      <c r="AW19" s="149"/>
      <c r="AX19" s="150"/>
      <c r="AY19" s="43"/>
      <c r="AZ19" s="45"/>
      <c r="BA19" s="46"/>
      <c r="BB19" s="46"/>
      <c r="BC19" s="46"/>
      <c r="BD19" s="46"/>
      <c r="BE19" s="47"/>
      <c r="BF19" s="48"/>
      <c r="BG19" s="46"/>
      <c r="BH19" s="46"/>
      <c r="BI19" s="46"/>
      <c r="BJ19" s="46"/>
      <c r="BK19" s="47"/>
      <c r="BL19" s="148"/>
      <c r="BM19" s="149"/>
      <c r="BN19" s="150"/>
      <c r="BO19" s="43"/>
      <c r="BP19" s="45"/>
      <c r="BQ19" s="46"/>
      <c r="BR19" s="46"/>
      <c r="BS19" s="46"/>
      <c r="BT19" s="46"/>
      <c r="BU19" s="47"/>
      <c r="BV19" s="48"/>
      <c r="BW19" s="46"/>
      <c r="BX19" s="46"/>
      <c r="BY19" s="46"/>
      <c r="BZ19" s="46"/>
      <c r="CA19" s="47"/>
      <c r="CB19" s="148"/>
      <c r="CC19" s="149"/>
      <c r="CD19" s="150"/>
      <c r="CE19" s="43"/>
      <c r="CF19" s="45"/>
      <c r="CG19" s="46"/>
      <c r="CH19" s="46"/>
      <c r="CI19" s="46"/>
      <c r="CJ19" s="46"/>
      <c r="CK19" s="47"/>
      <c r="CL19" s="48"/>
      <c r="CM19" s="46"/>
      <c r="CN19" s="46"/>
      <c r="CO19" s="46"/>
      <c r="CP19" s="46"/>
      <c r="CQ19" s="47"/>
      <c r="CR19" s="148"/>
      <c r="CS19" s="149"/>
      <c r="CT19" s="150"/>
      <c r="CU19" s="43"/>
      <c r="CV19" s="48"/>
      <c r="CW19" s="46"/>
      <c r="CX19" s="49"/>
      <c r="CY19" s="49"/>
      <c r="CZ19" s="46"/>
      <c r="DA19" s="50"/>
      <c r="DB19" s="60"/>
      <c r="DC19" s="49"/>
      <c r="DD19" s="49"/>
      <c r="DE19" s="49"/>
      <c r="DF19" s="49"/>
      <c r="DG19" s="50"/>
      <c r="DH19" s="177"/>
      <c r="DI19" s="192" t="s">
        <v>63</v>
      </c>
      <c r="DJ19" s="48"/>
      <c r="DK19" s="46"/>
      <c r="DL19" s="47"/>
      <c r="DM19"/>
    </row>
    <row r="20" spans="1:117" s="27" customFormat="1" ht="15.6" x14ac:dyDescent="0.3">
      <c r="A20" s="35">
        <v>8</v>
      </c>
      <c r="B20" s="35" t="s">
        <v>19</v>
      </c>
      <c r="C20" s="44"/>
      <c r="D20" s="45">
        <v>718873.32000000007</v>
      </c>
      <c r="E20" s="49">
        <v>7.4315209907684041</v>
      </c>
      <c r="F20" s="46">
        <v>6424.8799999999992</v>
      </c>
      <c r="G20" s="49">
        <v>0.4711013345065258</v>
      </c>
      <c r="H20" s="46">
        <v>725298.20000000007</v>
      </c>
      <c r="I20" s="50">
        <v>6.5714562702159087</v>
      </c>
      <c r="J20" s="48">
        <v>0</v>
      </c>
      <c r="K20" s="49">
        <v>0</v>
      </c>
      <c r="L20" s="46">
        <v>0</v>
      </c>
      <c r="M20" s="49">
        <v>0</v>
      </c>
      <c r="N20" s="46">
        <v>0</v>
      </c>
      <c r="O20" s="50">
        <v>0</v>
      </c>
      <c r="P20" s="139">
        <v>718873.32000000007</v>
      </c>
      <c r="Q20" s="140">
        <v>6424.8799999999992</v>
      </c>
      <c r="R20" s="141">
        <v>725298.20000000007</v>
      </c>
      <c r="S20" s="41"/>
      <c r="T20" s="45">
        <v>2342064.0991083961</v>
      </c>
      <c r="U20" s="49">
        <v>12.734630499792816</v>
      </c>
      <c r="V20" s="46">
        <v>11001.739917907356</v>
      </c>
      <c r="W20" s="49">
        <v>0.47674047397440555</v>
      </c>
      <c r="X20" s="46">
        <v>2353065.8390263035</v>
      </c>
      <c r="Y20" s="50">
        <v>11.368017000948372</v>
      </c>
      <c r="Z20" s="48">
        <v>0</v>
      </c>
      <c r="AA20" s="49">
        <v>0</v>
      </c>
      <c r="AB20" s="46">
        <v>0</v>
      </c>
      <c r="AC20" s="49">
        <v>0</v>
      </c>
      <c r="AD20" s="46">
        <v>0</v>
      </c>
      <c r="AE20" s="50">
        <v>0</v>
      </c>
      <c r="AF20" s="139">
        <v>2342064.0991083961</v>
      </c>
      <c r="AG20" s="140">
        <v>11001.739917907356</v>
      </c>
      <c r="AH20" s="141">
        <v>2353065.8390263035</v>
      </c>
      <c r="AI20" s="43"/>
      <c r="AJ20" s="45">
        <v>177710.92242017476</v>
      </c>
      <c r="AK20" s="49">
        <v>2.9449154432044868</v>
      </c>
      <c r="AL20" s="46">
        <v>0</v>
      </c>
      <c r="AM20" s="49">
        <v>0</v>
      </c>
      <c r="AN20" s="46">
        <v>177710.92242017476</v>
      </c>
      <c r="AO20" s="50">
        <v>2.5745131965777848</v>
      </c>
      <c r="AP20" s="48">
        <v>0</v>
      </c>
      <c r="AQ20" s="49">
        <v>0</v>
      </c>
      <c r="AR20" s="46">
        <v>0</v>
      </c>
      <c r="AS20" s="49">
        <v>0</v>
      </c>
      <c r="AT20" s="46">
        <v>0</v>
      </c>
      <c r="AU20" s="50">
        <v>0</v>
      </c>
      <c r="AV20" s="139">
        <v>177710.92242017476</v>
      </c>
      <c r="AW20" s="140">
        <v>0</v>
      </c>
      <c r="AX20" s="141">
        <v>177710.92242017476</v>
      </c>
      <c r="AY20" s="43"/>
      <c r="AZ20" s="45">
        <v>128310.66857101058</v>
      </c>
      <c r="BA20" s="49">
        <v>1.2029651475784306</v>
      </c>
      <c r="BB20" s="46">
        <v>128310.66857101058</v>
      </c>
      <c r="BC20" s="49">
        <v>8.700798031532555</v>
      </c>
      <c r="BD20" s="46">
        <v>256621.33714202116</v>
      </c>
      <c r="BE20" s="50">
        <v>2.1136928657844241</v>
      </c>
      <c r="BF20" s="48">
        <v>0</v>
      </c>
      <c r="BG20" s="49">
        <v>0</v>
      </c>
      <c r="BH20" s="46">
        <v>0</v>
      </c>
      <c r="BI20" s="49">
        <v>0</v>
      </c>
      <c r="BJ20" s="46">
        <v>0</v>
      </c>
      <c r="BK20" s="50">
        <v>0</v>
      </c>
      <c r="BL20" s="139">
        <v>128310.66857101058</v>
      </c>
      <c r="BM20" s="140">
        <v>128310.66857101058</v>
      </c>
      <c r="BN20" s="141">
        <v>256621.33714202116</v>
      </c>
      <c r="BO20" s="43"/>
      <c r="BP20" s="45">
        <v>166206.50448330035</v>
      </c>
      <c r="BQ20" s="49">
        <v>2.2602981584227537</v>
      </c>
      <c r="BR20" s="46">
        <v>1254.0040596439408</v>
      </c>
      <c r="BS20" s="49">
        <v>0.13053024457624032</v>
      </c>
      <c r="BT20" s="46">
        <v>167460.5085429443</v>
      </c>
      <c r="BU20" s="50">
        <v>2.014199044298103</v>
      </c>
      <c r="BV20" s="48">
        <v>0</v>
      </c>
      <c r="BW20" s="49">
        <v>0</v>
      </c>
      <c r="BX20" s="46">
        <v>0</v>
      </c>
      <c r="BY20" s="49">
        <v>0</v>
      </c>
      <c r="BZ20" s="46">
        <v>0</v>
      </c>
      <c r="CA20" s="50">
        <v>0</v>
      </c>
      <c r="CB20" s="139">
        <v>166206.50448330035</v>
      </c>
      <c r="CC20" s="140">
        <v>1254.0040596439408</v>
      </c>
      <c r="CD20" s="141">
        <v>167460.5085429443</v>
      </c>
      <c r="CE20" s="43"/>
      <c r="CF20" s="45">
        <v>353855.49195435701</v>
      </c>
      <c r="CG20" s="49">
        <v>2.8442688847709752</v>
      </c>
      <c r="CH20" s="46">
        <v>0</v>
      </c>
      <c r="CI20" s="49">
        <v>0</v>
      </c>
      <c r="CJ20" s="46">
        <v>353855.49195435701</v>
      </c>
      <c r="CK20" s="50">
        <v>2.514517619146257</v>
      </c>
      <c r="CL20" s="48">
        <v>0</v>
      </c>
      <c r="CM20" s="49">
        <v>0</v>
      </c>
      <c r="CN20" s="46">
        <v>0</v>
      </c>
      <c r="CO20" s="49">
        <v>0</v>
      </c>
      <c r="CP20" s="46">
        <v>0</v>
      </c>
      <c r="CQ20" s="50">
        <v>0</v>
      </c>
      <c r="CR20" s="139">
        <v>353855.49195435701</v>
      </c>
      <c r="CS20" s="140">
        <v>0</v>
      </c>
      <c r="CT20" s="141">
        <v>353855.49195435701</v>
      </c>
      <c r="CU20" s="43"/>
      <c r="CV20" s="48">
        <v>3887021.0065372391</v>
      </c>
      <c r="CW20" s="49">
        <v>6.0208257277573578</v>
      </c>
      <c r="CX20" s="49">
        <v>146991.29254856188</v>
      </c>
      <c r="CY20" s="49">
        <v>1.7078903695833647</v>
      </c>
      <c r="CZ20" s="46">
        <v>4034012.299085801</v>
      </c>
      <c r="DA20" s="50">
        <v>5.5134916109977024</v>
      </c>
      <c r="DB20" s="48">
        <v>0</v>
      </c>
      <c r="DC20" s="49">
        <v>0</v>
      </c>
      <c r="DD20" s="46">
        <v>0</v>
      </c>
      <c r="DE20" s="49">
        <v>0</v>
      </c>
      <c r="DF20" s="46">
        <v>0</v>
      </c>
      <c r="DG20" s="50">
        <v>0</v>
      </c>
      <c r="DH20" s="177"/>
      <c r="DI20" s="190" t="s">
        <v>19</v>
      </c>
      <c r="DJ20" s="48">
        <v>4034012.299085801</v>
      </c>
      <c r="DK20" s="46">
        <v>0</v>
      </c>
      <c r="DL20" s="47">
        <v>4034012.299085801</v>
      </c>
      <c r="DM20"/>
    </row>
    <row r="21" spans="1:117" s="27" customFormat="1" ht="15.6" x14ac:dyDescent="0.3">
      <c r="A21" s="35">
        <v>9</v>
      </c>
      <c r="B21" s="35" t="s">
        <v>20</v>
      </c>
      <c r="C21" s="44"/>
      <c r="D21" s="45">
        <v>849526.90999999992</v>
      </c>
      <c r="E21" s="49">
        <v>8.7821830192385217</v>
      </c>
      <c r="F21" s="46">
        <v>964792.74999999988</v>
      </c>
      <c r="G21" s="49">
        <v>70.742979175832218</v>
      </c>
      <c r="H21" s="46">
        <v>1814319.6599999997</v>
      </c>
      <c r="I21" s="50">
        <v>16.438372942167778</v>
      </c>
      <c r="J21" s="48">
        <v>867508.62999999989</v>
      </c>
      <c r="K21" s="49">
        <v>3.7424714733758693</v>
      </c>
      <c r="L21" s="46">
        <v>3404231.58</v>
      </c>
      <c r="M21" s="49">
        <v>18.72061536261851</v>
      </c>
      <c r="N21" s="46">
        <v>4271740.21</v>
      </c>
      <c r="O21" s="50">
        <v>10.327068404066289</v>
      </c>
      <c r="P21" s="139">
        <v>1717035.5399999998</v>
      </c>
      <c r="Q21" s="140">
        <v>4369024.33</v>
      </c>
      <c r="R21" s="141">
        <v>6086059.8700000001</v>
      </c>
      <c r="S21" s="41"/>
      <c r="T21" s="45">
        <v>1481031.5077226742</v>
      </c>
      <c r="U21" s="49">
        <v>8.052891898466525</v>
      </c>
      <c r="V21" s="46">
        <v>2030118.8660986428</v>
      </c>
      <c r="W21" s="49">
        <v>87.97152429252688</v>
      </c>
      <c r="X21" s="46">
        <v>3511150.3738213172</v>
      </c>
      <c r="Y21" s="50">
        <v>16.962898564284831</v>
      </c>
      <c r="Z21" s="48">
        <v>1763199.1755315403</v>
      </c>
      <c r="AA21" s="49">
        <v>2.1954941738584415</v>
      </c>
      <c r="AB21" s="46">
        <v>3354696.0209810003</v>
      </c>
      <c r="AC21" s="49">
        <v>14.312759011801097</v>
      </c>
      <c r="AD21" s="46">
        <v>5117895.1965125408</v>
      </c>
      <c r="AE21" s="50">
        <v>4.9329871077650749</v>
      </c>
      <c r="AF21" s="139">
        <v>3244230.6832542145</v>
      </c>
      <c r="AG21" s="140">
        <v>5384814.8870796431</v>
      </c>
      <c r="AH21" s="141">
        <v>8629045.5703338571</v>
      </c>
      <c r="AI21" s="43"/>
      <c r="AJ21" s="45">
        <v>842547.20463129377</v>
      </c>
      <c r="AK21" s="49">
        <v>13.96217092768736</v>
      </c>
      <c r="AL21" s="46">
        <v>930527.74323565222</v>
      </c>
      <c r="AM21" s="49">
        <v>107.17896144156326</v>
      </c>
      <c r="AN21" s="46">
        <v>1773074.947866946</v>
      </c>
      <c r="AO21" s="50">
        <v>25.686687062554448</v>
      </c>
      <c r="AP21" s="48">
        <v>915461.40057621757</v>
      </c>
      <c r="AQ21" s="49">
        <v>8.5635572821483006</v>
      </c>
      <c r="AR21" s="46">
        <v>2649480.2415108941</v>
      </c>
      <c r="AS21" s="49">
        <v>28.375228829649835</v>
      </c>
      <c r="AT21" s="46">
        <v>3564941.6420871117</v>
      </c>
      <c r="AU21" s="50">
        <v>17.800232890211518</v>
      </c>
      <c r="AV21" s="139">
        <v>1758008.6052075112</v>
      </c>
      <c r="AW21" s="140">
        <v>3580007.9847465465</v>
      </c>
      <c r="AX21" s="141">
        <v>5338016.5899540577</v>
      </c>
      <c r="AY21" s="43"/>
      <c r="AZ21" s="45">
        <v>1469850.9950869833</v>
      </c>
      <c r="BA21" s="49">
        <v>13.780455973889326</v>
      </c>
      <c r="BB21" s="46">
        <v>942275.6502193386</v>
      </c>
      <c r="BC21" s="49">
        <v>63.896090745191472</v>
      </c>
      <c r="BD21" s="46">
        <v>2412126.6453063218</v>
      </c>
      <c r="BE21" s="50">
        <v>19.867774590897888</v>
      </c>
      <c r="BF21" s="48">
        <v>4228752.9538470451</v>
      </c>
      <c r="BG21" s="49">
        <v>8.5021421540026036</v>
      </c>
      <c r="BH21" s="46">
        <v>3027370.3110562507</v>
      </c>
      <c r="BI21" s="49">
        <v>16.841928384976249</v>
      </c>
      <c r="BJ21" s="46">
        <v>7256123.2649032958</v>
      </c>
      <c r="BK21" s="50">
        <v>10.71604479647584</v>
      </c>
      <c r="BL21" s="139">
        <v>5698603.9489340279</v>
      </c>
      <c r="BM21" s="140">
        <v>3969645.9612755892</v>
      </c>
      <c r="BN21" s="141">
        <v>9668249.9102096166</v>
      </c>
      <c r="BO21" s="43"/>
      <c r="BP21" s="45">
        <v>431874.27658042661</v>
      </c>
      <c r="BQ21" s="49">
        <v>5.8732035491606025</v>
      </c>
      <c r="BR21" s="46">
        <v>559144.01818672521</v>
      </c>
      <c r="BS21" s="49">
        <v>58.201729799804852</v>
      </c>
      <c r="BT21" s="46">
        <v>991018.29476715182</v>
      </c>
      <c r="BU21" s="50">
        <v>11.919873644060042</v>
      </c>
      <c r="BV21" s="48">
        <v>293422.16331607755</v>
      </c>
      <c r="BW21" s="49">
        <v>1.3585302836589466</v>
      </c>
      <c r="BX21" s="46">
        <v>1386827.7841519164</v>
      </c>
      <c r="BY21" s="49">
        <v>13.175634724074564</v>
      </c>
      <c r="BZ21" s="46">
        <v>1680249.9474679939</v>
      </c>
      <c r="CA21" s="50">
        <v>5.2304802842342966</v>
      </c>
      <c r="CB21" s="139">
        <v>725296.43989650416</v>
      </c>
      <c r="CC21" s="140">
        <v>1945971.8023386416</v>
      </c>
      <c r="CD21" s="141">
        <v>2671268.2422351455</v>
      </c>
      <c r="CE21" s="43"/>
      <c r="CF21" s="45">
        <v>1468928.707777549</v>
      </c>
      <c r="CG21" s="49">
        <v>11.807159454847271</v>
      </c>
      <c r="CH21" s="46">
        <v>1497207.5506834893</v>
      </c>
      <c r="CI21" s="49">
        <v>91.768774176125604</v>
      </c>
      <c r="CJ21" s="46">
        <v>2966136.2584610386</v>
      </c>
      <c r="CK21" s="50">
        <v>21.07753603454282</v>
      </c>
      <c r="CL21" s="48">
        <v>2318975.0941141616</v>
      </c>
      <c r="CM21" s="49">
        <v>5.0227968856032437</v>
      </c>
      <c r="CN21" s="46">
        <v>3365542.8019118137</v>
      </c>
      <c r="CO21" s="49">
        <v>22.261089406434593</v>
      </c>
      <c r="CP21" s="46">
        <v>5684517.8960259752</v>
      </c>
      <c r="CQ21" s="50">
        <v>9.2751668709377526</v>
      </c>
      <c r="CR21" s="139">
        <v>3787903.8018917106</v>
      </c>
      <c r="CS21" s="140">
        <v>4862750.3525953032</v>
      </c>
      <c r="CT21" s="141">
        <v>8650654.1544870138</v>
      </c>
      <c r="CU21" s="43"/>
      <c r="CV21" s="48">
        <v>6543759.6017989274</v>
      </c>
      <c r="CW21" s="49">
        <v>10.135997747506067</v>
      </c>
      <c r="CX21" s="49">
        <v>6924066.5784238484</v>
      </c>
      <c r="CY21" s="49">
        <v>80.450660869842309</v>
      </c>
      <c r="CZ21" s="46">
        <v>13467826.180222776</v>
      </c>
      <c r="DA21" s="50">
        <v>18.407169130312596</v>
      </c>
      <c r="DB21" s="48">
        <v>10387319.417385042</v>
      </c>
      <c r="DC21" s="49">
        <v>4.483376330203674</v>
      </c>
      <c r="DD21" s="46">
        <v>17188148.739611875</v>
      </c>
      <c r="DE21" s="49">
        <v>18.173209380893844</v>
      </c>
      <c r="DF21" s="46">
        <v>27575468.156996917</v>
      </c>
      <c r="DG21" s="50">
        <v>8.4518673657093615</v>
      </c>
      <c r="DH21" s="177"/>
      <c r="DI21" s="190" t="s">
        <v>20</v>
      </c>
      <c r="DJ21" s="48">
        <v>13467826.180222776</v>
      </c>
      <c r="DK21" s="46">
        <v>27575468.156996917</v>
      </c>
      <c r="DL21" s="47">
        <v>41043294.337219693</v>
      </c>
      <c r="DM21"/>
    </row>
    <row r="22" spans="1:117" s="27" customFormat="1" ht="15.6" x14ac:dyDescent="0.3">
      <c r="A22" s="35">
        <v>10</v>
      </c>
      <c r="B22" s="35" t="s">
        <v>21</v>
      </c>
      <c r="C22" s="44"/>
      <c r="D22" s="45">
        <v>13264.46</v>
      </c>
      <c r="E22" s="49">
        <v>0.13712445597676076</v>
      </c>
      <c r="F22" s="46">
        <v>734.09</v>
      </c>
      <c r="G22" s="49">
        <v>5.3826807449772696E-2</v>
      </c>
      <c r="H22" s="46">
        <v>13998.55</v>
      </c>
      <c r="I22" s="50">
        <v>0.12683177646302016</v>
      </c>
      <c r="J22" s="48">
        <v>58759.11</v>
      </c>
      <c r="K22" s="49">
        <v>0.25348945863046318</v>
      </c>
      <c r="L22" s="46">
        <v>1818.65</v>
      </c>
      <c r="M22" s="49">
        <v>1.0001154836013286E-2</v>
      </c>
      <c r="N22" s="46">
        <v>60577.760000000002</v>
      </c>
      <c r="O22" s="50">
        <v>0.14644866975304913</v>
      </c>
      <c r="P22" s="139">
        <v>72023.570000000007</v>
      </c>
      <c r="Q22" s="140">
        <v>2552.7400000000002</v>
      </c>
      <c r="R22" s="141">
        <v>74576.310000000012</v>
      </c>
      <c r="S22" s="41"/>
      <c r="T22" s="45">
        <v>1374.2333503920293</v>
      </c>
      <c r="U22" s="49">
        <v>7.4721925605695586E-3</v>
      </c>
      <c r="V22" s="46">
        <v>287.45613459003812</v>
      </c>
      <c r="W22" s="49">
        <v>1.2456390977598392E-2</v>
      </c>
      <c r="X22" s="46">
        <v>1661.6894849820674</v>
      </c>
      <c r="Y22" s="50">
        <v>8.0278732546599715E-3</v>
      </c>
      <c r="Z22" s="48">
        <v>102977.44597119252</v>
      </c>
      <c r="AA22" s="49">
        <v>0.1282250955002964</v>
      </c>
      <c r="AB22" s="46">
        <v>12075.6187611895</v>
      </c>
      <c r="AC22" s="49">
        <v>5.1520441842223264E-2</v>
      </c>
      <c r="AD22" s="46">
        <v>115053.06473238202</v>
      </c>
      <c r="AE22" s="50">
        <v>0.11089623043090981</v>
      </c>
      <c r="AF22" s="139">
        <v>104351.67932158454</v>
      </c>
      <c r="AG22" s="140">
        <v>12363.074895779539</v>
      </c>
      <c r="AH22" s="141">
        <v>116714.75421736408</v>
      </c>
      <c r="AI22" s="43"/>
      <c r="AJ22" s="45">
        <v>477.99471180249873</v>
      </c>
      <c r="AK22" s="49">
        <v>7.9210325926340006E-3</v>
      </c>
      <c r="AL22" s="46">
        <v>257.53590747660292</v>
      </c>
      <c r="AM22" s="49">
        <v>2.9663200584727357E-2</v>
      </c>
      <c r="AN22" s="46">
        <v>735.53061927910164</v>
      </c>
      <c r="AO22" s="50">
        <v>1.0655694427964444E-2</v>
      </c>
      <c r="AP22" s="48">
        <v>26920.716168170209</v>
      </c>
      <c r="AQ22" s="49">
        <v>0.25182612269340338</v>
      </c>
      <c r="AR22" s="46">
        <v>138.89678311095102</v>
      </c>
      <c r="AS22" s="49">
        <v>1.4875476113110967E-3</v>
      </c>
      <c r="AT22" s="46">
        <v>27059.61295128116</v>
      </c>
      <c r="AU22" s="50">
        <v>0.13511228536403025</v>
      </c>
      <c r="AV22" s="139">
        <v>27398.710879972707</v>
      </c>
      <c r="AW22" s="140">
        <v>396.43269058755391</v>
      </c>
      <c r="AX22" s="141">
        <v>27795.14357056026</v>
      </c>
      <c r="AY22" s="43"/>
      <c r="AZ22" s="45">
        <v>18654.456004584026</v>
      </c>
      <c r="BA22" s="49">
        <v>0.17489317661945233</v>
      </c>
      <c r="BB22" s="46">
        <v>300.49543331213499</v>
      </c>
      <c r="BC22" s="49">
        <v>2.0376716166822743E-2</v>
      </c>
      <c r="BD22" s="46">
        <v>18954.951437896161</v>
      </c>
      <c r="BE22" s="50">
        <v>0.15612476371517894</v>
      </c>
      <c r="BF22" s="48">
        <v>123328.50094865273</v>
      </c>
      <c r="BG22" s="49">
        <v>0.24795878552129225</v>
      </c>
      <c r="BH22" s="46">
        <v>2463.0009995361715</v>
      </c>
      <c r="BI22" s="49">
        <v>1.3702217497085827E-2</v>
      </c>
      <c r="BJ22" s="46">
        <v>125791.5019481889</v>
      </c>
      <c r="BK22" s="50">
        <v>0.18577239121787922</v>
      </c>
      <c r="BL22" s="139">
        <v>141982.95695323675</v>
      </c>
      <c r="BM22" s="140">
        <v>2763.4964328483065</v>
      </c>
      <c r="BN22" s="141">
        <v>144746.45338608505</v>
      </c>
      <c r="BO22" s="43"/>
      <c r="BP22" s="45">
        <v>480.96827514951536</v>
      </c>
      <c r="BQ22" s="49">
        <v>6.5408493485851977E-3</v>
      </c>
      <c r="BR22" s="46">
        <v>17.729551130558363</v>
      </c>
      <c r="BS22" s="49">
        <v>1.8454825783864228E-3</v>
      </c>
      <c r="BT22" s="46">
        <v>498.69782628007374</v>
      </c>
      <c r="BU22" s="50">
        <v>5.9982899480403385E-3</v>
      </c>
      <c r="BV22" s="48">
        <v>31931.020946170884</v>
      </c>
      <c r="BW22" s="49">
        <v>0.1478390672786114</v>
      </c>
      <c r="BX22" s="46">
        <v>421.57748937534905</v>
      </c>
      <c r="BY22" s="49">
        <v>4.005220454462402E-3</v>
      </c>
      <c r="BZ22" s="46">
        <v>32352.598435546231</v>
      </c>
      <c r="CA22" s="50">
        <v>0.10071098559822884</v>
      </c>
      <c r="CB22" s="139">
        <v>32411.9892213204</v>
      </c>
      <c r="CC22" s="140">
        <v>439.30704050590742</v>
      </c>
      <c r="CD22" s="141">
        <v>32851.296261826305</v>
      </c>
      <c r="CE22" s="43"/>
      <c r="CF22" s="45">
        <v>1506.3208033349506</v>
      </c>
      <c r="CG22" s="49">
        <v>1.210771484072784E-2</v>
      </c>
      <c r="CH22" s="46">
        <v>18.154812417658558</v>
      </c>
      <c r="CI22" s="49">
        <v>1.1127681530897064E-3</v>
      </c>
      <c r="CJ22" s="46">
        <v>1524.4756157526092</v>
      </c>
      <c r="CK22" s="50">
        <v>1.083301201458596E-2</v>
      </c>
      <c r="CL22" s="48">
        <v>62185.106231232363</v>
      </c>
      <c r="CM22" s="49">
        <v>0.13469017356068436</v>
      </c>
      <c r="CN22" s="46">
        <v>1876.5638760330446</v>
      </c>
      <c r="CO22" s="49">
        <v>1.2412368131977674E-2</v>
      </c>
      <c r="CP22" s="46">
        <v>64061.67010726541</v>
      </c>
      <c r="CQ22" s="50">
        <v>0.10452648600002515</v>
      </c>
      <c r="CR22" s="139">
        <v>63691.427034567314</v>
      </c>
      <c r="CS22" s="140">
        <v>1894.7186884507032</v>
      </c>
      <c r="CT22" s="141">
        <v>65586.145723018024</v>
      </c>
      <c r="CU22" s="43"/>
      <c r="CV22" s="48">
        <v>35758.433145263014</v>
      </c>
      <c r="CW22" s="49">
        <v>5.5388250771787641E-2</v>
      </c>
      <c r="CX22" s="49">
        <v>1615.4618389269929</v>
      </c>
      <c r="CY22" s="49">
        <v>1.8770035076882775E-2</v>
      </c>
      <c r="CZ22" s="46">
        <v>37373.89498419001</v>
      </c>
      <c r="DA22" s="50">
        <v>5.1080820083850211E-2</v>
      </c>
      <c r="DB22" s="48">
        <v>406101.90026541869</v>
      </c>
      <c r="DC22" s="49">
        <v>0.1752817617462914</v>
      </c>
      <c r="DD22" s="46">
        <v>18794.307909245013</v>
      </c>
      <c r="DE22" s="49">
        <v>1.9871418264874256E-2</v>
      </c>
      <c r="DF22" s="46">
        <v>424896.20817466371</v>
      </c>
      <c r="DG22" s="50">
        <v>0.1302304778740041</v>
      </c>
      <c r="DH22" s="177"/>
      <c r="DI22" s="190" t="s">
        <v>21</v>
      </c>
      <c r="DJ22" s="48">
        <v>37373.89498419001</v>
      </c>
      <c r="DK22" s="46">
        <v>424896.20817466371</v>
      </c>
      <c r="DL22" s="47">
        <v>462270.10315885372</v>
      </c>
      <c r="DM22"/>
    </row>
    <row r="23" spans="1:117" s="27" customFormat="1" ht="15.6" x14ac:dyDescent="0.3">
      <c r="A23" s="35">
        <v>11</v>
      </c>
      <c r="B23" s="35" t="s">
        <v>22</v>
      </c>
      <c r="C23" s="44"/>
      <c r="D23" s="45">
        <v>14604564.669999998</v>
      </c>
      <c r="E23" s="49">
        <v>150.9781012684399</v>
      </c>
      <c r="F23" s="46">
        <v>1850618.74</v>
      </c>
      <c r="G23" s="49">
        <v>135.69575744244025</v>
      </c>
      <c r="H23" s="46">
        <v>16455183.409999998</v>
      </c>
      <c r="I23" s="50">
        <v>149.08973743102806</v>
      </c>
      <c r="J23" s="48">
        <v>9553554.9600000009</v>
      </c>
      <c r="K23" s="49">
        <v>41.21446827235431</v>
      </c>
      <c r="L23" s="46">
        <v>2631784.08</v>
      </c>
      <c r="M23" s="49">
        <v>14.472757308462199</v>
      </c>
      <c r="N23" s="46">
        <v>12185339.040000001</v>
      </c>
      <c r="O23" s="50">
        <v>29.458446348922386</v>
      </c>
      <c r="P23" s="139">
        <v>24158119.629999999</v>
      </c>
      <c r="Q23" s="140">
        <v>4482402.82</v>
      </c>
      <c r="R23" s="141">
        <v>28640522.449999999</v>
      </c>
      <c r="S23" s="41"/>
      <c r="T23" s="45">
        <v>18731281.269340135</v>
      </c>
      <c r="U23" s="49">
        <v>101.84859835541879</v>
      </c>
      <c r="V23" s="46">
        <v>1836454.6882698364</v>
      </c>
      <c r="W23" s="49">
        <v>79.579437893566592</v>
      </c>
      <c r="X23" s="46">
        <v>20567735.95760997</v>
      </c>
      <c r="Y23" s="50">
        <v>99.365843555775498</v>
      </c>
      <c r="Z23" s="48">
        <v>11802274.0008529</v>
      </c>
      <c r="AA23" s="49">
        <v>14.695914203420626</v>
      </c>
      <c r="AB23" s="46">
        <v>1461168.997225604</v>
      </c>
      <c r="AC23" s="49">
        <v>6.2340550684796554</v>
      </c>
      <c r="AD23" s="46">
        <v>13263442.998078503</v>
      </c>
      <c r="AE23" s="50">
        <v>12.784238598454053</v>
      </c>
      <c r="AF23" s="139">
        <v>30533555.270193033</v>
      </c>
      <c r="AG23" s="140">
        <v>3297623.6854954404</v>
      </c>
      <c r="AH23" s="141">
        <v>33831178.955688477</v>
      </c>
      <c r="AI23" s="43"/>
      <c r="AJ23" s="45">
        <v>6701440.1472138958</v>
      </c>
      <c r="AK23" s="49">
        <v>111.05211943348904</v>
      </c>
      <c r="AL23" s="46">
        <v>1558003.2038018564</v>
      </c>
      <c r="AM23" s="49">
        <v>179.45210824716153</v>
      </c>
      <c r="AN23" s="46">
        <v>8259443.3510157522</v>
      </c>
      <c r="AO23" s="50">
        <v>119.65525592906765</v>
      </c>
      <c r="AP23" s="48">
        <v>2900659.0222662725</v>
      </c>
      <c r="AQ23" s="49">
        <v>27.13381435582377</v>
      </c>
      <c r="AR23" s="46">
        <v>2636515.6642628722</v>
      </c>
      <c r="AS23" s="49">
        <v>28.236381654898871</v>
      </c>
      <c r="AT23" s="46">
        <v>5537174.6865291446</v>
      </c>
      <c r="AU23" s="50">
        <v>27.647857628406665</v>
      </c>
      <c r="AV23" s="139">
        <v>9602099.1694801673</v>
      </c>
      <c r="AW23" s="140">
        <v>4194518.8680647286</v>
      </c>
      <c r="AX23" s="141">
        <v>13796618.037544895</v>
      </c>
      <c r="AY23" s="43"/>
      <c r="AZ23" s="45">
        <v>23248309.279713694</v>
      </c>
      <c r="BA23" s="49">
        <v>217.96243535386262</v>
      </c>
      <c r="BB23" s="46">
        <v>2494258.4778328012</v>
      </c>
      <c r="BC23" s="49">
        <v>169.13667036229751</v>
      </c>
      <c r="BD23" s="46">
        <v>25742567.757546496</v>
      </c>
      <c r="BE23" s="50">
        <v>212.03179136263782</v>
      </c>
      <c r="BF23" s="48">
        <v>26348020.513856012</v>
      </c>
      <c r="BG23" s="49">
        <v>52.974155343264158</v>
      </c>
      <c r="BH23" s="46">
        <v>3845559.2370237219</v>
      </c>
      <c r="BI23" s="49">
        <v>21.393693739283691</v>
      </c>
      <c r="BJ23" s="46">
        <v>30193579.750879735</v>
      </c>
      <c r="BK23" s="50">
        <v>44.590718950624826</v>
      </c>
      <c r="BL23" s="139">
        <v>49596329.793569706</v>
      </c>
      <c r="BM23" s="140">
        <v>6339817.7148565231</v>
      </c>
      <c r="BN23" s="141">
        <v>55936147.508426227</v>
      </c>
      <c r="BO23" s="43"/>
      <c r="BP23" s="45">
        <v>7321606.7877492439</v>
      </c>
      <c r="BQ23" s="49">
        <v>99.568993346514404</v>
      </c>
      <c r="BR23" s="46">
        <v>877915.51308809977</v>
      </c>
      <c r="BS23" s="49">
        <v>91.382899249307769</v>
      </c>
      <c r="BT23" s="46">
        <v>8199522.3008373436</v>
      </c>
      <c r="BU23" s="50">
        <v>98.623073139732298</v>
      </c>
      <c r="BV23" s="48">
        <v>4812680.4157151962</v>
      </c>
      <c r="BW23" s="49">
        <v>22.282475244647529</v>
      </c>
      <c r="BX23" s="46">
        <v>1120637.8819379234</v>
      </c>
      <c r="BY23" s="49">
        <v>10.646682709348768</v>
      </c>
      <c r="BZ23" s="46">
        <v>5933318.29765312</v>
      </c>
      <c r="CA23" s="50">
        <v>18.469933251732712</v>
      </c>
      <c r="CB23" s="139">
        <v>12134287.203464441</v>
      </c>
      <c r="CC23" s="140">
        <v>1998553.395026023</v>
      </c>
      <c r="CD23" s="141">
        <v>14132840.598490464</v>
      </c>
      <c r="CE23" s="43"/>
      <c r="CF23" s="45">
        <v>22427447.044284165</v>
      </c>
      <c r="CG23" s="49">
        <v>180.27045289192318</v>
      </c>
      <c r="CH23" s="46">
        <v>2298807.8647041027</v>
      </c>
      <c r="CI23" s="49">
        <v>140.90149339283499</v>
      </c>
      <c r="CJ23" s="46">
        <v>24726254.908988267</v>
      </c>
      <c r="CK23" s="50">
        <v>175.70619938879565</v>
      </c>
      <c r="CL23" s="48">
        <v>24151094.25361998</v>
      </c>
      <c r="CM23" s="49">
        <v>52.31019570192116</v>
      </c>
      <c r="CN23" s="46">
        <v>2903451.3515083734</v>
      </c>
      <c r="CO23" s="49">
        <v>19.204625799572533</v>
      </c>
      <c r="CP23" s="46">
        <v>27054545.605128355</v>
      </c>
      <c r="CQ23" s="50">
        <v>44.143659971655488</v>
      </c>
      <c r="CR23" s="139">
        <v>46578541.297904149</v>
      </c>
      <c r="CS23" s="140">
        <v>5202259.2162124757</v>
      </c>
      <c r="CT23" s="141">
        <v>51780800.514116623</v>
      </c>
      <c r="CU23" s="43"/>
      <c r="CV23" s="48">
        <v>93034649.198301136</v>
      </c>
      <c r="CW23" s="49">
        <v>144.10660722541829</v>
      </c>
      <c r="CX23" s="49">
        <v>10916058.487696696</v>
      </c>
      <c r="CY23" s="49">
        <v>126.83357525267465</v>
      </c>
      <c r="CZ23" s="46">
        <v>103950707.68599783</v>
      </c>
      <c r="DA23" s="50">
        <v>142.07476633472535</v>
      </c>
      <c r="DB23" s="48">
        <v>79568283.166310355</v>
      </c>
      <c r="DC23" s="49">
        <v>34.343274048713667</v>
      </c>
      <c r="DD23" s="46">
        <v>14599117.211958494</v>
      </c>
      <c r="DE23" s="49">
        <v>15.435799275909915</v>
      </c>
      <c r="DF23" s="46">
        <v>94167400.378268853</v>
      </c>
      <c r="DG23" s="50">
        <v>28.862261689973558</v>
      </c>
      <c r="DH23" s="177"/>
      <c r="DI23" s="190" t="s">
        <v>22</v>
      </c>
      <c r="DJ23" s="48">
        <v>103950707.68599783</v>
      </c>
      <c r="DK23" s="46">
        <v>94167400.378268853</v>
      </c>
      <c r="DL23" s="47">
        <v>198118108.06426668</v>
      </c>
      <c r="DM23"/>
    </row>
    <row r="24" spans="1:117" s="27" customFormat="1" ht="15.6" x14ac:dyDescent="0.3">
      <c r="A24" s="35">
        <v>12</v>
      </c>
      <c r="B24" s="35" t="s">
        <v>23</v>
      </c>
      <c r="C24" s="44"/>
      <c r="D24" s="45">
        <v>12419800.809999999</v>
      </c>
      <c r="E24" s="49">
        <v>128.39259415091021</v>
      </c>
      <c r="F24" s="46">
        <v>0</v>
      </c>
      <c r="G24" s="49">
        <v>0</v>
      </c>
      <c r="H24" s="46">
        <v>12419800.809999999</v>
      </c>
      <c r="I24" s="50">
        <v>112.52775466381567</v>
      </c>
      <c r="J24" s="48">
        <v>7023.16</v>
      </c>
      <c r="K24" s="49">
        <v>3.0298229947239227E-2</v>
      </c>
      <c r="L24" s="46">
        <v>0</v>
      </c>
      <c r="M24" s="49">
        <v>0</v>
      </c>
      <c r="N24" s="46">
        <v>7023.16</v>
      </c>
      <c r="O24" s="50">
        <v>1.6978713631253854E-2</v>
      </c>
      <c r="P24" s="139">
        <v>12426823.969999999</v>
      </c>
      <c r="Q24" s="140">
        <v>0</v>
      </c>
      <c r="R24" s="141">
        <v>12426823.969999999</v>
      </c>
      <c r="S24" s="41"/>
      <c r="T24" s="45">
        <v>25733750.331318986</v>
      </c>
      <c r="U24" s="49">
        <v>139.92349823731323</v>
      </c>
      <c r="V24" s="46">
        <v>460392.2380936697</v>
      </c>
      <c r="W24" s="49">
        <v>19.950263816512965</v>
      </c>
      <c r="X24" s="46">
        <v>26194142.569412656</v>
      </c>
      <c r="Y24" s="50">
        <v>126.54786496648464</v>
      </c>
      <c r="Z24" s="48">
        <v>38332.335169239108</v>
      </c>
      <c r="AA24" s="49">
        <v>4.773052284866388E-2</v>
      </c>
      <c r="AB24" s="46">
        <v>0</v>
      </c>
      <c r="AC24" s="49">
        <v>0</v>
      </c>
      <c r="AD24" s="46">
        <v>38332.335169239108</v>
      </c>
      <c r="AE24" s="50">
        <v>3.6947398869996179E-2</v>
      </c>
      <c r="AF24" s="139">
        <v>25772082.666488227</v>
      </c>
      <c r="AG24" s="140">
        <v>460392.2380936697</v>
      </c>
      <c r="AH24" s="141">
        <v>26232474.904581897</v>
      </c>
      <c r="AI24" s="43"/>
      <c r="AJ24" s="45">
        <v>4592520.4292825637</v>
      </c>
      <c r="AK24" s="49">
        <v>76.10440681552015</v>
      </c>
      <c r="AL24" s="46">
        <v>128197.61354394088</v>
      </c>
      <c r="AM24" s="49">
        <v>14.765908033165271</v>
      </c>
      <c r="AN24" s="46">
        <v>4720718.0428265044</v>
      </c>
      <c r="AO24" s="50">
        <v>68.389442433055251</v>
      </c>
      <c r="AP24" s="48">
        <v>0</v>
      </c>
      <c r="AQ24" s="49">
        <v>0</v>
      </c>
      <c r="AR24" s="46">
        <v>0</v>
      </c>
      <c r="AS24" s="49">
        <v>0</v>
      </c>
      <c r="AT24" s="46">
        <v>0</v>
      </c>
      <c r="AU24" s="50">
        <v>0</v>
      </c>
      <c r="AV24" s="139">
        <v>4592520.4292825637</v>
      </c>
      <c r="AW24" s="140">
        <v>128197.61354394088</v>
      </c>
      <c r="AX24" s="141">
        <v>4720718.0428265044</v>
      </c>
      <c r="AY24" s="43"/>
      <c r="AZ24" s="45">
        <v>13726096.074754419</v>
      </c>
      <c r="BA24" s="49">
        <v>128.68778079123229</v>
      </c>
      <c r="BB24" s="46">
        <v>344679.65908302594</v>
      </c>
      <c r="BC24" s="49">
        <v>23.372866283517052</v>
      </c>
      <c r="BD24" s="46">
        <v>14070775.733837444</v>
      </c>
      <c r="BE24" s="50">
        <v>115.89565628443891</v>
      </c>
      <c r="BF24" s="48">
        <v>25582.272939762137</v>
      </c>
      <c r="BG24" s="49">
        <v>5.1434577410931666E-2</v>
      </c>
      <c r="BH24" s="46">
        <v>0</v>
      </c>
      <c r="BI24" s="49">
        <v>0</v>
      </c>
      <c r="BJ24" s="46">
        <v>25582.272939762137</v>
      </c>
      <c r="BK24" s="50">
        <v>3.7780612705980023E-2</v>
      </c>
      <c r="BL24" s="139">
        <v>13751678.347694181</v>
      </c>
      <c r="BM24" s="140">
        <v>344679.65908302594</v>
      </c>
      <c r="BN24" s="141">
        <v>14096358.006777206</v>
      </c>
      <c r="BO24" s="43"/>
      <c r="BP24" s="45">
        <v>6651470.1946256552</v>
      </c>
      <c r="BQ24" s="49">
        <v>90.455580414584674</v>
      </c>
      <c r="BR24" s="46">
        <v>61542.701647152629</v>
      </c>
      <c r="BS24" s="49">
        <v>6.4060270268713051</v>
      </c>
      <c r="BT24" s="46">
        <v>6713012.8962728074</v>
      </c>
      <c r="BU24" s="50">
        <v>80.743479628010675</v>
      </c>
      <c r="BV24" s="48">
        <v>0</v>
      </c>
      <c r="BW24" s="49">
        <v>0</v>
      </c>
      <c r="BX24" s="46">
        <v>0</v>
      </c>
      <c r="BY24" s="49">
        <v>0</v>
      </c>
      <c r="BZ24" s="46">
        <v>0</v>
      </c>
      <c r="CA24" s="50">
        <v>0</v>
      </c>
      <c r="CB24" s="139">
        <v>6651470.1946256552</v>
      </c>
      <c r="CC24" s="140">
        <v>61542.701647152629</v>
      </c>
      <c r="CD24" s="141">
        <v>6713012.8962728074</v>
      </c>
      <c r="CE24" s="43"/>
      <c r="CF24" s="45">
        <v>19866539.737393569</v>
      </c>
      <c r="CG24" s="49">
        <v>159.68603598901672</v>
      </c>
      <c r="CH24" s="46">
        <v>3346.8911348346237</v>
      </c>
      <c r="CI24" s="49">
        <v>0.20514196352035696</v>
      </c>
      <c r="CJ24" s="46">
        <v>19869886.628528405</v>
      </c>
      <c r="CK24" s="50">
        <v>141.19656513432869</v>
      </c>
      <c r="CL24" s="48">
        <v>0</v>
      </c>
      <c r="CM24" s="49">
        <v>0</v>
      </c>
      <c r="CN24" s="46">
        <v>0</v>
      </c>
      <c r="CO24" s="49">
        <v>0</v>
      </c>
      <c r="CP24" s="46">
        <v>0</v>
      </c>
      <c r="CQ24" s="50">
        <v>0</v>
      </c>
      <c r="CR24" s="139">
        <v>19866539.737393569</v>
      </c>
      <c r="CS24" s="140">
        <v>3346.8911348346237</v>
      </c>
      <c r="CT24" s="141">
        <v>19869886.628528405</v>
      </c>
      <c r="CU24" s="43"/>
      <c r="CV24" s="48">
        <v>82990177.577375188</v>
      </c>
      <c r="CW24" s="49">
        <v>128.54815949506377</v>
      </c>
      <c r="CX24" s="49">
        <v>998159.10350262374</v>
      </c>
      <c r="CY24" s="49">
        <v>11.597600719245971</v>
      </c>
      <c r="CZ24" s="46">
        <v>83988336.680877805</v>
      </c>
      <c r="DA24" s="50">
        <v>114.79116953029924</v>
      </c>
      <c r="DB24" s="48">
        <v>70937.768109001248</v>
      </c>
      <c r="DC24" s="49">
        <v>3.0618169874036514E-2</v>
      </c>
      <c r="DD24" s="46">
        <v>0</v>
      </c>
      <c r="DE24" s="49">
        <v>0</v>
      </c>
      <c r="DF24" s="46">
        <v>70937.768109001248</v>
      </c>
      <c r="DG24" s="50">
        <v>2.1742390876674789E-2</v>
      </c>
      <c r="DH24" s="177"/>
      <c r="DI24" s="190" t="s">
        <v>23</v>
      </c>
      <c r="DJ24" s="48">
        <v>83988336.680877805</v>
      </c>
      <c r="DK24" s="46">
        <v>70937.768109001248</v>
      </c>
      <c r="DL24" s="47">
        <v>84059274.448986813</v>
      </c>
      <c r="DM24"/>
    </row>
    <row r="25" spans="1:117" s="27" customFormat="1" ht="15.6" x14ac:dyDescent="0.3">
      <c r="A25" s="35">
        <v>13</v>
      </c>
      <c r="B25" s="35" t="s">
        <v>24</v>
      </c>
      <c r="C25" s="44"/>
      <c r="D25" s="45">
        <v>1644845.6799999429</v>
      </c>
      <c r="E25" s="49">
        <v>17.003976719422976</v>
      </c>
      <c r="F25" s="46">
        <v>0</v>
      </c>
      <c r="G25" s="49">
        <v>0</v>
      </c>
      <c r="H25" s="46">
        <v>1644845.6799999429</v>
      </c>
      <c r="I25" s="50">
        <v>14.902879198339626</v>
      </c>
      <c r="J25" s="48">
        <v>0</v>
      </c>
      <c r="K25" s="49">
        <v>0</v>
      </c>
      <c r="L25" s="46">
        <v>0</v>
      </c>
      <c r="M25" s="49">
        <v>0</v>
      </c>
      <c r="N25" s="46">
        <v>0</v>
      </c>
      <c r="O25" s="50">
        <v>0</v>
      </c>
      <c r="P25" s="139">
        <v>1644845.6799999429</v>
      </c>
      <c r="Q25" s="140">
        <v>0</v>
      </c>
      <c r="R25" s="141">
        <v>1644845.6799999429</v>
      </c>
      <c r="S25" s="41"/>
      <c r="T25" s="45">
        <v>5341335.7504735161</v>
      </c>
      <c r="U25" s="49">
        <v>29.042730804638694</v>
      </c>
      <c r="V25" s="46">
        <v>161783.13188090103</v>
      </c>
      <c r="W25" s="49">
        <v>7.0105790129090018</v>
      </c>
      <c r="X25" s="46">
        <v>5503118.8823544169</v>
      </c>
      <c r="Y25" s="50">
        <v>26.586399740830075</v>
      </c>
      <c r="Z25" s="48">
        <v>3907.0895308713198</v>
      </c>
      <c r="AA25" s="49">
        <v>4.8650160576358837E-3</v>
      </c>
      <c r="AB25" s="46">
        <v>160.69998381369169</v>
      </c>
      <c r="AC25" s="49">
        <v>6.8562401098061607E-4</v>
      </c>
      <c r="AD25" s="46">
        <v>4067.7895146850115</v>
      </c>
      <c r="AE25" s="50">
        <v>3.9208214436897452E-3</v>
      </c>
      <c r="AF25" s="139">
        <v>5345242.8400043873</v>
      </c>
      <c r="AG25" s="140">
        <v>161943.83186471471</v>
      </c>
      <c r="AH25" s="141">
        <v>5507186.6718691019</v>
      </c>
      <c r="AI25" s="43"/>
      <c r="AJ25" s="45">
        <v>694413.6439061173</v>
      </c>
      <c r="AK25" s="49">
        <v>11.507393220749313</v>
      </c>
      <c r="AL25" s="46">
        <v>16012.645715318537</v>
      </c>
      <c r="AM25" s="49">
        <v>1.8443498865835679</v>
      </c>
      <c r="AN25" s="46">
        <v>710426.2896214358</v>
      </c>
      <c r="AO25" s="50">
        <v>10.292005876272123</v>
      </c>
      <c r="AP25" s="48">
        <v>1790.4466954298878</v>
      </c>
      <c r="AQ25" s="49">
        <v>1.6748486421487789E-2</v>
      </c>
      <c r="AR25" s="46">
        <v>0</v>
      </c>
      <c r="AS25" s="49">
        <v>0</v>
      </c>
      <c r="AT25" s="46">
        <v>1790.4466954298878</v>
      </c>
      <c r="AU25" s="50">
        <v>8.9399410581944214E-3</v>
      </c>
      <c r="AV25" s="139">
        <v>696204.09060154716</v>
      </c>
      <c r="AW25" s="140">
        <v>16012.645715318537</v>
      </c>
      <c r="AX25" s="141">
        <v>712216.73631686566</v>
      </c>
      <c r="AY25" s="43"/>
      <c r="AZ25" s="45">
        <v>1912895.6922415716</v>
      </c>
      <c r="BA25" s="49">
        <v>17.934181735215649</v>
      </c>
      <c r="BB25" s="46">
        <v>28164.645465226116</v>
      </c>
      <c r="BC25" s="49">
        <v>1.9098559344426742</v>
      </c>
      <c r="BD25" s="46">
        <v>1941060.3377067978</v>
      </c>
      <c r="BE25" s="50">
        <v>15.987779635008918</v>
      </c>
      <c r="BF25" s="48">
        <v>0</v>
      </c>
      <c r="BG25" s="49">
        <v>0</v>
      </c>
      <c r="BH25" s="46">
        <v>0</v>
      </c>
      <c r="BI25" s="49">
        <v>0</v>
      </c>
      <c r="BJ25" s="46">
        <v>0</v>
      </c>
      <c r="BK25" s="50">
        <v>0</v>
      </c>
      <c r="BL25" s="139">
        <v>1912895.6922415716</v>
      </c>
      <c r="BM25" s="140">
        <v>28164.645465226116</v>
      </c>
      <c r="BN25" s="141">
        <v>1941060.3377067978</v>
      </c>
      <c r="BO25" s="43"/>
      <c r="BP25" s="45">
        <v>1778377.9189124038</v>
      </c>
      <c r="BQ25" s="49">
        <v>24.18475948094602</v>
      </c>
      <c r="BR25" s="46">
        <v>13985.761972516242</v>
      </c>
      <c r="BS25" s="49">
        <v>1.4557886928818822</v>
      </c>
      <c r="BT25" s="46">
        <v>1792363.6808849201</v>
      </c>
      <c r="BU25" s="50">
        <v>21.558379611317296</v>
      </c>
      <c r="BV25" s="48">
        <v>43795.906025206576</v>
      </c>
      <c r="BW25" s="49">
        <v>0.2027729056425519</v>
      </c>
      <c r="BX25" s="46">
        <v>0</v>
      </c>
      <c r="BY25" s="49">
        <v>0</v>
      </c>
      <c r="BZ25" s="46">
        <v>43795.906025206576</v>
      </c>
      <c r="CA25" s="50">
        <v>0.13633306362557379</v>
      </c>
      <c r="CB25" s="139">
        <v>1822173.8249376104</v>
      </c>
      <c r="CC25" s="140">
        <v>13985.761972516242</v>
      </c>
      <c r="CD25" s="141">
        <v>1836159.5869101267</v>
      </c>
      <c r="CE25" s="43"/>
      <c r="CF25" s="45">
        <v>5204.7351631069541</v>
      </c>
      <c r="CG25" s="49">
        <v>4.1835344129145198E-2</v>
      </c>
      <c r="CH25" s="46">
        <v>0</v>
      </c>
      <c r="CI25" s="49">
        <v>0</v>
      </c>
      <c r="CJ25" s="46">
        <v>5204.7351631069541</v>
      </c>
      <c r="CK25" s="50">
        <v>3.6985149498006423E-2</v>
      </c>
      <c r="CL25" s="48">
        <v>0</v>
      </c>
      <c r="CM25" s="49">
        <v>0</v>
      </c>
      <c r="CN25" s="46">
        <v>0</v>
      </c>
      <c r="CO25" s="49">
        <v>0</v>
      </c>
      <c r="CP25" s="46">
        <v>0</v>
      </c>
      <c r="CQ25" s="50">
        <v>0</v>
      </c>
      <c r="CR25" s="139">
        <v>5204.7351631069541</v>
      </c>
      <c r="CS25" s="140">
        <v>0</v>
      </c>
      <c r="CT25" s="141">
        <v>5204.7351631069541</v>
      </c>
      <c r="CU25" s="43"/>
      <c r="CV25" s="48">
        <v>11377073.420696659</v>
      </c>
      <c r="CW25" s="49">
        <v>17.622589701139194</v>
      </c>
      <c r="CX25" s="49">
        <v>219946.18503396193</v>
      </c>
      <c r="CY25" s="49">
        <v>2.5555525414677334</v>
      </c>
      <c r="CZ25" s="46">
        <v>11597019.605730621</v>
      </c>
      <c r="DA25" s="50">
        <v>15.850241786139804</v>
      </c>
      <c r="DB25" s="48">
        <v>49493.442251507782</v>
      </c>
      <c r="DC25" s="49">
        <v>2.1362366802673532E-2</v>
      </c>
      <c r="DD25" s="46">
        <v>160.69998381369169</v>
      </c>
      <c r="DE25" s="49">
        <v>1.6990977315794494E-4</v>
      </c>
      <c r="DF25" s="46">
        <v>49654.142235321473</v>
      </c>
      <c r="DG25" s="50">
        <v>1.5218970062146292E-2</v>
      </c>
      <c r="DH25" s="177"/>
      <c r="DI25" s="190" t="s">
        <v>24</v>
      </c>
      <c r="DJ25" s="48">
        <v>11597019.605730621</v>
      </c>
      <c r="DK25" s="46">
        <v>49654.142235321473</v>
      </c>
      <c r="DL25" s="47">
        <v>11646673.747965943</v>
      </c>
      <c r="DM25"/>
    </row>
    <row r="26" spans="1:117" s="27" customFormat="1" ht="15.6" x14ac:dyDescent="0.3">
      <c r="A26" s="35">
        <v>14</v>
      </c>
      <c r="B26" s="35" t="s">
        <v>25</v>
      </c>
      <c r="C26" s="44"/>
      <c r="D26" s="45">
        <v>448978.72</v>
      </c>
      <c r="E26" s="49">
        <v>4.6414224721656518</v>
      </c>
      <c r="F26" s="46">
        <v>64964.5</v>
      </c>
      <c r="G26" s="49">
        <v>4.7634917143276141</v>
      </c>
      <c r="H26" s="46">
        <v>513943.22</v>
      </c>
      <c r="I26" s="50">
        <v>4.6565059662411317</v>
      </c>
      <c r="J26" s="48">
        <v>157659.37000000002</v>
      </c>
      <c r="K26" s="49">
        <v>0.68014965422927431</v>
      </c>
      <c r="L26" s="46">
        <v>291180.13</v>
      </c>
      <c r="M26" s="49">
        <v>1.6012633356063439</v>
      </c>
      <c r="N26" s="46">
        <v>448839.5</v>
      </c>
      <c r="O26" s="50">
        <v>1.0850838279200763</v>
      </c>
      <c r="P26" s="139">
        <v>606638.09</v>
      </c>
      <c r="Q26" s="140">
        <v>356144.63</v>
      </c>
      <c r="R26" s="141">
        <v>962782.71999999997</v>
      </c>
      <c r="S26" s="41"/>
      <c r="T26" s="45">
        <v>7472964.7833809154</v>
      </c>
      <c r="U26" s="49">
        <v>40.63315145411643</v>
      </c>
      <c r="V26" s="46">
        <v>666826.01047680865</v>
      </c>
      <c r="W26" s="49">
        <v>28.895697468336813</v>
      </c>
      <c r="X26" s="46">
        <v>8139790.7938577244</v>
      </c>
      <c r="Y26" s="50">
        <v>39.324560577118334</v>
      </c>
      <c r="Z26" s="48">
        <v>1271358.1961419976</v>
      </c>
      <c r="AA26" s="49">
        <v>1.5830653457942268</v>
      </c>
      <c r="AB26" s="46">
        <v>877395.23529261525</v>
      </c>
      <c r="AC26" s="49">
        <v>3.743393285801631</v>
      </c>
      <c r="AD26" s="46">
        <v>2148753.4314346127</v>
      </c>
      <c r="AE26" s="50">
        <v>2.0711195849137076</v>
      </c>
      <c r="AF26" s="139">
        <v>8744322.9795229137</v>
      </c>
      <c r="AG26" s="140">
        <v>1544221.2457694239</v>
      </c>
      <c r="AH26" s="141">
        <v>10288544.225292338</v>
      </c>
      <c r="AI26" s="43"/>
      <c r="AJ26" s="45">
        <v>899124.74963790399</v>
      </c>
      <c r="AK26" s="49">
        <v>14.899738994745281</v>
      </c>
      <c r="AL26" s="46">
        <v>143487.14240351677</v>
      </c>
      <c r="AM26" s="49">
        <v>16.526968717290575</v>
      </c>
      <c r="AN26" s="46">
        <v>1042611.8920414208</v>
      </c>
      <c r="AO26" s="50">
        <v>15.104406855888577</v>
      </c>
      <c r="AP26" s="48">
        <v>221151.37268324607</v>
      </c>
      <c r="AQ26" s="49">
        <v>2.0687299833796007</v>
      </c>
      <c r="AR26" s="46">
        <v>372331.61556429684</v>
      </c>
      <c r="AS26" s="49">
        <v>3.9875725912661779</v>
      </c>
      <c r="AT26" s="46">
        <v>593482.98824754287</v>
      </c>
      <c r="AU26" s="50">
        <v>2.9633403482588583</v>
      </c>
      <c r="AV26" s="139">
        <v>1120276.12232115</v>
      </c>
      <c r="AW26" s="140">
        <v>515818.75796781364</v>
      </c>
      <c r="AX26" s="141">
        <v>1636094.8802889637</v>
      </c>
      <c r="AY26" s="43"/>
      <c r="AZ26" s="45">
        <v>5424001.6286532069</v>
      </c>
      <c r="BA26" s="49">
        <v>50.852240054126185</v>
      </c>
      <c r="BB26" s="46">
        <v>557848.15630580904</v>
      </c>
      <c r="BC26" s="49">
        <v>37.827907798590154</v>
      </c>
      <c r="BD26" s="46">
        <v>5981849.7849590164</v>
      </c>
      <c r="BE26" s="50">
        <v>49.270233549069808</v>
      </c>
      <c r="BF26" s="48">
        <v>1714406.7142614233</v>
      </c>
      <c r="BG26" s="49">
        <v>3.4469097044713211</v>
      </c>
      <c r="BH26" s="46">
        <v>1171986.0907114276</v>
      </c>
      <c r="BI26" s="49">
        <v>6.5200169717801613</v>
      </c>
      <c r="BJ26" s="46">
        <v>2886392.8049728507</v>
      </c>
      <c r="BK26" s="50">
        <v>4.2627052310317719</v>
      </c>
      <c r="BL26" s="139">
        <v>7138408.3429146297</v>
      </c>
      <c r="BM26" s="140">
        <v>1729834.2470172367</v>
      </c>
      <c r="BN26" s="141">
        <v>8868242.5899318662</v>
      </c>
      <c r="BO26" s="43"/>
      <c r="BP26" s="45">
        <v>1200214.9414123194</v>
      </c>
      <c r="BQ26" s="49">
        <v>16.322126683425392</v>
      </c>
      <c r="BR26" s="46">
        <v>98951.482863288489</v>
      </c>
      <c r="BS26" s="49">
        <v>10.299935761766264</v>
      </c>
      <c r="BT26" s="46">
        <v>1299166.4242756078</v>
      </c>
      <c r="BU26" s="50">
        <v>15.62624999128708</v>
      </c>
      <c r="BV26" s="48">
        <v>379796.44875591435</v>
      </c>
      <c r="BW26" s="49">
        <v>1.7584390062083679</v>
      </c>
      <c r="BX26" s="46">
        <v>527358.42298520822</v>
      </c>
      <c r="BY26" s="49">
        <v>5.010198114949203</v>
      </c>
      <c r="BZ26" s="46">
        <v>907154.87174112257</v>
      </c>
      <c r="CA26" s="50">
        <v>2.8238987172945089</v>
      </c>
      <c r="CB26" s="139">
        <v>1580011.3901682338</v>
      </c>
      <c r="CC26" s="140">
        <v>626309.90584849671</v>
      </c>
      <c r="CD26" s="141">
        <v>2206321.2960167304</v>
      </c>
      <c r="CE26" s="43"/>
      <c r="CF26" s="45">
        <v>3425473.1383820851</v>
      </c>
      <c r="CG26" s="49">
        <v>27.533744380532795</v>
      </c>
      <c r="CH26" s="46">
        <v>182481.59617002882</v>
      </c>
      <c r="CI26" s="49">
        <v>11.184897098990428</v>
      </c>
      <c r="CJ26" s="46">
        <v>3607954.7345521138</v>
      </c>
      <c r="CK26" s="50">
        <v>25.638335296159983</v>
      </c>
      <c r="CL26" s="48">
        <v>1080015.4330959886</v>
      </c>
      <c r="CM26" s="49">
        <v>2.3392653795750147</v>
      </c>
      <c r="CN26" s="46">
        <v>516586.45562430558</v>
      </c>
      <c r="CO26" s="49">
        <v>3.4169160672309129</v>
      </c>
      <c r="CP26" s="46">
        <v>1596601.8887202942</v>
      </c>
      <c r="CQ26" s="50">
        <v>2.6051020007673573</v>
      </c>
      <c r="CR26" s="139">
        <v>4505488.5714780735</v>
      </c>
      <c r="CS26" s="140">
        <v>699068.05179433443</v>
      </c>
      <c r="CT26" s="141">
        <v>5204556.6232724078</v>
      </c>
      <c r="CU26" s="43"/>
      <c r="CV26" s="48">
        <v>18870757.961466428</v>
      </c>
      <c r="CW26" s="49">
        <v>29.229979679964604</v>
      </c>
      <c r="CX26" s="49">
        <v>1714558.8882194518</v>
      </c>
      <c r="CY26" s="49">
        <v>19.921442709309737</v>
      </c>
      <c r="CZ26" s="46">
        <v>20585316.849685881</v>
      </c>
      <c r="DA26" s="50">
        <v>28.135008856119192</v>
      </c>
      <c r="DB26" s="48">
        <v>4824387.5349385701</v>
      </c>
      <c r="DC26" s="49">
        <v>2.0823028553134035</v>
      </c>
      <c r="DD26" s="46">
        <v>3756837.9501778539</v>
      </c>
      <c r="DE26" s="49">
        <v>3.9721440460499453</v>
      </c>
      <c r="DF26" s="46">
        <v>8581225.485116424</v>
      </c>
      <c r="DG26" s="50">
        <v>2.6301413714002932</v>
      </c>
      <c r="DH26" s="177"/>
      <c r="DI26" s="190" t="s">
        <v>25</v>
      </c>
      <c r="DJ26" s="48">
        <v>20585316.849685881</v>
      </c>
      <c r="DK26" s="46">
        <v>8581225.485116424</v>
      </c>
      <c r="DL26" s="47">
        <v>29166542.334802307</v>
      </c>
      <c r="DM26"/>
    </row>
    <row r="27" spans="1:117" s="27" customFormat="1" ht="15.6" x14ac:dyDescent="0.3">
      <c r="A27" s="35">
        <v>15</v>
      </c>
      <c r="B27" s="35" t="s">
        <v>26</v>
      </c>
      <c r="C27" s="44"/>
      <c r="D27" s="45">
        <v>157349.09999999998</v>
      </c>
      <c r="E27" s="49">
        <v>1.6266331034910524</v>
      </c>
      <c r="F27" s="46">
        <v>0</v>
      </c>
      <c r="G27" s="49">
        <v>0</v>
      </c>
      <c r="H27" s="46">
        <v>157349.09999999998</v>
      </c>
      <c r="I27" s="50">
        <v>1.4256380752190339</v>
      </c>
      <c r="J27" s="48">
        <v>676931.12</v>
      </c>
      <c r="K27" s="49">
        <v>2.9203114740661169</v>
      </c>
      <c r="L27" s="46">
        <v>0</v>
      </c>
      <c r="M27" s="49">
        <v>0</v>
      </c>
      <c r="N27" s="46">
        <v>676931.12</v>
      </c>
      <c r="O27" s="50">
        <v>1.636502604890667</v>
      </c>
      <c r="P27" s="139">
        <v>834280.22</v>
      </c>
      <c r="Q27" s="140">
        <v>0</v>
      </c>
      <c r="R27" s="141">
        <v>834280.22</v>
      </c>
      <c r="S27" s="41"/>
      <c r="T27" s="45">
        <v>404089.85091258073</v>
      </c>
      <c r="U27" s="49">
        <v>2.1971793778176676</v>
      </c>
      <c r="V27" s="46">
        <v>0</v>
      </c>
      <c r="W27" s="49">
        <v>0</v>
      </c>
      <c r="X27" s="46">
        <v>404089.85091258073</v>
      </c>
      <c r="Y27" s="50">
        <v>1.9522191937416336</v>
      </c>
      <c r="Z27" s="48">
        <v>1228570.5212751029</v>
      </c>
      <c r="AA27" s="49">
        <v>1.5297871386654733</v>
      </c>
      <c r="AB27" s="46">
        <v>-1593.9383984826834</v>
      </c>
      <c r="AC27" s="49">
        <v>-6.8005136782758428E-3</v>
      </c>
      <c r="AD27" s="46">
        <v>1226976.5828766201</v>
      </c>
      <c r="AE27" s="50">
        <v>1.1826462700886184</v>
      </c>
      <c r="AF27" s="139">
        <v>1632660.3721876836</v>
      </c>
      <c r="AG27" s="140">
        <v>-1593.9383984826834</v>
      </c>
      <c r="AH27" s="141">
        <v>1631066.4337892008</v>
      </c>
      <c r="AI27" s="43"/>
      <c r="AJ27" s="45">
        <v>51810.5538205333</v>
      </c>
      <c r="AK27" s="49">
        <v>0.85857243881901235</v>
      </c>
      <c r="AL27" s="46">
        <v>0</v>
      </c>
      <c r="AM27" s="49">
        <v>0</v>
      </c>
      <c r="AN27" s="46">
        <v>51810.5538205333</v>
      </c>
      <c r="AO27" s="50">
        <v>0.75058388486437622</v>
      </c>
      <c r="AP27" s="48">
        <v>454398.96174635936</v>
      </c>
      <c r="AQ27" s="49">
        <v>4.2506123528686031</v>
      </c>
      <c r="AR27" s="46">
        <v>0</v>
      </c>
      <c r="AS27" s="49">
        <v>0</v>
      </c>
      <c r="AT27" s="46">
        <v>454398.96174635936</v>
      </c>
      <c r="AU27" s="50">
        <v>2.2688751054617868</v>
      </c>
      <c r="AV27" s="139">
        <v>506209.51556689269</v>
      </c>
      <c r="AW27" s="140">
        <v>0</v>
      </c>
      <c r="AX27" s="141">
        <v>506209.51556689269</v>
      </c>
      <c r="AY27" s="43"/>
      <c r="AZ27" s="45">
        <v>286095.43171844195</v>
      </c>
      <c r="BA27" s="49">
        <v>2.6822620213238264</v>
      </c>
      <c r="BB27" s="46">
        <v>0</v>
      </c>
      <c r="BC27" s="49">
        <v>0</v>
      </c>
      <c r="BD27" s="46">
        <v>286095.43171844195</v>
      </c>
      <c r="BE27" s="50">
        <v>2.3564598317953527</v>
      </c>
      <c r="BF27" s="48">
        <v>1286222.4938366744</v>
      </c>
      <c r="BG27" s="49">
        <v>2.5860216010790134</v>
      </c>
      <c r="BH27" s="46">
        <v>93.432751028128223</v>
      </c>
      <c r="BI27" s="49">
        <v>5.1978699000916942E-4</v>
      </c>
      <c r="BJ27" s="46">
        <v>1286315.9265877025</v>
      </c>
      <c r="BK27" s="50">
        <v>1.8996671622719261</v>
      </c>
      <c r="BL27" s="139">
        <v>1572317.9255551163</v>
      </c>
      <c r="BM27" s="140">
        <v>93.432751028128223</v>
      </c>
      <c r="BN27" s="141">
        <v>1572411.3583061444</v>
      </c>
      <c r="BO27" s="43"/>
      <c r="BP27" s="45">
        <v>118813.11730174716</v>
      </c>
      <c r="BQ27" s="49">
        <v>1.6157795452619526</v>
      </c>
      <c r="BR27" s="46">
        <v>5109.2454931139891</v>
      </c>
      <c r="BS27" s="49">
        <v>0.5318252829305703</v>
      </c>
      <c r="BT27" s="46">
        <v>123922.36279486115</v>
      </c>
      <c r="BU27" s="50">
        <v>1.4905263747277022</v>
      </c>
      <c r="BV27" s="48">
        <v>77728.743220534816</v>
      </c>
      <c r="BW27" s="49">
        <v>0.35988028437407604</v>
      </c>
      <c r="BX27" s="46">
        <v>24589.753535218486</v>
      </c>
      <c r="BY27" s="49">
        <v>0.23361632513959629</v>
      </c>
      <c r="BZ27" s="46">
        <v>102318.49675575329</v>
      </c>
      <c r="CA27" s="50">
        <v>0.31850908896020225</v>
      </c>
      <c r="CB27" s="139">
        <v>196541.86052228196</v>
      </c>
      <c r="CC27" s="140">
        <v>29698.999028332473</v>
      </c>
      <c r="CD27" s="141">
        <v>226240.85955061443</v>
      </c>
      <c r="CE27" s="43"/>
      <c r="CF27" s="45">
        <v>180184.73348345057</v>
      </c>
      <c r="CG27" s="49">
        <v>1.4483139095205415</v>
      </c>
      <c r="CH27" s="46">
        <v>0</v>
      </c>
      <c r="CI27" s="49">
        <v>0</v>
      </c>
      <c r="CJ27" s="46">
        <v>180184.73348345057</v>
      </c>
      <c r="CK27" s="50">
        <v>1.2804031514190839</v>
      </c>
      <c r="CL27" s="48">
        <v>1334578.9923936743</v>
      </c>
      <c r="CM27" s="49">
        <v>2.8906387238053117</v>
      </c>
      <c r="CN27" s="46">
        <v>155.61460465274189</v>
      </c>
      <c r="CO27" s="49">
        <v>1.0292992337384125E-3</v>
      </c>
      <c r="CP27" s="46">
        <v>1334734.606998327</v>
      </c>
      <c r="CQ27" s="50">
        <v>2.1778251796831767</v>
      </c>
      <c r="CR27" s="139">
        <v>1514763.7258771248</v>
      </c>
      <c r="CS27" s="140">
        <v>155.61460465274189</v>
      </c>
      <c r="CT27" s="141">
        <v>1514919.3404817774</v>
      </c>
      <c r="CU27" s="43"/>
      <c r="CV27" s="48">
        <v>1198342.7872367536</v>
      </c>
      <c r="CW27" s="49">
        <v>1.8561806257113638</v>
      </c>
      <c r="CX27" s="49">
        <v>5109.2454931139891</v>
      </c>
      <c r="CY27" s="49">
        <v>5.9364272687402568E-2</v>
      </c>
      <c r="CZ27" s="46">
        <v>1203452.0327298676</v>
      </c>
      <c r="DA27" s="50">
        <v>1.6448196472276373</v>
      </c>
      <c r="DB27" s="48">
        <v>5058430.8324723449</v>
      </c>
      <c r="DC27" s="49">
        <v>2.1833206577167403</v>
      </c>
      <c r="DD27" s="46">
        <v>23244.862492416672</v>
      </c>
      <c r="DE27" s="49">
        <v>2.4577036160458147E-2</v>
      </c>
      <c r="DF27" s="46">
        <v>5081675.6949647618</v>
      </c>
      <c r="DG27" s="50">
        <v>1.5575310897665828</v>
      </c>
      <c r="DH27" s="177"/>
      <c r="DI27" s="190" t="s">
        <v>26</v>
      </c>
      <c r="DJ27" s="48">
        <v>1203452.0327298676</v>
      </c>
      <c r="DK27" s="46">
        <v>5081675.6949647618</v>
      </c>
      <c r="DL27" s="47">
        <v>6285127.7276946297</v>
      </c>
      <c r="DM27"/>
    </row>
    <row r="28" spans="1:117" s="27" customFormat="1" ht="15.6" x14ac:dyDescent="0.3">
      <c r="A28" s="35">
        <v>16</v>
      </c>
      <c r="B28" s="35" t="s">
        <v>27</v>
      </c>
      <c r="C28" s="44"/>
      <c r="D28" s="45">
        <v>119173.54</v>
      </c>
      <c r="E28" s="49">
        <v>1.2319843279956166</v>
      </c>
      <c r="F28" s="46">
        <v>20732.29</v>
      </c>
      <c r="G28" s="49">
        <v>1.5201855110720048</v>
      </c>
      <c r="H28" s="46">
        <v>139905.82999999999</v>
      </c>
      <c r="I28" s="50">
        <v>1.2675959264661911</v>
      </c>
      <c r="J28" s="48">
        <v>50455.45</v>
      </c>
      <c r="K28" s="49">
        <v>0.21766709375714513</v>
      </c>
      <c r="L28" s="46">
        <v>95740.560000000012</v>
      </c>
      <c r="M28" s="49">
        <v>0.52649831723895213</v>
      </c>
      <c r="N28" s="46">
        <v>146196.01</v>
      </c>
      <c r="O28" s="50">
        <v>0.35343352391543476</v>
      </c>
      <c r="P28" s="139">
        <v>169628.99</v>
      </c>
      <c r="Q28" s="140">
        <v>116472.85</v>
      </c>
      <c r="R28" s="141">
        <v>286101.83999999997</v>
      </c>
      <c r="S28" s="41"/>
      <c r="T28" s="45">
        <v>199112.70659662035</v>
      </c>
      <c r="U28" s="49">
        <v>1.0826461783376942</v>
      </c>
      <c r="V28" s="46">
        <v>112178.38765686894</v>
      </c>
      <c r="W28" s="49">
        <v>4.8610472616401159</v>
      </c>
      <c r="X28" s="46">
        <v>311291.09425348928</v>
      </c>
      <c r="Y28" s="50">
        <v>1.5038943632711208</v>
      </c>
      <c r="Z28" s="48">
        <v>634425.2977364558</v>
      </c>
      <c r="AA28" s="49">
        <v>0.78997147018792935</v>
      </c>
      <c r="AB28" s="46">
        <v>443324.71012693626</v>
      </c>
      <c r="AC28" s="49">
        <v>1.8914380618509556</v>
      </c>
      <c r="AD28" s="46">
        <v>1077750.0078633921</v>
      </c>
      <c r="AE28" s="50">
        <v>1.0388112085231118</v>
      </c>
      <c r="AF28" s="139">
        <v>833538.00433307618</v>
      </c>
      <c r="AG28" s="140">
        <v>555503.09778380522</v>
      </c>
      <c r="AH28" s="141">
        <v>1389041.1021168814</v>
      </c>
      <c r="AI28" s="43"/>
      <c r="AJ28" s="45">
        <v>71558.622381368492</v>
      </c>
      <c r="AK28" s="49">
        <v>1.1858252113906453</v>
      </c>
      <c r="AL28" s="46">
        <v>57809.654996114899</v>
      </c>
      <c r="AM28" s="49">
        <v>6.6585642704578323</v>
      </c>
      <c r="AN28" s="46">
        <v>129368.27737748339</v>
      </c>
      <c r="AO28" s="50">
        <v>1.8741692001315919</v>
      </c>
      <c r="AP28" s="48">
        <v>140702.23958314565</v>
      </c>
      <c r="AQ28" s="49">
        <v>1.3161796746847174</v>
      </c>
      <c r="AR28" s="46">
        <v>189191.37575368339</v>
      </c>
      <c r="AS28" s="49">
        <v>2.0261893240410331</v>
      </c>
      <c r="AT28" s="46">
        <v>329893.61533682904</v>
      </c>
      <c r="AU28" s="50">
        <v>1.6472031723222023</v>
      </c>
      <c r="AV28" s="139">
        <v>212260.86196451413</v>
      </c>
      <c r="AW28" s="140">
        <v>247001.03074979829</v>
      </c>
      <c r="AX28" s="141">
        <v>459261.89271431242</v>
      </c>
      <c r="AY28" s="43"/>
      <c r="AZ28" s="45">
        <v>43877.802280457989</v>
      </c>
      <c r="BA28" s="49">
        <v>0.41137239392152769</v>
      </c>
      <c r="BB28" s="46">
        <v>19248.395245039908</v>
      </c>
      <c r="BC28" s="49">
        <v>1.3052414216477866</v>
      </c>
      <c r="BD28" s="46">
        <v>63126.197525497897</v>
      </c>
      <c r="BE28" s="50">
        <v>0.51994660631005851</v>
      </c>
      <c r="BF28" s="48">
        <v>153025.84456995432</v>
      </c>
      <c r="BG28" s="49">
        <v>0.30766694057794286</v>
      </c>
      <c r="BH28" s="46">
        <v>90814.766359341826</v>
      </c>
      <c r="BI28" s="49">
        <v>0.50522256419590228</v>
      </c>
      <c r="BJ28" s="46">
        <v>243840.61092929615</v>
      </c>
      <c r="BK28" s="50">
        <v>0.36011060100881542</v>
      </c>
      <c r="BL28" s="139">
        <v>196903.6468504123</v>
      </c>
      <c r="BM28" s="140">
        <v>110063.16160438173</v>
      </c>
      <c r="BN28" s="141">
        <v>306966.80845479405</v>
      </c>
      <c r="BO28" s="43"/>
      <c r="BP28" s="45">
        <v>28950.456576173397</v>
      </c>
      <c r="BQ28" s="49">
        <v>0.39370699653452734</v>
      </c>
      <c r="BR28" s="46">
        <v>10411.171712722</v>
      </c>
      <c r="BS28" s="49">
        <v>1.0837068504967211</v>
      </c>
      <c r="BT28" s="46">
        <v>39361.628288895401</v>
      </c>
      <c r="BU28" s="50">
        <v>0.4734379154305437</v>
      </c>
      <c r="BV28" s="48">
        <v>120760.47012641205</v>
      </c>
      <c r="BW28" s="49">
        <v>0.55911507802121463</v>
      </c>
      <c r="BX28" s="46">
        <v>82033.142465199286</v>
      </c>
      <c r="BY28" s="49">
        <v>0.77936044600548449</v>
      </c>
      <c r="BZ28" s="46">
        <v>202793.61259161134</v>
      </c>
      <c r="CA28" s="50">
        <v>0.63127988429785442</v>
      </c>
      <c r="CB28" s="139">
        <v>149710.92670258545</v>
      </c>
      <c r="CC28" s="140">
        <v>92444.314177921289</v>
      </c>
      <c r="CD28" s="141">
        <v>242155.24088050675</v>
      </c>
      <c r="CE28" s="43"/>
      <c r="CF28" s="45">
        <v>193993.31098205163</v>
      </c>
      <c r="CG28" s="49">
        <v>1.5593064141311119</v>
      </c>
      <c r="CH28" s="46">
        <v>61685.013953002126</v>
      </c>
      <c r="CI28" s="49">
        <v>3.7808773492492875</v>
      </c>
      <c r="CJ28" s="46">
        <v>255678.32493505377</v>
      </c>
      <c r="CK28" s="50">
        <v>1.8168649844381153</v>
      </c>
      <c r="CL28" s="48">
        <v>947268.14835151564</v>
      </c>
      <c r="CM28" s="49">
        <v>2.0517406665760913</v>
      </c>
      <c r="CN28" s="46">
        <v>329301.65747374686</v>
      </c>
      <c r="CO28" s="49">
        <v>2.1781371000677772</v>
      </c>
      <c r="CP28" s="46">
        <v>1276569.8058252626</v>
      </c>
      <c r="CQ28" s="50">
        <v>2.0829203439939019</v>
      </c>
      <c r="CR28" s="139">
        <v>1141261.4593335672</v>
      </c>
      <c r="CS28" s="140">
        <v>390986.67142674897</v>
      </c>
      <c r="CT28" s="141">
        <v>1532248.1307603163</v>
      </c>
      <c r="CU28" s="43"/>
      <c r="CV28" s="48">
        <v>656666.43881667184</v>
      </c>
      <c r="CW28" s="49">
        <v>1.0171476260953782</v>
      </c>
      <c r="CX28" s="49">
        <v>282064.91356374783</v>
      </c>
      <c r="CY28" s="49">
        <v>3.2773094318749312</v>
      </c>
      <c r="CZ28" s="46">
        <v>938731.35238041962</v>
      </c>
      <c r="DA28" s="50">
        <v>1.2830123094822741</v>
      </c>
      <c r="DB28" s="48">
        <v>2046637.4503674835</v>
      </c>
      <c r="DC28" s="49">
        <v>0.8833699564613896</v>
      </c>
      <c r="DD28" s="46">
        <v>1230406.2121789076</v>
      </c>
      <c r="DE28" s="49">
        <v>1.3009213532082051</v>
      </c>
      <c r="DF28" s="46">
        <v>3277043.6625463911</v>
      </c>
      <c r="DG28" s="50">
        <v>1.0044122634579002</v>
      </c>
      <c r="DH28" s="177"/>
      <c r="DI28" s="190" t="s">
        <v>27</v>
      </c>
      <c r="DJ28" s="48">
        <v>938731.35238041962</v>
      </c>
      <c r="DK28" s="46">
        <v>3277043.6625463911</v>
      </c>
      <c r="DL28" s="47">
        <v>4215775.0149268107</v>
      </c>
      <c r="DM28"/>
    </row>
    <row r="29" spans="1:117" s="27" customFormat="1" ht="15.6" x14ac:dyDescent="0.3">
      <c r="A29" s="35">
        <v>17</v>
      </c>
      <c r="B29" s="35" t="s">
        <v>28</v>
      </c>
      <c r="C29" s="44"/>
      <c r="D29" s="45">
        <v>147187.76</v>
      </c>
      <c r="E29" s="49">
        <v>1.5215878759058441</v>
      </c>
      <c r="F29" s="46">
        <v>56158.409999999989</v>
      </c>
      <c r="G29" s="49">
        <v>4.1177892652881649</v>
      </c>
      <c r="H29" s="46">
        <v>203346.16999999998</v>
      </c>
      <c r="I29" s="50">
        <v>1.8423876742985021</v>
      </c>
      <c r="J29" s="48">
        <v>18063.650000000001</v>
      </c>
      <c r="K29" s="49">
        <v>7.7927403246750446E-2</v>
      </c>
      <c r="L29" s="46">
        <v>61091.380000000005</v>
      </c>
      <c r="M29" s="49">
        <v>0.3359548844064143</v>
      </c>
      <c r="N29" s="46">
        <v>79155.03</v>
      </c>
      <c r="O29" s="50">
        <v>0.1913598133665341</v>
      </c>
      <c r="P29" s="139">
        <v>165251.41</v>
      </c>
      <c r="Q29" s="140">
        <v>117249.79</v>
      </c>
      <c r="R29" s="141">
        <v>282501.2</v>
      </c>
      <c r="S29" s="41"/>
      <c r="T29" s="45">
        <v>14289260.794878019</v>
      </c>
      <c r="U29" s="49">
        <v>77.695762642543045</v>
      </c>
      <c r="V29" s="46">
        <v>1189171.1892148142</v>
      </c>
      <c r="W29" s="49">
        <v>51.530579764042734</v>
      </c>
      <c r="X29" s="46">
        <v>15478431.984092833</v>
      </c>
      <c r="Y29" s="50">
        <v>74.778646234566082</v>
      </c>
      <c r="Z29" s="48">
        <v>879595.65899086301</v>
      </c>
      <c r="AA29" s="49">
        <v>1.0952518419159569</v>
      </c>
      <c r="AB29" s="46">
        <v>341023.52990898641</v>
      </c>
      <c r="AC29" s="49">
        <v>1.4549716488213256</v>
      </c>
      <c r="AD29" s="46">
        <v>1220619.1888998495</v>
      </c>
      <c r="AE29" s="50">
        <v>1.176518566936791</v>
      </c>
      <c r="AF29" s="139">
        <v>15168856.453868883</v>
      </c>
      <c r="AG29" s="140">
        <v>1530194.7191238008</v>
      </c>
      <c r="AH29" s="141">
        <v>16699051.172992684</v>
      </c>
      <c r="AI29" s="43"/>
      <c r="AJ29" s="45">
        <v>428388.23328863271</v>
      </c>
      <c r="AK29" s="49">
        <v>7.0989847259695535</v>
      </c>
      <c r="AL29" s="46">
        <v>96478.138968945277</v>
      </c>
      <c r="AM29" s="49">
        <v>11.112432500454421</v>
      </c>
      <c r="AN29" s="46">
        <v>524866.37225757795</v>
      </c>
      <c r="AO29" s="50">
        <v>7.60378362463352</v>
      </c>
      <c r="AP29" s="48">
        <v>43522.425400239015</v>
      </c>
      <c r="AQ29" s="49">
        <v>0.40712451965575025</v>
      </c>
      <c r="AR29" s="46">
        <v>124664.82819857655</v>
      </c>
      <c r="AS29" s="49">
        <v>1.3351271587994018</v>
      </c>
      <c r="AT29" s="46">
        <v>168187.25359881556</v>
      </c>
      <c r="AU29" s="50">
        <v>0.83978156833761353</v>
      </c>
      <c r="AV29" s="139">
        <v>471910.65868887171</v>
      </c>
      <c r="AW29" s="140">
        <v>221142.96716752183</v>
      </c>
      <c r="AX29" s="141">
        <v>693053.62585639348</v>
      </c>
      <c r="AY29" s="43"/>
      <c r="AZ29" s="45">
        <v>4774922.6481167413</v>
      </c>
      <c r="BA29" s="49">
        <v>44.766858376148406</v>
      </c>
      <c r="BB29" s="46">
        <v>709025.49565088539</v>
      </c>
      <c r="BC29" s="49">
        <v>48.079303970359085</v>
      </c>
      <c r="BD29" s="46">
        <v>5483948.143767627</v>
      </c>
      <c r="BE29" s="50">
        <v>45.16920610307001</v>
      </c>
      <c r="BF29" s="48">
        <v>720069.96167575114</v>
      </c>
      <c r="BG29" s="49">
        <v>1.4477405612983185</v>
      </c>
      <c r="BH29" s="46">
        <v>471982.38814021595</v>
      </c>
      <c r="BI29" s="49">
        <v>2.625742067627709</v>
      </c>
      <c r="BJ29" s="46">
        <v>1192052.349815967</v>
      </c>
      <c r="BK29" s="50">
        <v>1.7604560884678457</v>
      </c>
      <c r="BL29" s="139">
        <v>5494992.6097924924</v>
      </c>
      <c r="BM29" s="140">
        <v>1181007.8837911014</v>
      </c>
      <c r="BN29" s="141">
        <v>6676000.4935835935</v>
      </c>
      <c r="BO29" s="43"/>
      <c r="BP29" s="45">
        <v>1039381.6936381613</v>
      </c>
      <c r="BQ29" s="49">
        <v>14.134901250297979</v>
      </c>
      <c r="BR29" s="46">
        <v>71659.399044977123</v>
      </c>
      <c r="BS29" s="49">
        <v>7.4590818200246822</v>
      </c>
      <c r="BT29" s="46">
        <v>1111041.0926831383</v>
      </c>
      <c r="BU29" s="50">
        <v>13.363496423901111</v>
      </c>
      <c r="BV29" s="48">
        <v>347077.42283131217</v>
      </c>
      <c r="BW29" s="49">
        <v>1.6069515143704987</v>
      </c>
      <c r="BX29" s="46">
        <v>210758.03962931482</v>
      </c>
      <c r="BY29" s="49">
        <v>2.0023185121114495</v>
      </c>
      <c r="BZ29" s="46">
        <v>557835.46246062696</v>
      </c>
      <c r="CA29" s="50">
        <v>1.7364960449151323</v>
      </c>
      <c r="CB29" s="139">
        <v>1386459.1164694736</v>
      </c>
      <c r="CC29" s="140">
        <v>282417.43867429195</v>
      </c>
      <c r="CD29" s="141">
        <v>1668876.5551437656</v>
      </c>
      <c r="CE29" s="43"/>
      <c r="CF29" s="45">
        <v>1690537.0499199964</v>
      </c>
      <c r="CG29" s="49">
        <v>13.588433806928675</v>
      </c>
      <c r="CH29" s="46">
        <v>93693.74464718446</v>
      </c>
      <c r="CI29" s="49">
        <v>5.7427977105231047</v>
      </c>
      <c r="CJ29" s="46">
        <v>1784230.7945671808</v>
      </c>
      <c r="CK29" s="50">
        <v>12.678847358800361</v>
      </c>
      <c r="CL29" s="48">
        <v>147871.37205726604</v>
      </c>
      <c r="CM29" s="49">
        <v>0.32028281326705371</v>
      </c>
      <c r="CN29" s="46">
        <v>147364.97543202504</v>
      </c>
      <c r="CO29" s="49">
        <v>0.97473278058024959</v>
      </c>
      <c r="CP29" s="46">
        <v>295236.3474892911</v>
      </c>
      <c r="CQ29" s="50">
        <v>0.48172359370065854</v>
      </c>
      <c r="CR29" s="139">
        <v>1838408.4219772625</v>
      </c>
      <c r="CS29" s="140">
        <v>241058.72007920948</v>
      </c>
      <c r="CT29" s="141">
        <v>2079467.1420564719</v>
      </c>
      <c r="CU29" s="43"/>
      <c r="CV29" s="48">
        <v>22369678.179841552</v>
      </c>
      <c r="CW29" s="49">
        <v>34.649654241726331</v>
      </c>
      <c r="CX29" s="49">
        <v>2216186.3775268062</v>
      </c>
      <c r="CY29" s="49">
        <v>25.74984753011417</v>
      </c>
      <c r="CZ29" s="46">
        <v>24585864.557368357</v>
      </c>
      <c r="DA29" s="50">
        <v>33.602762692839534</v>
      </c>
      <c r="DB29" s="48">
        <v>2156200.4909554315</v>
      </c>
      <c r="DC29" s="49">
        <v>0.9306595721070795</v>
      </c>
      <c r="DD29" s="46">
        <v>1356885.1413091188</v>
      </c>
      <c r="DE29" s="49">
        <v>1.4346488474355135</v>
      </c>
      <c r="DF29" s="46">
        <v>3513085.6322645503</v>
      </c>
      <c r="DG29" s="50">
        <v>1.0767590105535596</v>
      </c>
      <c r="DH29" s="177"/>
      <c r="DI29" s="190" t="s">
        <v>28</v>
      </c>
      <c r="DJ29" s="48">
        <v>24585864.557368357</v>
      </c>
      <c r="DK29" s="46">
        <v>3513085.6322645503</v>
      </c>
      <c r="DL29" s="47">
        <v>28098950.189632908</v>
      </c>
      <c r="DM29"/>
    </row>
    <row r="30" spans="1:117" s="27" customFormat="1" ht="15.6" x14ac:dyDescent="0.3">
      <c r="A30" s="35">
        <v>18</v>
      </c>
      <c r="B30" s="35" t="s">
        <v>29</v>
      </c>
      <c r="C30" s="44"/>
      <c r="D30" s="45">
        <v>325172.80000000005</v>
      </c>
      <c r="E30" s="49">
        <v>3.3615498330456002</v>
      </c>
      <c r="F30" s="46">
        <v>46840.39</v>
      </c>
      <c r="G30" s="49">
        <v>3.4345497873588502</v>
      </c>
      <c r="H30" s="46">
        <v>372013.19000000006</v>
      </c>
      <c r="I30" s="50">
        <v>3.3705700772847944</v>
      </c>
      <c r="J30" s="48">
        <v>13915.35</v>
      </c>
      <c r="K30" s="49">
        <v>6.0031449389778301E-2</v>
      </c>
      <c r="L30" s="46">
        <v>25632.080000000002</v>
      </c>
      <c r="M30" s="49">
        <v>0.14095642418776536</v>
      </c>
      <c r="N30" s="46">
        <v>39547.43</v>
      </c>
      <c r="O30" s="50">
        <v>9.5607175234802791E-2</v>
      </c>
      <c r="P30" s="139">
        <v>339088.15</v>
      </c>
      <c r="Q30" s="140">
        <v>72472.47</v>
      </c>
      <c r="R30" s="141">
        <v>411560.62</v>
      </c>
      <c r="S30" s="41"/>
      <c r="T30" s="45">
        <v>3435313.5175216259</v>
      </c>
      <c r="U30" s="49">
        <v>18.679014085581912</v>
      </c>
      <c r="V30" s="46">
        <v>66080.946500262085</v>
      </c>
      <c r="W30" s="49">
        <v>2.8634981366842349</v>
      </c>
      <c r="X30" s="46">
        <v>3501394.4640218881</v>
      </c>
      <c r="Y30" s="50">
        <v>16.915766288332229</v>
      </c>
      <c r="Z30" s="48">
        <v>18709.946903531752</v>
      </c>
      <c r="AA30" s="49">
        <v>2.329718615454851E-2</v>
      </c>
      <c r="AB30" s="46">
        <v>16752.691052652623</v>
      </c>
      <c r="AC30" s="49">
        <v>7.1475098887098673E-2</v>
      </c>
      <c r="AD30" s="46">
        <v>35462.637956184379</v>
      </c>
      <c r="AE30" s="50">
        <v>3.4181382995963683E-2</v>
      </c>
      <c r="AF30" s="139">
        <v>3454023.4644251578</v>
      </c>
      <c r="AG30" s="140">
        <v>82833.637552914704</v>
      </c>
      <c r="AH30" s="141">
        <v>3536857.1019780724</v>
      </c>
      <c r="AI30" s="43"/>
      <c r="AJ30" s="45">
        <v>201207.46950995049</v>
      </c>
      <c r="AK30" s="49">
        <v>3.3342856824915152</v>
      </c>
      <c r="AL30" s="46">
        <v>52152.970063793917</v>
      </c>
      <c r="AM30" s="49">
        <v>6.0070225827912829</v>
      </c>
      <c r="AN30" s="46">
        <v>253360.4395737444</v>
      </c>
      <c r="AO30" s="50">
        <v>3.6704541639321482</v>
      </c>
      <c r="AP30" s="48">
        <v>3894.6848721155325</v>
      </c>
      <c r="AQ30" s="49">
        <v>3.6432291932008122E-2</v>
      </c>
      <c r="AR30" s="46">
        <v>24504.234115876432</v>
      </c>
      <c r="AS30" s="49">
        <v>0.26243383114900914</v>
      </c>
      <c r="AT30" s="46">
        <v>28398.918987991965</v>
      </c>
      <c r="AU30" s="50">
        <v>0.14179962046182482</v>
      </c>
      <c r="AV30" s="139">
        <v>205102.15438206602</v>
      </c>
      <c r="AW30" s="140">
        <v>76657.204179670342</v>
      </c>
      <c r="AX30" s="141">
        <v>281759.35856173636</v>
      </c>
      <c r="AY30" s="43"/>
      <c r="AZ30" s="45">
        <v>426639.70008971059</v>
      </c>
      <c r="BA30" s="49">
        <v>3.9999221849366275</v>
      </c>
      <c r="BB30" s="46">
        <v>18533.666856906992</v>
      </c>
      <c r="BC30" s="49">
        <v>1.2567754022449984</v>
      </c>
      <c r="BD30" s="46">
        <v>445173.36694661761</v>
      </c>
      <c r="BE30" s="50">
        <v>3.666724599878243</v>
      </c>
      <c r="BF30" s="48">
        <v>1854.4447162236859</v>
      </c>
      <c r="BG30" s="49">
        <v>3.7284638677530756E-3</v>
      </c>
      <c r="BH30" s="46">
        <v>28311.422789348122</v>
      </c>
      <c r="BI30" s="49">
        <v>0.15750268586356825</v>
      </c>
      <c r="BJ30" s="46">
        <v>30165.867505571809</v>
      </c>
      <c r="BK30" s="50">
        <v>4.4549792735442253E-2</v>
      </c>
      <c r="BL30" s="139">
        <v>428494.14480593428</v>
      </c>
      <c r="BM30" s="140">
        <v>46845.089646255117</v>
      </c>
      <c r="BN30" s="141">
        <v>475339.23445218941</v>
      </c>
      <c r="BO30" s="43"/>
      <c r="BP30" s="45">
        <v>367093.89971681108</v>
      </c>
      <c r="BQ30" s="49">
        <v>4.9922334151579708</v>
      </c>
      <c r="BR30" s="46">
        <v>21626.641213643685</v>
      </c>
      <c r="BS30" s="49">
        <v>2.2511336747833544</v>
      </c>
      <c r="BT30" s="46">
        <v>388720.54093045474</v>
      </c>
      <c r="BU30" s="50">
        <v>4.6754936364019093</v>
      </c>
      <c r="BV30" s="48">
        <v>38054.833368797888</v>
      </c>
      <c r="BW30" s="49">
        <v>0.17619201967172668</v>
      </c>
      <c r="BX30" s="46">
        <v>10224.944870163819</v>
      </c>
      <c r="BY30" s="49">
        <v>9.7142659112114338E-2</v>
      </c>
      <c r="BZ30" s="46">
        <v>48279.778238961706</v>
      </c>
      <c r="CA30" s="50">
        <v>0.15029099009146285</v>
      </c>
      <c r="CB30" s="139">
        <v>405148.73308560898</v>
      </c>
      <c r="CC30" s="140">
        <v>31851.586083807502</v>
      </c>
      <c r="CD30" s="141">
        <v>437000.3191694165</v>
      </c>
      <c r="CE30" s="43"/>
      <c r="CF30" s="45">
        <v>421896.11866425752</v>
      </c>
      <c r="CG30" s="49">
        <v>3.391175296714553</v>
      </c>
      <c r="CH30" s="46">
        <v>24303.155385350463</v>
      </c>
      <c r="CI30" s="49">
        <v>1.4896203116978524</v>
      </c>
      <c r="CJ30" s="46">
        <v>446199.27404960798</v>
      </c>
      <c r="CK30" s="50">
        <v>3.1707178827472586</v>
      </c>
      <c r="CL30" s="48">
        <v>0</v>
      </c>
      <c r="CM30" s="49">
        <v>0</v>
      </c>
      <c r="CN30" s="46">
        <v>0</v>
      </c>
      <c r="CO30" s="49">
        <v>0</v>
      </c>
      <c r="CP30" s="46">
        <v>0</v>
      </c>
      <c r="CQ30" s="50">
        <v>0</v>
      </c>
      <c r="CR30" s="139">
        <v>421896.11866425752</v>
      </c>
      <c r="CS30" s="140">
        <v>24303.155385350463</v>
      </c>
      <c r="CT30" s="141">
        <v>446199.27404960798</v>
      </c>
      <c r="CU30" s="43"/>
      <c r="CV30" s="48">
        <v>5177323.5055023553</v>
      </c>
      <c r="CW30" s="49">
        <v>8.0194479295137437</v>
      </c>
      <c r="CX30" s="49">
        <v>229537.77001995713</v>
      </c>
      <c r="CY30" s="49">
        <v>2.6669970722463821</v>
      </c>
      <c r="CZ30" s="46">
        <v>5406861.2755223121</v>
      </c>
      <c r="DA30" s="50">
        <v>7.3898347536462357</v>
      </c>
      <c r="DB30" s="48">
        <v>76429.259860668855</v>
      </c>
      <c r="DC30" s="49">
        <v>3.298840834920351E-2</v>
      </c>
      <c r="DD30" s="46">
        <v>105425.37282804099</v>
      </c>
      <c r="DE30" s="49">
        <v>0.1114673490139956</v>
      </c>
      <c r="DF30" s="46">
        <v>181854.63268870983</v>
      </c>
      <c r="DG30" s="50">
        <v>5.5738355068861191E-2</v>
      </c>
      <c r="DH30" s="177"/>
      <c r="DI30" s="190" t="s">
        <v>29</v>
      </c>
      <c r="DJ30" s="48">
        <v>5406861.2755223121</v>
      </c>
      <c r="DK30" s="46">
        <v>181854.63268870983</v>
      </c>
      <c r="DL30" s="47">
        <v>5588715.9082110217</v>
      </c>
      <c r="DM30"/>
    </row>
    <row r="31" spans="1:117" s="27" customFormat="1" ht="15.6" x14ac:dyDescent="0.3">
      <c r="A31" s="35">
        <v>19</v>
      </c>
      <c r="B31" s="35" t="s">
        <v>59</v>
      </c>
      <c r="C31" s="44"/>
      <c r="D31" s="45">
        <v>164355.44</v>
      </c>
      <c r="E31" s="49">
        <v>1.6990627810571366</v>
      </c>
      <c r="F31" s="46">
        <v>32235.59</v>
      </c>
      <c r="G31" s="49">
        <v>2.3636596275113653</v>
      </c>
      <c r="H31" s="46">
        <v>196591.03</v>
      </c>
      <c r="I31" s="50">
        <v>1.7811837348578883</v>
      </c>
      <c r="J31" s="48">
        <v>3597413.4800000004</v>
      </c>
      <c r="K31" s="49">
        <v>15.519404489195475</v>
      </c>
      <c r="L31" s="46">
        <v>560589.29</v>
      </c>
      <c r="M31" s="49">
        <v>3.0828033369261565</v>
      </c>
      <c r="N31" s="46">
        <v>4158002.7700000005</v>
      </c>
      <c r="O31" s="50">
        <v>10.052104509905838</v>
      </c>
      <c r="P31" s="139">
        <v>3761768.9200000004</v>
      </c>
      <c r="Q31" s="140">
        <v>592824.88</v>
      </c>
      <c r="R31" s="141">
        <v>4354593.8000000007</v>
      </c>
      <c r="S31" s="41"/>
      <c r="T31" s="45">
        <v>110699.98909303162</v>
      </c>
      <c r="U31" s="49">
        <v>0.60191497660867699</v>
      </c>
      <c r="V31" s="46">
        <v>23981.176149623949</v>
      </c>
      <c r="W31" s="49">
        <v>1.0391808358809183</v>
      </c>
      <c r="X31" s="46">
        <v>134681.16524265555</v>
      </c>
      <c r="Y31" s="50">
        <v>0.65066508161097425</v>
      </c>
      <c r="Z31" s="48">
        <v>4631361.5298335515</v>
      </c>
      <c r="AA31" s="49">
        <v>5.7668625285718846</v>
      </c>
      <c r="AB31" s="46">
        <v>903481.92998563254</v>
      </c>
      <c r="AC31" s="49">
        <v>3.8546917677566079</v>
      </c>
      <c r="AD31" s="46">
        <v>5534843.4598191837</v>
      </c>
      <c r="AE31" s="50">
        <v>5.334871149645859</v>
      </c>
      <c r="AF31" s="139">
        <v>4742061.5189265832</v>
      </c>
      <c r="AG31" s="140">
        <v>927463.10613525647</v>
      </c>
      <c r="AH31" s="141">
        <v>5669524.6250618398</v>
      </c>
      <c r="AI31" s="43"/>
      <c r="AJ31" s="45">
        <v>84311.16137408292</v>
      </c>
      <c r="AK31" s="49">
        <v>1.3971523966208124</v>
      </c>
      <c r="AL31" s="46">
        <v>0</v>
      </c>
      <c r="AM31" s="49">
        <v>0</v>
      </c>
      <c r="AN31" s="46">
        <v>84311.16137408292</v>
      </c>
      <c r="AO31" s="50">
        <v>1.2214229413719693</v>
      </c>
      <c r="AP31" s="48">
        <v>2630992.9324301006</v>
      </c>
      <c r="AQ31" s="49">
        <v>24.61126014882884</v>
      </c>
      <c r="AR31" s="46">
        <v>354328.85210519185</v>
      </c>
      <c r="AS31" s="49">
        <v>3.7947677819625785</v>
      </c>
      <c r="AT31" s="46">
        <v>2985321.7845352925</v>
      </c>
      <c r="AU31" s="50">
        <v>14.906113017277706</v>
      </c>
      <c r="AV31" s="139">
        <v>2715304.0938041834</v>
      </c>
      <c r="AW31" s="140">
        <v>354328.85210519185</v>
      </c>
      <c r="AX31" s="141">
        <v>3069632.9459093753</v>
      </c>
      <c r="AY31" s="43"/>
      <c r="AZ31" s="45">
        <v>191203.57145859938</v>
      </c>
      <c r="BA31" s="49">
        <v>1.7926119091953965</v>
      </c>
      <c r="BB31" s="46">
        <v>57065.865725545416</v>
      </c>
      <c r="BC31" s="49">
        <v>3.8696593019288952</v>
      </c>
      <c r="BD31" s="46">
        <v>248269.4371841448</v>
      </c>
      <c r="BE31" s="50">
        <v>2.0449014256286175</v>
      </c>
      <c r="BF31" s="48">
        <v>5975278.7825462492</v>
      </c>
      <c r="BG31" s="49">
        <v>12.013629117961798</v>
      </c>
      <c r="BH31" s="46">
        <v>926286.56897025835</v>
      </c>
      <c r="BI31" s="49">
        <v>5.1531363710571139</v>
      </c>
      <c r="BJ31" s="46">
        <v>6901565.3515165076</v>
      </c>
      <c r="BK31" s="50">
        <v>10.192423801615513</v>
      </c>
      <c r="BL31" s="139">
        <v>6166482.3540048487</v>
      </c>
      <c r="BM31" s="140">
        <v>983352.43469580379</v>
      </c>
      <c r="BN31" s="141">
        <v>7149834.7887006523</v>
      </c>
      <c r="BO31" s="43"/>
      <c r="BP31" s="45">
        <v>88515.094848489229</v>
      </c>
      <c r="BQ31" s="49">
        <v>1.2037465471079547</v>
      </c>
      <c r="BR31" s="46">
        <v>3824.7747899339993</v>
      </c>
      <c r="BS31" s="49">
        <v>0.39812374205620893</v>
      </c>
      <c r="BT31" s="46">
        <v>92339.869638423232</v>
      </c>
      <c r="BU31" s="50">
        <v>1.110655155622122</v>
      </c>
      <c r="BV31" s="48">
        <v>2658406.0112909311</v>
      </c>
      <c r="BW31" s="49">
        <v>12.308289979817724</v>
      </c>
      <c r="BX31" s="46">
        <v>364250.62708489154</v>
      </c>
      <c r="BY31" s="49">
        <v>3.4605834014354535</v>
      </c>
      <c r="BZ31" s="46">
        <v>3022656.6383758225</v>
      </c>
      <c r="CA31" s="50">
        <v>9.4092822183146119</v>
      </c>
      <c r="CB31" s="139">
        <v>2746921.1061394205</v>
      </c>
      <c r="CC31" s="140">
        <v>368075.40187482553</v>
      </c>
      <c r="CD31" s="141">
        <v>3114996.5080142459</v>
      </c>
      <c r="CE31" s="43"/>
      <c r="CF31" s="45">
        <v>219825.64375877514</v>
      </c>
      <c r="CG31" s="49">
        <v>1.766945131088941</v>
      </c>
      <c r="CH31" s="46">
        <v>18702.147159702618</v>
      </c>
      <c r="CI31" s="49">
        <v>1.1463160992768997</v>
      </c>
      <c r="CJ31" s="46">
        <v>238527.79091847775</v>
      </c>
      <c r="CK31" s="50">
        <v>1.694992296453919</v>
      </c>
      <c r="CL31" s="48">
        <v>6796071.4924257956</v>
      </c>
      <c r="CM31" s="49">
        <v>14.7199885040304</v>
      </c>
      <c r="CN31" s="46">
        <v>974712.1933270205</v>
      </c>
      <c r="CO31" s="49">
        <v>6.4471488132223467</v>
      </c>
      <c r="CP31" s="46">
        <v>7770783.6857528165</v>
      </c>
      <c r="CQ31" s="50">
        <v>12.679230978181222</v>
      </c>
      <c r="CR31" s="139">
        <v>7015897.1361845704</v>
      </c>
      <c r="CS31" s="140">
        <v>993414.34048672311</v>
      </c>
      <c r="CT31" s="141">
        <v>8009311.4766712934</v>
      </c>
      <c r="CU31" s="43"/>
      <c r="CV31" s="48">
        <v>858910.90053297835</v>
      </c>
      <c r="CW31" s="49">
        <v>1.3304154618878963</v>
      </c>
      <c r="CX31" s="49">
        <v>135809.55382480597</v>
      </c>
      <c r="CY31" s="49">
        <v>1.5779698583041617</v>
      </c>
      <c r="CZ31" s="46">
        <v>994720.45435778436</v>
      </c>
      <c r="DA31" s="50">
        <v>1.3595354881868738</v>
      </c>
      <c r="DB31" s="48">
        <v>26289524.228526626</v>
      </c>
      <c r="DC31" s="49">
        <v>11.347088302803384</v>
      </c>
      <c r="DD31" s="46">
        <v>4083649.4614729951</v>
      </c>
      <c r="DE31" s="49">
        <v>4.3176852740686105</v>
      </c>
      <c r="DF31" s="46">
        <v>30373173.689999621</v>
      </c>
      <c r="DG31" s="50">
        <v>9.3093627292921646</v>
      </c>
      <c r="DH31" s="177"/>
      <c r="DI31" s="190" t="s">
        <v>59</v>
      </c>
      <c r="DJ31" s="48">
        <v>994720.45435778436</v>
      </c>
      <c r="DK31" s="46">
        <v>30373173.689999621</v>
      </c>
      <c r="DL31" s="47">
        <v>31367894.144357406</v>
      </c>
      <c r="DM31"/>
    </row>
    <row r="32" spans="1:117" s="27" customFormat="1" ht="15.6" x14ac:dyDescent="0.3">
      <c r="A32" s="35">
        <v>20</v>
      </c>
      <c r="B32" s="35" t="s">
        <v>30</v>
      </c>
      <c r="C32" s="44"/>
      <c r="D32" s="45">
        <v>13142715.370000001</v>
      </c>
      <c r="E32" s="49">
        <v>135.86589240486703</v>
      </c>
      <c r="F32" s="46">
        <v>2380240.71</v>
      </c>
      <c r="G32" s="49">
        <v>174.53004179498461</v>
      </c>
      <c r="H32" s="46">
        <v>15522956.080000002</v>
      </c>
      <c r="I32" s="50">
        <v>140.64343061130191</v>
      </c>
      <c r="J32" s="48">
        <v>11373873.34</v>
      </c>
      <c r="K32" s="49">
        <v>49.06740410955949</v>
      </c>
      <c r="L32" s="46">
        <v>12492106.749999998</v>
      </c>
      <c r="M32" s="49">
        <v>68.696832174831158</v>
      </c>
      <c r="N32" s="46">
        <v>23865980.089999996</v>
      </c>
      <c r="O32" s="50">
        <v>57.696769186137864</v>
      </c>
      <c r="P32" s="139">
        <v>24516588.710000001</v>
      </c>
      <c r="Q32" s="140">
        <v>14872347.459999997</v>
      </c>
      <c r="R32" s="141">
        <v>39388936.170000002</v>
      </c>
      <c r="S32" s="41"/>
      <c r="T32" s="45">
        <v>22329803.775485102</v>
      </c>
      <c r="U32" s="49">
        <v>121.41503741162997</v>
      </c>
      <c r="V32" s="46">
        <v>4275242.2669822872</v>
      </c>
      <c r="W32" s="49">
        <v>185.25988070296344</v>
      </c>
      <c r="X32" s="46">
        <v>26605046.042467389</v>
      </c>
      <c r="Y32" s="50">
        <v>128.53300179944631</v>
      </c>
      <c r="Z32" s="48">
        <v>15749373.013732469</v>
      </c>
      <c r="AA32" s="49">
        <v>19.610749127732038</v>
      </c>
      <c r="AB32" s="46">
        <v>14518177.602332072</v>
      </c>
      <c r="AC32" s="49">
        <v>61.941581595802084</v>
      </c>
      <c r="AD32" s="46">
        <v>30267550.616064541</v>
      </c>
      <c r="AE32" s="50">
        <v>29.173992674648037</v>
      </c>
      <c r="AF32" s="139">
        <v>38079176.789217569</v>
      </c>
      <c r="AG32" s="140">
        <v>18793419.869314358</v>
      </c>
      <c r="AH32" s="141">
        <v>56872596.658531927</v>
      </c>
      <c r="AI32" s="43"/>
      <c r="AJ32" s="45">
        <v>5527869.1938386923</v>
      </c>
      <c r="AK32" s="49">
        <v>91.604427770961834</v>
      </c>
      <c r="AL32" s="46">
        <v>2858318.7720577698</v>
      </c>
      <c r="AM32" s="49">
        <v>329.22353974404166</v>
      </c>
      <c r="AN32" s="46">
        <v>8386187.9658964621</v>
      </c>
      <c r="AO32" s="50">
        <v>121.49141590821652</v>
      </c>
      <c r="AP32" s="48">
        <v>4460095.3583990065</v>
      </c>
      <c r="AQ32" s="49">
        <v>41.721346264793986</v>
      </c>
      <c r="AR32" s="46">
        <v>9180081.1821834706</v>
      </c>
      <c r="AS32" s="49">
        <v>98.316228269237044</v>
      </c>
      <c r="AT32" s="46">
        <v>13640176.540582478</v>
      </c>
      <c r="AU32" s="50">
        <v>68.107235254437541</v>
      </c>
      <c r="AV32" s="139">
        <v>9987964.5522376988</v>
      </c>
      <c r="AW32" s="140">
        <v>12038399.95424124</v>
      </c>
      <c r="AX32" s="141">
        <v>22026364.506478939</v>
      </c>
      <c r="AY32" s="43"/>
      <c r="AZ32" s="45">
        <v>18864149.881408505</v>
      </c>
      <c r="BA32" s="49">
        <v>176.85914272569897</v>
      </c>
      <c r="BB32" s="46">
        <v>4167621.9783837725</v>
      </c>
      <c r="BC32" s="49">
        <v>282.60812222036839</v>
      </c>
      <c r="BD32" s="46">
        <v>23031771.859792277</v>
      </c>
      <c r="BE32" s="50">
        <v>189.70399113568416</v>
      </c>
      <c r="BF32" s="48">
        <v>19305353.732251029</v>
      </c>
      <c r="BG32" s="49">
        <v>38.814483502892244</v>
      </c>
      <c r="BH32" s="46">
        <v>14869805.669619881</v>
      </c>
      <c r="BI32" s="49">
        <v>82.724006796140685</v>
      </c>
      <c r="BJ32" s="46">
        <v>34175159.401870906</v>
      </c>
      <c r="BK32" s="50">
        <v>50.470826598069351</v>
      </c>
      <c r="BL32" s="139">
        <v>38169503.613659531</v>
      </c>
      <c r="BM32" s="140">
        <v>19037427.648003653</v>
      </c>
      <c r="BN32" s="141">
        <v>57206931.261663184</v>
      </c>
      <c r="BO32" s="43"/>
      <c r="BP32" s="45">
        <v>6793199.7577690352</v>
      </c>
      <c r="BQ32" s="49">
        <v>92.383008414848234</v>
      </c>
      <c r="BR32" s="46">
        <v>1444488.0521490127</v>
      </c>
      <c r="BS32" s="49">
        <v>150.35786948568884</v>
      </c>
      <c r="BT32" s="46">
        <v>8237687.8099180479</v>
      </c>
      <c r="BU32" s="50">
        <v>99.082124247270244</v>
      </c>
      <c r="BV32" s="48">
        <v>6759641.2731928118</v>
      </c>
      <c r="BW32" s="49">
        <v>31.296808913548681</v>
      </c>
      <c r="BX32" s="46">
        <v>10436320.009886846</v>
      </c>
      <c r="BY32" s="49">
        <v>99.150840418089501</v>
      </c>
      <c r="BZ32" s="46">
        <v>17195961.283079658</v>
      </c>
      <c r="CA32" s="50">
        <v>53.529617182932675</v>
      </c>
      <c r="CB32" s="139">
        <v>13552841.030961847</v>
      </c>
      <c r="CC32" s="140">
        <v>11880808.062035859</v>
      </c>
      <c r="CD32" s="141">
        <v>25433649.092997707</v>
      </c>
      <c r="CE32" s="43"/>
      <c r="CF32" s="45">
        <v>19394414.110143222</v>
      </c>
      <c r="CG32" s="49">
        <v>155.89111896264947</v>
      </c>
      <c r="CH32" s="46">
        <v>4096756.5366933793</v>
      </c>
      <c r="CI32" s="49">
        <v>251.10367984636096</v>
      </c>
      <c r="CJ32" s="46">
        <v>23491170.646836601</v>
      </c>
      <c r="CK32" s="50">
        <v>166.92961909281649</v>
      </c>
      <c r="CL32" s="48">
        <v>11799802.341530759</v>
      </c>
      <c r="CM32" s="49">
        <v>25.557846913580018</v>
      </c>
      <c r="CN32" s="46">
        <v>11567265.397313802</v>
      </c>
      <c r="CO32" s="49">
        <v>76.510668368646364</v>
      </c>
      <c r="CP32" s="46">
        <v>23367067.738844559</v>
      </c>
      <c r="CQ32" s="50">
        <v>38.126971631808374</v>
      </c>
      <c r="CR32" s="139">
        <v>31194216.451673981</v>
      </c>
      <c r="CS32" s="140">
        <v>15664021.934007181</v>
      </c>
      <c r="CT32" s="141">
        <v>46858238.38568116</v>
      </c>
      <c r="CU32" s="43"/>
      <c r="CV32" s="48">
        <v>86052152.088644564</v>
      </c>
      <c r="CW32" s="49">
        <v>133.29102424526261</v>
      </c>
      <c r="CX32" s="49">
        <v>19222668.31626622</v>
      </c>
      <c r="CY32" s="49">
        <v>223.34799242751168</v>
      </c>
      <c r="CZ32" s="46">
        <v>105274820.40491079</v>
      </c>
      <c r="DA32" s="50">
        <v>143.88449913335774</v>
      </c>
      <c r="DB32" s="48">
        <v>69448139.059106067</v>
      </c>
      <c r="DC32" s="49">
        <v>29.975215965070738</v>
      </c>
      <c r="DD32" s="46">
        <v>73063756.611336067</v>
      </c>
      <c r="DE32" s="49">
        <v>77.251073816484805</v>
      </c>
      <c r="DF32" s="46">
        <v>142511895.67044213</v>
      </c>
      <c r="DG32" s="50">
        <v>43.679825611111632</v>
      </c>
      <c r="DH32" s="177"/>
      <c r="DI32" s="190" t="s">
        <v>30</v>
      </c>
      <c r="DJ32" s="48">
        <v>105274820.40491079</v>
      </c>
      <c r="DK32" s="46">
        <v>142511895.67044213</v>
      </c>
      <c r="DL32" s="47">
        <v>247786716.07535291</v>
      </c>
      <c r="DM32"/>
    </row>
    <row r="33" spans="1:117" s="27" customFormat="1" ht="15.6" x14ac:dyDescent="0.3">
      <c r="A33" s="35">
        <v>21</v>
      </c>
      <c r="B33" s="35" t="s">
        <v>31</v>
      </c>
      <c r="C33" s="44"/>
      <c r="D33" s="45">
        <v>1903842.67</v>
      </c>
      <c r="E33" s="49">
        <v>19.681418647204158</v>
      </c>
      <c r="F33" s="46">
        <v>719147.13</v>
      </c>
      <c r="G33" s="49">
        <v>52.731128464584252</v>
      </c>
      <c r="H33" s="46">
        <v>2622989.7999999998</v>
      </c>
      <c r="I33" s="50">
        <v>23.765208252167689</v>
      </c>
      <c r="J33" s="48">
        <v>1112932.25</v>
      </c>
      <c r="K33" s="49">
        <v>4.8012400723033979</v>
      </c>
      <c r="L33" s="46">
        <v>2365766.5</v>
      </c>
      <c r="M33" s="49">
        <v>13.009868348694486</v>
      </c>
      <c r="N33" s="46">
        <v>3478698.75</v>
      </c>
      <c r="O33" s="50">
        <v>8.4098653434708499</v>
      </c>
      <c r="P33" s="139">
        <v>3016774.92</v>
      </c>
      <c r="Q33" s="140">
        <v>3084913.63</v>
      </c>
      <c r="R33" s="141">
        <v>6101688.5499999998</v>
      </c>
      <c r="S33" s="41"/>
      <c r="T33" s="45">
        <v>2053297.2190657298</v>
      </c>
      <c r="U33" s="49">
        <v>11.164502884873444</v>
      </c>
      <c r="V33" s="46">
        <v>1146257.3362792043</v>
      </c>
      <c r="W33" s="49">
        <v>49.670985668813294</v>
      </c>
      <c r="X33" s="46">
        <v>3199554.5553449341</v>
      </c>
      <c r="Y33" s="50">
        <v>15.457532032199305</v>
      </c>
      <c r="Z33" s="48">
        <v>1646886.7036304246</v>
      </c>
      <c r="AA33" s="49">
        <v>2.050664617476083</v>
      </c>
      <c r="AB33" s="46">
        <v>1208350.1109257697</v>
      </c>
      <c r="AC33" s="49">
        <v>5.1554071759104447</v>
      </c>
      <c r="AD33" s="46">
        <v>2855236.8145561945</v>
      </c>
      <c r="AE33" s="50">
        <v>2.752077925593257</v>
      </c>
      <c r="AF33" s="139">
        <v>3700183.9226961546</v>
      </c>
      <c r="AG33" s="140">
        <v>2354607.447204974</v>
      </c>
      <c r="AH33" s="141">
        <v>6054791.3699011281</v>
      </c>
      <c r="AI33" s="43"/>
      <c r="AJ33" s="45">
        <v>855467.52808420942</v>
      </c>
      <c r="AK33" s="49">
        <v>14.176278533171089</v>
      </c>
      <c r="AL33" s="46">
        <v>498069.38419681159</v>
      </c>
      <c r="AM33" s="49">
        <v>57.368047016449161</v>
      </c>
      <c r="AN33" s="46">
        <v>1353536.912281021</v>
      </c>
      <c r="AO33" s="50">
        <v>19.608803979327234</v>
      </c>
      <c r="AP33" s="48">
        <v>499742.44009896612</v>
      </c>
      <c r="AQ33" s="49">
        <v>4.6747716609508343</v>
      </c>
      <c r="AR33" s="46">
        <v>1328427.8232195778</v>
      </c>
      <c r="AS33" s="49">
        <v>14.227108727571972</v>
      </c>
      <c r="AT33" s="46">
        <v>1828170.2633185438</v>
      </c>
      <c r="AU33" s="50">
        <v>9.1282999042244111</v>
      </c>
      <c r="AV33" s="139">
        <v>1355209.9681831757</v>
      </c>
      <c r="AW33" s="140">
        <v>1826497.2074163894</v>
      </c>
      <c r="AX33" s="141">
        <v>3181707.1755995648</v>
      </c>
      <c r="AY33" s="43"/>
      <c r="AZ33" s="45">
        <v>1988721.5982589561</v>
      </c>
      <c r="BA33" s="49">
        <v>18.645080705958598</v>
      </c>
      <c r="BB33" s="46">
        <v>776590.05079246126</v>
      </c>
      <c r="BC33" s="49">
        <v>52.660883623276682</v>
      </c>
      <c r="BD33" s="46">
        <v>2765311.6490514176</v>
      </c>
      <c r="BE33" s="50">
        <v>22.776825845294976</v>
      </c>
      <c r="BF33" s="48">
        <v>2337987.3797977101</v>
      </c>
      <c r="BG33" s="49">
        <v>4.7006531888368137</v>
      </c>
      <c r="BH33" s="46">
        <v>1779670.845908592</v>
      </c>
      <c r="BI33" s="49">
        <v>9.9007012211746854</v>
      </c>
      <c r="BJ33" s="46">
        <v>4117658.2257063021</v>
      </c>
      <c r="BK33" s="50">
        <v>6.0810722740435725</v>
      </c>
      <c r="BL33" s="139">
        <v>4326708.9780566664</v>
      </c>
      <c r="BM33" s="140">
        <v>2556260.8967010533</v>
      </c>
      <c r="BN33" s="141">
        <v>6882969.8747577202</v>
      </c>
      <c r="BO33" s="43"/>
      <c r="BP33" s="45">
        <v>964031.85077680438</v>
      </c>
      <c r="BQ33" s="49">
        <v>13.110193393126956</v>
      </c>
      <c r="BR33" s="46">
        <v>348707.4817088375</v>
      </c>
      <c r="BS33" s="49">
        <v>36.297229281652704</v>
      </c>
      <c r="BT33" s="46">
        <v>1312739.3324856418</v>
      </c>
      <c r="BU33" s="50">
        <v>15.789503638268485</v>
      </c>
      <c r="BV33" s="48">
        <v>628711.64625743602</v>
      </c>
      <c r="BW33" s="49">
        <v>2.9109042121324906</v>
      </c>
      <c r="BX33" s="46">
        <v>1196150.256867562</v>
      </c>
      <c r="BY33" s="49">
        <v>11.364092239637857</v>
      </c>
      <c r="BZ33" s="46">
        <v>1824861.9031249979</v>
      </c>
      <c r="CA33" s="50">
        <v>5.6806454421432999</v>
      </c>
      <c r="CB33" s="139">
        <v>1592743.4970342405</v>
      </c>
      <c r="CC33" s="140">
        <v>1544857.7385763994</v>
      </c>
      <c r="CD33" s="141">
        <v>3137601.2356106397</v>
      </c>
      <c r="CE33" s="43"/>
      <c r="CF33" s="45">
        <v>698408.08306931553</v>
      </c>
      <c r="CG33" s="49">
        <v>5.6137616193980833</v>
      </c>
      <c r="CH33" s="46">
        <v>550423.22215499007</v>
      </c>
      <c r="CI33" s="49">
        <v>33.737249289303712</v>
      </c>
      <c r="CJ33" s="46">
        <v>1248831.3052243055</v>
      </c>
      <c r="CK33" s="50">
        <v>8.8742675802046929</v>
      </c>
      <c r="CL33" s="48">
        <v>817727.59194669477</v>
      </c>
      <c r="CM33" s="49">
        <v>1.7711615844975952</v>
      </c>
      <c r="CN33" s="46">
        <v>617066.8070369655</v>
      </c>
      <c r="CO33" s="49">
        <v>4.0815345903162719</v>
      </c>
      <c r="CP33" s="46">
        <v>1434794.3989836602</v>
      </c>
      <c r="CQ33" s="50">
        <v>2.3410881484538613</v>
      </c>
      <c r="CR33" s="139">
        <v>1516135.6750160102</v>
      </c>
      <c r="CS33" s="140">
        <v>1167490.0291919555</v>
      </c>
      <c r="CT33" s="141">
        <v>2683625.7042079656</v>
      </c>
      <c r="CU33" s="43"/>
      <c r="CV33" s="48">
        <v>8463768.9492550157</v>
      </c>
      <c r="CW33" s="49">
        <v>13.11000834772058</v>
      </c>
      <c r="CX33" s="49">
        <v>4039194.6051323051</v>
      </c>
      <c r="CY33" s="49">
        <v>46.931362037649073</v>
      </c>
      <c r="CZ33" s="46">
        <v>12502963.55438732</v>
      </c>
      <c r="DA33" s="50">
        <v>17.088441868495725</v>
      </c>
      <c r="DB33" s="48">
        <v>7043988.0117312316</v>
      </c>
      <c r="DC33" s="49">
        <v>3.0403271386049826</v>
      </c>
      <c r="DD33" s="46">
        <v>8495432.3439584672</v>
      </c>
      <c r="DE33" s="49">
        <v>8.9823094451218513</v>
      </c>
      <c r="DF33" s="46">
        <v>15539420.355689699</v>
      </c>
      <c r="DG33" s="50">
        <v>4.7628246613455385</v>
      </c>
      <c r="DH33" s="177"/>
      <c r="DI33" s="190" t="s">
        <v>31</v>
      </c>
      <c r="DJ33" s="48">
        <v>12502963.55438732</v>
      </c>
      <c r="DK33" s="46">
        <v>15539420.355689699</v>
      </c>
      <c r="DL33" s="47">
        <v>28042383.910077021</v>
      </c>
      <c r="DM33"/>
    </row>
    <row r="34" spans="1:117" s="27" customFormat="1" ht="15.6" x14ac:dyDescent="0.3">
      <c r="A34" s="35">
        <v>22</v>
      </c>
      <c r="B34" s="35" t="s">
        <v>32</v>
      </c>
      <c r="C34" s="44"/>
      <c r="D34" s="45">
        <v>911953.60000000009</v>
      </c>
      <c r="E34" s="49">
        <v>9.4275335201017239</v>
      </c>
      <c r="F34" s="46">
        <v>322818.68000000005</v>
      </c>
      <c r="G34" s="49">
        <v>23.670529403138293</v>
      </c>
      <c r="H34" s="46">
        <v>1234772.2800000003</v>
      </c>
      <c r="I34" s="50">
        <v>11.187470259397852</v>
      </c>
      <c r="J34" s="48">
        <v>1700842.44</v>
      </c>
      <c r="K34" s="49">
        <v>7.3375112273027296</v>
      </c>
      <c r="L34" s="46">
        <v>2597247.17</v>
      </c>
      <c r="M34" s="49">
        <v>14.282831272959239</v>
      </c>
      <c r="N34" s="46">
        <v>4298089.6099999994</v>
      </c>
      <c r="O34" s="50">
        <v>10.390768920209357</v>
      </c>
      <c r="P34" s="139">
        <v>2612796.04</v>
      </c>
      <c r="Q34" s="140">
        <v>2920065.85</v>
      </c>
      <c r="R34" s="141">
        <v>5532861.8900000006</v>
      </c>
      <c r="S34" s="41"/>
      <c r="T34" s="45">
        <v>1098396.4481452038</v>
      </c>
      <c r="U34" s="49">
        <v>5.9723698060778938</v>
      </c>
      <c r="V34" s="46">
        <v>427880.999098639</v>
      </c>
      <c r="W34" s="49">
        <v>18.541448156113837</v>
      </c>
      <c r="X34" s="46">
        <v>1526277.4472438428</v>
      </c>
      <c r="Y34" s="50">
        <v>7.3736772174686838</v>
      </c>
      <c r="Z34" s="48">
        <v>3041321.7048294018</v>
      </c>
      <c r="AA34" s="49">
        <v>3.7869823083198986</v>
      </c>
      <c r="AB34" s="46">
        <v>2416737.8883281285</v>
      </c>
      <c r="AC34" s="49">
        <v>10.310975055264324</v>
      </c>
      <c r="AD34" s="46">
        <v>5458059.5931575298</v>
      </c>
      <c r="AE34" s="50">
        <v>5.260861462111734</v>
      </c>
      <c r="AF34" s="139">
        <v>4139718.1529746056</v>
      </c>
      <c r="AG34" s="140">
        <v>2844618.8874267675</v>
      </c>
      <c r="AH34" s="141">
        <v>6984337.0404013731</v>
      </c>
      <c r="AI34" s="43"/>
      <c r="AJ34" s="45">
        <v>472737.89725909848</v>
      </c>
      <c r="AK34" s="49">
        <v>7.8339199148081606</v>
      </c>
      <c r="AL34" s="46">
        <v>208454.96496280216</v>
      </c>
      <c r="AM34" s="49">
        <v>24.010016696936439</v>
      </c>
      <c r="AN34" s="46">
        <v>681192.86222190061</v>
      </c>
      <c r="AO34" s="50">
        <v>9.8684987355947769</v>
      </c>
      <c r="AP34" s="48">
        <v>800115.61953959649</v>
      </c>
      <c r="AQ34" s="49">
        <v>7.4845710981983169</v>
      </c>
      <c r="AR34" s="46">
        <v>1207777.5599560249</v>
      </c>
      <c r="AS34" s="49">
        <v>12.934976491662738</v>
      </c>
      <c r="AT34" s="46">
        <v>2007893.1794956215</v>
      </c>
      <c r="AU34" s="50">
        <v>10.025680586671434</v>
      </c>
      <c r="AV34" s="139">
        <v>1272853.5167986951</v>
      </c>
      <c r="AW34" s="140">
        <v>1416232.524918827</v>
      </c>
      <c r="AX34" s="141">
        <v>2689086.0417175218</v>
      </c>
      <c r="AY34" s="43"/>
      <c r="AZ34" s="45">
        <v>1180953.8340969689</v>
      </c>
      <c r="BA34" s="49">
        <v>11.071926591447459</v>
      </c>
      <c r="BB34" s="46">
        <v>358287.49633485137</v>
      </c>
      <c r="BC34" s="49">
        <v>24.295619199488126</v>
      </c>
      <c r="BD34" s="46">
        <v>1539241.3304318204</v>
      </c>
      <c r="BE34" s="50">
        <v>12.678148493372158</v>
      </c>
      <c r="BF34" s="48">
        <v>3463312.3832292198</v>
      </c>
      <c r="BG34" s="49">
        <v>6.9631814691715901</v>
      </c>
      <c r="BH34" s="46">
        <v>2613213.3561002985</v>
      </c>
      <c r="BI34" s="49">
        <v>14.537881949020308</v>
      </c>
      <c r="BJ34" s="46">
        <v>6076525.7393295188</v>
      </c>
      <c r="BK34" s="50">
        <v>8.973982339102589</v>
      </c>
      <c r="BL34" s="139">
        <v>4644266.2173261885</v>
      </c>
      <c r="BM34" s="140">
        <v>2971500.8524351497</v>
      </c>
      <c r="BN34" s="141">
        <v>7615767.0697613377</v>
      </c>
      <c r="BO34" s="43"/>
      <c r="BP34" s="45">
        <v>458620.51111528551</v>
      </c>
      <c r="BQ34" s="49">
        <v>6.2369345887599517</v>
      </c>
      <c r="BR34" s="46">
        <v>121803.9733994831</v>
      </c>
      <c r="BS34" s="49">
        <v>12.678669032942969</v>
      </c>
      <c r="BT34" s="46">
        <v>580424.48451476858</v>
      </c>
      <c r="BU34" s="50">
        <v>6.9812904079236056</v>
      </c>
      <c r="BV34" s="48">
        <v>1309056.2827561288</v>
      </c>
      <c r="BW34" s="49">
        <v>6.0608666470177504</v>
      </c>
      <c r="BX34" s="46">
        <v>1467364.6041455115</v>
      </c>
      <c r="BY34" s="49">
        <v>13.940779274969945</v>
      </c>
      <c r="BZ34" s="46">
        <v>2776420.8869016403</v>
      </c>
      <c r="CA34" s="50">
        <v>8.6427705184927266</v>
      </c>
      <c r="CB34" s="139">
        <v>1767676.7938714144</v>
      </c>
      <c r="CC34" s="140">
        <v>1589168.5775449947</v>
      </c>
      <c r="CD34" s="141">
        <v>3356845.371416409</v>
      </c>
      <c r="CE34" s="43"/>
      <c r="CF34" s="45">
        <v>4306277.0700829001</v>
      </c>
      <c r="CG34" s="49">
        <v>34.613592718293546</v>
      </c>
      <c r="CH34" s="46">
        <v>1152440.0328760848</v>
      </c>
      <c r="CI34" s="49">
        <v>70.636839281402686</v>
      </c>
      <c r="CJ34" s="46">
        <v>5458717.1029589847</v>
      </c>
      <c r="CK34" s="50">
        <v>38.789959871799503</v>
      </c>
      <c r="CL34" s="48">
        <v>4129650.7935710368</v>
      </c>
      <c r="CM34" s="49">
        <v>8.9446398959714024</v>
      </c>
      <c r="CN34" s="46">
        <v>4194340.6876988634</v>
      </c>
      <c r="CO34" s="49">
        <v>27.743100755358423</v>
      </c>
      <c r="CP34" s="46">
        <v>8323991.4812698998</v>
      </c>
      <c r="CQ34" s="50">
        <v>13.581874739987599</v>
      </c>
      <c r="CR34" s="139">
        <v>8435927.8636539374</v>
      </c>
      <c r="CS34" s="140">
        <v>5346780.720574948</v>
      </c>
      <c r="CT34" s="141">
        <v>13782708.584228884</v>
      </c>
      <c r="CU34" s="43"/>
      <c r="CV34" s="48">
        <v>8428939.3606994562</v>
      </c>
      <c r="CW34" s="49">
        <v>13.056058836640029</v>
      </c>
      <c r="CX34" s="49">
        <v>2591686.1466718605</v>
      </c>
      <c r="CY34" s="49">
        <v>30.112775621869964</v>
      </c>
      <c r="CZ34" s="46">
        <v>11020625.507371318</v>
      </c>
      <c r="DA34" s="50">
        <v>15.062454394749649</v>
      </c>
      <c r="DB34" s="48">
        <v>14444299.223925384</v>
      </c>
      <c r="DC34" s="49">
        <v>6.234450549247593</v>
      </c>
      <c r="DD34" s="46">
        <v>14496681.266228827</v>
      </c>
      <c r="DE34" s="49">
        <v>15.327492679424344</v>
      </c>
      <c r="DF34" s="46">
        <v>28940980.49015421</v>
      </c>
      <c r="DG34" s="50">
        <v>8.8703962211535572</v>
      </c>
      <c r="DH34" s="177"/>
      <c r="DI34" s="190" t="s">
        <v>32</v>
      </c>
      <c r="DJ34" s="48">
        <v>11020625.507371318</v>
      </c>
      <c r="DK34" s="46">
        <v>28940980.49015421</v>
      </c>
      <c r="DL34" s="47">
        <v>39961605.997525528</v>
      </c>
      <c r="DM34"/>
    </row>
    <row r="35" spans="1:117" s="27" customFormat="1" ht="15.6" x14ac:dyDescent="0.3">
      <c r="A35" s="35">
        <v>23</v>
      </c>
      <c r="B35" s="35" t="s">
        <v>33</v>
      </c>
      <c r="C35" s="44"/>
      <c r="D35" s="45">
        <v>0</v>
      </c>
      <c r="E35" s="49">
        <v>0</v>
      </c>
      <c r="F35" s="46">
        <v>0</v>
      </c>
      <c r="G35" s="49">
        <v>0</v>
      </c>
      <c r="H35" s="46">
        <v>0</v>
      </c>
      <c r="I35" s="50">
        <v>0</v>
      </c>
      <c r="J35" s="48">
        <v>0</v>
      </c>
      <c r="K35" s="49">
        <v>0</v>
      </c>
      <c r="L35" s="46">
        <v>0</v>
      </c>
      <c r="M35" s="49">
        <v>0</v>
      </c>
      <c r="N35" s="46">
        <v>0</v>
      </c>
      <c r="O35" s="50">
        <v>0</v>
      </c>
      <c r="P35" s="139">
        <v>0</v>
      </c>
      <c r="Q35" s="140">
        <v>0</v>
      </c>
      <c r="R35" s="141">
        <v>0</v>
      </c>
      <c r="S35" s="41"/>
      <c r="T35" s="45">
        <v>2808003.0134764425</v>
      </c>
      <c r="U35" s="49">
        <v>15.268105101196992</v>
      </c>
      <c r="V35" s="46">
        <v>6556.3698118532566</v>
      </c>
      <c r="W35" s="49">
        <v>0.28410841148560284</v>
      </c>
      <c r="X35" s="46">
        <v>2814559.3832882959</v>
      </c>
      <c r="Y35" s="50">
        <v>13.597562120335745</v>
      </c>
      <c r="Z35" s="48">
        <v>2762.7026897885362</v>
      </c>
      <c r="AA35" s="49">
        <v>3.4400524590225321E-3</v>
      </c>
      <c r="AB35" s="46">
        <v>1509.8138718960975</v>
      </c>
      <c r="AC35" s="49">
        <v>6.4415976785890628E-3</v>
      </c>
      <c r="AD35" s="46">
        <v>4272.5165616846334</v>
      </c>
      <c r="AE35" s="50">
        <v>4.1181517610725891E-3</v>
      </c>
      <c r="AF35" s="139">
        <v>2810765.7161662308</v>
      </c>
      <c r="AG35" s="140">
        <v>8066.1836837493538</v>
      </c>
      <c r="AH35" s="141">
        <v>2818831.8998499801</v>
      </c>
      <c r="AI35" s="43"/>
      <c r="AJ35" s="45">
        <v>513554.59446591401</v>
      </c>
      <c r="AK35" s="49">
        <v>8.5103089645523902</v>
      </c>
      <c r="AL35" s="46">
        <v>0</v>
      </c>
      <c r="AM35" s="49">
        <v>0</v>
      </c>
      <c r="AN35" s="46">
        <v>513554.59446591401</v>
      </c>
      <c r="AO35" s="50">
        <v>7.4399089409349095</v>
      </c>
      <c r="AP35" s="48">
        <v>0</v>
      </c>
      <c r="AQ35" s="49">
        <v>0</v>
      </c>
      <c r="AR35" s="46">
        <v>0</v>
      </c>
      <c r="AS35" s="49">
        <v>0</v>
      </c>
      <c r="AT35" s="46">
        <v>0</v>
      </c>
      <c r="AU35" s="50">
        <v>0</v>
      </c>
      <c r="AV35" s="139">
        <v>513554.59446591401</v>
      </c>
      <c r="AW35" s="140">
        <v>0</v>
      </c>
      <c r="AX35" s="141">
        <v>513554.59446591401</v>
      </c>
      <c r="AY35" s="43"/>
      <c r="AZ35" s="45">
        <v>973917.97961133753</v>
      </c>
      <c r="BA35" s="49">
        <v>9.1308805348796902</v>
      </c>
      <c r="BB35" s="46">
        <v>0</v>
      </c>
      <c r="BC35" s="49">
        <v>0</v>
      </c>
      <c r="BD35" s="46">
        <v>973917.97961133753</v>
      </c>
      <c r="BE35" s="50">
        <v>8.0217939329978627</v>
      </c>
      <c r="BF35" s="48">
        <v>0</v>
      </c>
      <c r="BG35" s="49">
        <v>0</v>
      </c>
      <c r="BH35" s="46">
        <v>0</v>
      </c>
      <c r="BI35" s="49">
        <v>0</v>
      </c>
      <c r="BJ35" s="46">
        <v>0</v>
      </c>
      <c r="BK35" s="50">
        <v>0</v>
      </c>
      <c r="BL35" s="139">
        <v>973917.97961133753</v>
      </c>
      <c r="BM35" s="140">
        <v>0</v>
      </c>
      <c r="BN35" s="141">
        <v>973917.97961133753</v>
      </c>
      <c r="BO35" s="43"/>
      <c r="BP35" s="45">
        <v>955984.48815970903</v>
      </c>
      <c r="BQ35" s="49">
        <v>13.000754602147458</v>
      </c>
      <c r="BR35" s="46">
        <v>4603.265196435912</v>
      </c>
      <c r="BS35" s="49">
        <v>0.47915740568709397</v>
      </c>
      <c r="BT35" s="46">
        <v>960587.753356145</v>
      </c>
      <c r="BU35" s="50">
        <v>11.553857990812425</v>
      </c>
      <c r="BV35" s="48">
        <v>0</v>
      </c>
      <c r="BW35" s="49">
        <v>0</v>
      </c>
      <c r="BX35" s="46">
        <v>1683.348054765738</v>
      </c>
      <c r="BY35" s="49">
        <v>1.5992742095687108E-2</v>
      </c>
      <c r="BZ35" s="46">
        <v>1683.348054765738</v>
      </c>
      <c r="CA35" s="50">
        <v>5.2401244381672946E-3</v>
      </c>
      <c r="CB35" s="139">
        <v>955984.48815970903</v>
      </c>
      <c r="CC35" s="140">
        <v>6286.6132512016502</v>
      </c>
      <c r="CD35" s="141">
        <v>962271.10141091072</v>
      </c>
      <c r="CE35" s="43"/>
      <c r="CF35" s="45">
        <v>1019721.3204306024</v>
      </c>
      <c r="CG35" s="49">
        <v>8.1964578444707215</v>
      </c>
      <c r="CH35" s="46">
        <v>25052.029450967395</v>
      </c>
      <c r="CI35" s="49">
        <v>1.5355212657657</v>
      </c>
      <c r="CJ35" s="46">
        <v>1044773.3498815699</v>
      </c>
      <c r="CK35" s="50">
        <v>7.4242199316508781</v>
      </c>
      <c r="CL35" s="48">
        <v>8026.8568798258375</v>
      </c>
      <c r="CM35" s="49">
        <v>1.738581489706478E-2</v>
      </c>
      <c r="CN35" s="46">
        <v>2308.4434520233835</v>
      </c>
      <c r="CO35" s="49">
        <v>1.526899792984346E-2</v>
      </c>
      <c r="CP35" s="46">
        <v>10335.300331849221</v>
      </c>
      <c r="CQ35" s="50">
        <v>1.6863635050947127E-2</v>
      </c>
      <c r="CR35" s="139">
        <v>1027748.1773104282</v>
      </c>
      <c r="CS35" s="140">
        <v>27360.472902990779</v>
      </c>
      <c r="CT35" s="141">
        <v>1055108.650213419</v>
      </c>
      <c r="CU35" s="43"/>
      <c r="CV35" s="48">
        <v>6271181.3961440045</v>
      </c>
      <c r="CW35" s="49">
        <v>9.7137860150062956</v>
      </c>
      <c r="CX35" s="49">
        <v>36211.664459256564</v>
      </c>
      <c r="CY35" s="49">
        <v>0.42074297003760563</v>
      </c>
      <c r="CZ35" s="46">
        <v>6307393.060603261</v>
      </c>
      <c r="DA35" s="50">
        <v>8.6206377543227077</v>
      </c>
      <c r="DB35" s="48">
        <v>10789.559569614374</v>
      </c>
      <c r="DC35" s="49">
        <v>4.6569912836963148E-3</v>
      </c>
      <c r="DD35" s="46">
        <v>5501.605378685219</v>
      </c>
      <c r="DE35" s="49">
        <v>5.8169048914197344E-3</v>
      </c>
      <c r="DF35" s="46">
        <v>16291.164948299593</v>
      </c>
      <c r="DG35" s="50">
        <v>4.993234007560605E-3</v>
      </c>
      <c r="DH35" s="177"/>
      <c r="DI35" s="190" t="s">
        <v>33</v>
      </c>
      <c r="DJ35" s="48">
        <v>6307393.060603261</v>
      </c>
      <c r="DK35" s="46">
        <v>16291.164948299593</v>
      </c>
      <c r="DL35" s="47">
        <v>6323684.2255515605</v>
      </c>
      <c r="DM35"/>
    </row>
    <row r="36" spans="1:117" s="27" customFormat="1" ht="15.6" x14ac:dyDescent="0.3">
      <c r="A36" s="35">
        <v>24</v>
      </c>
      <c r="B36" s="35" t="s">
        <v>34</v>
      </c>
      <c r="C36" s="44"/>
      <c r="D36" s="45">
        <v>0</v>
      </c>
      <c r="E36" s="49">
        <v>0</v>
      </c>
      <c r="F36" s="46">
        <v>0</v>
      </c>
      <c r="G36" s="49">
        <v>0</v>
      </c>
      <c r="H36" s="46">
        <v>0</v>
      </c>
      <c r="I36" s="50">
        <v>0</v>
      </c>
      <c r="J36" s="48">
        <v>0</v>
      </c>
      <c r="K36" s="49">
        <v>0</v>
      </c>
      <c r="L36" s="46">
        <v>0</v>
      </c>
      <c r="M36" s="49">
        <v>0</v>
      </c>
      <c r="N36" s="46">
        <v>0</v>
      </c>
      <c r="O36" s="50">
        <v>0</v>
      </c>
      <c r="P36" s="139">
        <v>0</v>
      </c>
      <c r="Q36" s="140">
        <v>0</v>
      </c>
      <c r="R36" s="141">
        <v>0</v>
      </c>
      <c r="S36" s="41"/>
      <c r="T36" s="45">
        <v>494627.38602045184</v>
      </c>
      <c r="U36" s="49">
        <v>2.6894639640506752</v>
      </c>
      <c r="V36" s="46">
        <v>0</v>
      </c>
      <c r="W36" s="49">
        <v>0</v>
      </c>
      <c r="X36" s="46">
        <v>494627.38602045184</v>
      </c>
      <c r="Y36" s="50">
        <v>2.389619720858263</v>
      </c>
      <c r="Z36" s="48">
        <v>0</v>
      </c>
      <c r="AA36" s="49">
        <v>0</v>
      </c>
      <c r="AB36" s="46">
        <v>0</v>
      </c>
      <c r="AC36" s="49">
        <v>0</v>
      </c>
      <c r="AD36" s="46">
        <v>0</v>
      </c>
      <c r="AE36" s="50">
        <v>0</v>
      </c>
      <c r="AF36" s="139">
        <v>494627.38602045184</v>
      </c>
      <c r="AG36" s="140">
        <v>0</v>
      </c>
      <c r="AH36" s="141">
        <v>494627.38602045184</v>
      </c>
      <c r="AI36" s="43"/>
      <c r="AJ36" s="45">
        <v>316987.33869514748</v>
      </c>
      <c r="AK36" s="49">
        <v>5.2529180328966358</v>
      </c>
      <c r="AL36" s="46">
        <v>0</v>
      </c>
      <c r="AM36" s="49">
        <v>0</v>
      </c>
      <c r="AN36" s="46">
        <v>316987.33869514748</v>
      </c>
      <c r="AO36" s="50">
        <v>4.5922224447701261</v>
      </c>
      <c r="AP36" s="48">
        <v>0</v>
      </c>
      <c r="AQ36" s="49">
        <v>0</v>
      </c>
      <c r="AR36" s="46">
        <v>0</v>
      </c>
      <c r="AS36" s="49">
        <v>0</v>
      </c>
      <c r="AT36" s="46">
        <v>0</v>
      </c>
      <c r="AU36" s="50">
        <v>0</v>
      </c>
      <c r="AV36" s="139">
        <v>316987.33869514748</v>
      </c>
      <c r="AW36" s="140">
        <v>0</v>
      </c>
      <c r="AX36" s="141">
        <v>316987.33869514748</v>
      </c>
      <c r="AY36" s="43"/>
      <c r="AZ36" s="45">
        <v>273395.7635011177</v>
      </c>
      <c r="BA36" s="49">
        <v>2.5631974227102221</v>
      </c>
      <c r="BB36" s="46">
        <v>0</v>
      </c>
      <c r="BC36" s="49">
        <v>0</v>
      </c>
      <c r="BD36" s="46">
        <v>273395.7635011177</v>
      </c>
      <c r="BE36" s="50">
        <v>2.2518574693895652</v>
      </c>
      <c r="BF36" s="48">
        <v>0</v>
      </c>
      <c r="BG36" s="49">
        <v>0</v>
      </c>
      <c r="BH36" s="46">
        <v>0</v>
      </c>
      <c r="BI36" s="49">
        <v>0</v>
      </c>
      <c r="BJ36" s="46">
        <v>0</v>
      </c>
      <c r="BK36" s="50">
        <v>0</v>
      </c>
      <c r="BL36" s="139">
        <v>273395.7635011177</v>
      </c>
      <c r="BM36" s="140">
        <v>0</v>
      </c>
      <c r="BN36" s="141">
        <v>273395.7635011177</v>
      </c>
      <c r="BO36" s="43"/>
      <c r="BP36" s="45">
        <v>377777.43424686359</v>
      </c>
      <c r="BQ36" s="49">
        <v>5.1375223946644848</v>
      </c>
      <c r="BR36" s="46">
        <v>0</v>
      </c>
      <c r="BS36" s="49">
        <v>0</v>
      </c>
      <c r="BT36" s="46">
        <v>377777.43424686359</v>
      </c>
      <c r="BU36" s="50">
        <v>4.5438709916630211</v>
      </c>
      <c r="BV36" s="48">
        <v>0</v>
      </c>
      <c r="BW36" s="49">
        <v>0</v>
      </c>
      <c r="BX36" s="46">
        <v>0</v>
      </c>
      <c r="BY36" s="49">
        <v>0</v>
      </c>
      <c r="BZ36" s="46">
        <v>0</v>
      </c>
      <c r="CA36" s="50">
        <v>0</v>
      </c>
      <c r="CB36" s="139">
        <v>377777.43424686359</v>
      </c>
      <c r="CC36" s="140">
        <v>0</v>
      </c>
      <c r="CD36" s="141">
        <v>377777.43424686359</v>
      </c>
      <c r="CE36" s="43"/>
      <c r="CF36" s="45">
        <v>419784.87062769104</v>
      </c>
      <c r="CG36" s="49">
        <v>3.3742052136298613</v>
      </c>
      <c r="CH36" s="46">
        <v>0</v>
      </c>
      <c r="CI36" s="49">
        <v>0</v>
      </c>
      <c r="CJ36" s="46">
        <v>419784.87062769104</v>
      </c>
      <c r="CK36" s="50">
        <v>2.9830156022575309</v>
      </c>
      <c r="CL36" s="48">
        <v>0</v>
      </c>
      <c r="CM36" s="49">
        <v>0</v>
      </c>
      <c r="CN36" s="46">
        <v>0</v>
      </c>
      <c r="CO36" s="49">
        <v>0</v>
      </c>
      <c r="CP36" s="46">
        <v>0</v>
      </c>
      <c r="CQ36" s="50">
        <v>0</v>
      </c>
      <c r="CR36" s="139">
        <v>419784.87062769104</v>
      </c>
      <c r="CS36" s="140">
        <v>0</v>
      </c>
      <c r="CT36" s="141">
        <v>419784.87062769104</v>
      </c>
      <c r="CU36" s="43"/>
      <c r="CV36" s="48">
        <v>1882572.7930912715</v>
      </c>
      <c r="CW36" s="49">
        <v>2.9160230129853213</v>
      </c>
      <c r="CX36" s="49">
        <v>0</v>
      </c>
      <c r="CY36" s="49">
        <v>0</v>
      </c>
      <c r="CZ36" s="46">
        <v>1882572.7930912715</v>
      </c>
      <c r="DA36" s="50">
        <v>2.5730088389054941</v>
      </c>
      <c r="DB36" s="48">
        <v>0</v>
      </c>
      <c r="DC36" s="49">
        <v>0</v>
      </c>
      <c r="DD36" s="46">
        <v>0</v>
      </c>
      <c r="DE36" s="49">
        <v>0</v>
      </c>
      <c r="DF36" s="46">
        <v>0</v>
      </c>
      <c r="DG36" s="50">
        <v>0</v>
      </c>
      <c r="DH36" s="177"/>
      <c r="DI36" s="190" t="s">
        <v>34</v>
      </c>
      <c r="DJ36" s="48">
        <v>1882572.7930912715</v>
      </c>
      <c r="DK36" s="46">
        <v>0</v>
      </c>
      <c r="DL36" s="47">
        <v>1882572.7930912715</v>
      </c>
      <c r="DM36"/>
    </row>
    <row r="37" spans="1:117" s="27" customFormat="1" ht="15.6" x14ac:dyDescent="0.3">
      <c r="A37" s="35">
        <v>25</v>
      </c>
      <c r="B37" s="35" t="s">
        <v>35</v>
      </c>
      <c r="C37" s="44"/>
      <c r="D37" s="45">
        <v>0</v>
      </c>
      <c r="E37" s="49">
        <v>0</v>
      </c>
      <c r="F37" s="46">
        <v>0</v>
      </c>
      <c r="G37" s="49">
        <v>0</v>
      </c>
      <c r="H37" s="46">
        <v>0</v>
      </c>
      <c r="I37" s="50">
        <v>0</v>
      </c>
      <c r="J37" s="48">
        <v>0</v>
      </c>
      <c r="K37" s="49">
        <v>0</v>
      </c>
      <c r="L37" s="46">
        <v>0</v>
      </c>
      <c r="M37" s="49">
        <v>0</v>
      </c>
      <c r="N37" s="46">
        <v>0</v>
      </c>
      <c r="O37" s="50">
        <v>0</v>
      </c>
      <c r="P37" s="139">
        <v>0</v>
      </c>
      <c r="Q37" s="140">
        <v>0</v>
      </c>
      <c r="R37" s="141">
        <v>0</v>
      </c>
      <c r="S37" s="41"/>
      <c r="T37" s="45">
        <v>2965507.1001878195</v>
      </c>
      <c r="U37" s="49">
        <v>16.124510503269587</v>
      </c>
      <c r="V37" s="46">
        <v>13679.172605088797</v>
      </c>
      <c r="W37" s="49">
        <v>0.59276217034661338</v>
      </c>
      <c r="X37" s="46">
        <v>2979186.2727929084</v>
      </c>
      <c r="Y37" s="50">
        <v>14.392899525546685</v>
      </c>
      <c r="Z37" s="48">
        <v>3782.3160583114982</v>
      </c>
      <c r="AA37" s="49">
        <v>4.7096510620876116E-3</v>
      </c>
      <c r="AB37" s="46">
        <v>12224.843375362814</v>
      </c>
      <c r="AC37" s="49">
        <v>5.2157106365009767E-2</v>
      </c>
      <c r="AD37" s="46">
        <v>16007.159433674313</v>
      </c>
      <c r="AE37" s="50">
        <v>1.5428825344462483E-2</v>
      </c>
      <c r="AF37" s="139">
        <v>2969289.4162461311</v>
      </c>
      <c r="AG37" s="140">
        <v>25904.015980451612</v>
      </c>
      <c r="AH37" s="141">
        <v>2995193.4322265829</v>
      </c>
      <c r="AI37" s="43"/>
      <c r="AJ37" s="45">
        <v>920915.8191300896</v>
      </c>
      <c r="AK37" s="49">
        <v>15.260847114592586</v>
      </c>
      <c r="AL37" s="46">
        <v>0</v>
      </c>
      <c r="AM37" s="49">
        <v>0</v>
      </c>
      <c r="AN37" s="46">
        <v>920915.8191300896</v>
      </c>
      <c r="AO37" s="50">
        <v>13.341385532184356</v>
      </c>
      <c r="AP37" s="48">
        <v>0</v>
      </c>
      <c r="AQ37" s="49">
        <v>0</v>
      </c>
      <c r="AR37" s="46">
        <v>0</v>
      </c>
      <c r="AS37" s="49">
        <v>0</v>
      </c>
      <c r="AT37" s="46">
        <v>0</v>
      </c>
      <c r="AU37" s="50">
        <v>0</v>
      </c>
      <c r="AV37" s="139">
        <v>920915.8191300896</v>
      </c>
      <c r="AW37" s="140">
        <v>0</v>
      </c>
      <c r="AX37" s="141">
        <v>920915.8191300896</v>
      </c>
      <c r="AY37" s="43"/>
      <c r="AZ37" s="45">
        <v>1585877.1198652748</v>
      </c>
      <c r="BA37" s="49">
        <v>14.868248484608152</v>
      </c>
      <c r="BB37" s="46">
        <v>201.53227060800518</v>
      </c>
      <c r="BC37" s="49">
        <v>1.3665984309215784E-2</v>
      </c>
      <c r="BD37" s="46">
        <v>1586078.6521358828</v>
      </c>
      <c r="BE37" s="50">
        <v>13.063929792156124</v>
      </c>
      <c r="BF37" s="48">
        <v>0</v>
      </c>
      <c r="BG37" s="49">
        <v>0</v>
      </c>
      <c r="BH37" s="46">
        <v>0</v>
      </c>
      <c r="BI37" s="49">
        <v>0</v>
      </c>
      <c r="BJ37" s="46">
        <v>0</v>
      </c>
      <c r="BK37" s="50">
        <v>0</v>
      </c>
      <c r="BL37" s="139">
        <v>1585877.1198652748</v>
      </c>
      <c r="BM37" s="140">
        <v>201.53227060800518</v>
      </c>
      <c r="BN37" s="141">
        <v>1586078.6521358828</v>
      </c>
      <c r="BO37" s="43"/>
      <c r="BP37" s="45">
        <v>1082786.3066885986</v>
      </c>
      <c r="BQ37" s="49">
        <v>14.72517518241604</v>
      </c>
      <c r="BR37" s="46">
        <v>2314.6638182989163</v>
      </c>
      <c r="BS37" s="49">
        <v>0.240935132538661</v>
      </c>
      <c r="BT37" s="46">
        <v>1085100.9705068974</v>
      </c>
      <c r="BU37" s="50">
        <v>13.051491105447408</v>
      </c>
      <c r="BV37" s="48">
        <v>295.392623372005</v>
      </c>
      <c r="BW37" s="49">
        <v>1.367653417468829E-3</v>
      </c>
      <c r="BX37" s="46">
        <v>6661.282228711073</v>
      </c>
      <c r="BY37" s="49">
        <v>6.3285883396933917E-2</v>
      </c>
      <c r="BZ37" s="46">
        <v>6956.6748520830779</v>
      </c>
      <c r="CA37" s="50">
        <v>2.165555827719625E-2</v>
      </c>
      <c r="CB37" s="139">
        <v>1083081.6993119705</v>
      </c>
      <c r="CC37" s="140">
        <v>8975.9460470099893</v>
      </c>
      <c r="CD37" s="141">
        <v>1092057.6453589804</v>
      </c>
      <c r="CE37" s="43"/>
      <c r="CF37" s="45">
        <v>1325473.1305954559</v>
      </c>
      <c r="CG37" s="49">
        <v>10.654072265858499</v>
      </c>
      <c r="CH37" s="46">
        <v>162344.86218316812</v>
      </c>
      <c r="CI37" s="49">
        <v>9.9506504556033182</v>
      </c>
      <c r="CJ37" s="46">
        <v>1487817.9927786239</v>
      </c>
      <c r="CK37" s="50">
        <v>10.572520822729606</v>
      </c>
      <c r="CL37" s="48">
        <v>409164.34994348779</v>
      </c>
      <c r="CM37" s="49">
        <v>0.88623177877685844</v>
      </c>
      <c r="CN37" s="46">
        <v>579592.94838630548</v>
      </c>
      <c r="CO37" s="49">
        <v>3.8336670197857292</v>
      </c>
      <c r="CP37" s="46">
        <v>988757.29832979327</v>
      </c>
      <c r="CQ37" s="50">
        <v>1.6133098891777169</v>
      </c>
      <c r="CR37" s="139">
        <v>1734637.4805389438</v>
      </c>
      <c r="CS37" s="140">
        <v>741937.81056947354</v>
      </c>
      <c r="CT37" s="141">
        <v>2476575.2911084173</v>
      </c>
      <c r="CU37" s="43"/>
      <c r="CV37" s="48">
        <v>7880559.4764672378</v>
      </c>
      <c r="CW37" s="49">
        <v>12.20664235290683</v>
      </c>
      <c r="CX37" s="49">
        <v>178540.23087716385</v>
      </c>
      <c r="CY37" s="49">
        <v>2.0744571709753425</v>
      </c>
      <c r="CZ37" s="46">
        <v>8059099.7073444016</v>
      </c>
      <c r="DA37" s="50">
        <v>11.01478511572885</v>
      </c>
      <c r="DB37" s="48">
        <v>413242.05862517131</v>
      </c>
      <c r="DC37" s="49">
        <v>0.17836359794461248</v>
      </c>
      <c r="DD37" s="46">
        <v>598479.07399037934</v>
      </c>
      <c r="DE37" s="49">
        <v>0.63277818260003149</v>
      </c>
      <c r="DF37" s="46">
        <v>1011721.1326155507</v>
      </c>
      <c r="DG37" s="50">
        <v>0.31009202727831831</v>
      </c>
      <c r="DH37" s="177"/>
      <c r="DI37" s="190" t="s">
        <v>35</v>
      </c>
      <c r="DJ37" s="48">
        <v>8059099.7073444016</v>
      </c>
      <c r="DK37" s="46">
        <v>1011721.1326155507</v>
      </c>
      <c r="DL37" s="47">
        <v>9070820.839959953</v>
      </c>
      <c r="DM37"/>
    </row>
    <row r="38" spans="1:117" s="27" customFormat="1" ht="15.6" x14ac:dyDescent="0.3">
      <c r="A38" s="35">
        <v>26</v>
      </c>
      <c r="B38" s="35" t="s">
        <v>36</v>
      </c>
      <c r="C38" s="44"/>
      <c r="D38" s="45">
        <v>0</v>
      </c>
      <c r="E38" s="49">
        <v>0</v>
      </c>
      <c r="F38" s="46">
        <v>0</v>
      </c>
      <c r="G38" s="49">
        <v>0</v>
      </c>
      <c r="H38" s="46">
        <v>0</v>
      </c>
      <c r="I38" s="50">
        <v>0</v>
      </c>
      <c r="J38" s="48">
        <v>0</v>
      </c>
      <c r="K38" s="49">
        <v>0</v>
      </c>
      <c r="L38" s="46">
        <v>0</v>
      </c>
      <c r="M38" s="49">
        <v>0</v>
      </c>
      <c r="N38" s="46">
        <v>0</v>
      </c>
      <c r="O38" s="50">
        <v>0</v>
      </c>
      <c r="P38" s="139">
        <v>0</v>
      </c>
      <c r="Q38" s="140">
        <v>0</v>
      </c>
      <c r="R38" s="141">
        <v>0</v>
      </c>
      <c r="S38" s="41"/>
      <c r="T38" s="45">
        <v>2067694.5089935069</v>
      </c>
      <c r="U38" s="49">
        <v>11.242786040103239</v>
      </c>
      <c r="V38" s="46">
        <v>3387.8125180404081</v>
      </c>
      <c r="W38" s="49">
        <v>0.14680471976601847</v>
      </c>
      <c r="X38" s="46">
        <v>2071082.3215115473</v>
      </c>
      <c r="Y38" s="50">
        <v>10.005711974064193</v>
      </c>
      <c r="Z38" s="48">
        <v>178.01285278206819</v>
      </c>
      <c r="AA38" s="49">
        <v>2.2165742054475006E-4</v>
      </c>
      <c r="AB38" s="46">
        <v>3533.1969095866466</v>
      </c>
      <c r="AC38" s="49">
        <v>1.5074330309476488E-2</v>
      </c>
      <c r="AD38" s="46">
        <v>3711.209762368715</v>
      </c>
      <c r="AE38" s="50">
        <v>3.5771248157742339E-3</v>
      </c>
      <c r="AF38" s="139">
        <v>2067872.521846289</v>
      </c>
      <c r="AG38" s="140">
        <v>6921.0094276270547</v>
      </c>
      <c r="AH38" s="141">
        <v>2074793.5312739161</v>
      </c>
      <c r="AI38" s="43"/>
      <c r="AJ38" s="45">
        <v>461485.2347791362</v>
      </c>
      <c r="AK38" s="49">
        <v>7.6474477550606714</v>
      </c>
      <c r="AL38" s="46">
        <v>85.620155576710005</v>
      </c>
      <c r="AM38" s="49">
        <v>9.8618009187641104E-3</v>
      </c>
      <c r="AN38" s="46">
        <v>461570.85493471293</v>
      </c>
      <c r="AO38" s="50">
        <v>6.6868161000001871</v>
      </c>
      <c r="AP38" s="48">
        <v>0</v>
      </c>
      <c r="AQ38" s="49">
        <v>0</v>
      </c>
      <c r="AR38" s="46">
        <v>0</v>
      </c>
      <c r="AS38" s="49">
        <v>0</v>
      </c>
      <c r="AT38" s="46">
        <v>0</v>
      </c>
      <c r="AU38" s="50">
        <v>0</v>
      </c>
      <c r="AV38" s="139">
        <v>461485.2347791362</v>
      </c>
      <c r="AW38" s="140">
        <v>85.620155576710005</v>
      </c>
      <c r="AX38" s="141">
        <v>461570.85493471293</v>
      </c>
      <c r="AY38" s="43"/>
      <c r="AZ38" s="45">
        <v>1848866.2056520411</v>
      </c>
      <c r="BA38" s="49">
        <v>17.333879035195675</v>
      </c>
      <c r="BB38" s="46">
        <v>308.75905772821869</v>
      </c>
      <c r="BC38" s="49">
        <v>2.0937075861410366E-2</v>
      </c>
      <c r="BD38" s="46">
        <v>1849174.9647097692</v>
      </c>
      <c r="BE38" s="50">
        <v>15.230954580877606</v>
      </c>
      <c r="BF38" s="48">
        <v>0</v>
      </c>
      <c r="BG38" s="49">
        <v>0</v>
      </c>
      <c r="BH38" s="46">
        <v>0</v>
      </c>
      <c r="BI38" s="49">
        <v>0</v>
      </c>
      <c r="BJ38" s="46">
        <v>0</v>
      </c>
      <c r="BK38" s="50">
        <v>0</v>
      </c>
      <c r="BL38" s="139">
        <v>1848866.2056520411</v>
      </c>
      <c r="BM38" s="140">
        <v>308.75905772821869</v>
      </c>
      <c r="BN38" s="141">
        <v>1849174.9647097692</v>
      </c>
      <c r="BO38" s="43"/>
      <c r="BP38" s="45">
        <v>355401.18041123851</v>
      </c>
      <c r="BQ38" s="49">
        <v>4.8332201924474525</v>
      </c>
      <c r="BR38" s="46">
        <v>61.053482273190788</v>
      </c>
      <c r="BS38" s="49">
        <v>6.355103806931486E-3</v>
      </c>
      <c r="BT38" s="46">
        <v>355462.2338935117</v>
      </c>
      <c r="BU38" s="50">
        <v>4.2754658875813289</v>
      </c>
      <c r="BV38" s="48">
        <v>20.944379021487784</v>
      </c>
      <c r="BW38" s="49">
        <v>9.6971451820671728E-5</v>
      </c>
      <c r="BX38" s="46">
        <v>687.43294242346872</v>
      </c>
      <c r="BY38" s="49">
        <v>6.530995016231402E-3</v>
      </c>
      <c r="BZ38" s="46">
        <v>708.37732144495646</v>
      </c>
      <c r="CA38" s="50">
        <v>2.2051205055533102E-3</v>
      </c>
      <c r="CB38" s="139">
        <v>355422.12479025999</v>
      </c>
      <c r="CC38" s="140">
        <v>748.48642469665947</v>
      </c>
      <c r="CD38" s="141">
        <v>356170.61121495662</v>
      </c>
      <c r="CE38" s="43"/>
      <c r="CF38" s="45">
        <v>2275093.8573891674</v>
      </c>
      <c r="CG38" s="49">
        <v>18.287065809735289</v>
      </c>
      <c r="CH38" s="46">
        <v>221832.40097623586</v>
      </c>
      <c r="CI38" s="49">
        <v>13.596837326156045</v>
      </c>
      <c r="CJ38" s="46">
        <v>2496926.2583654034</v>
      </c>
      <c r="CK38" s="50">
        <v>17.743302599860744</v>
      </c>
      <c r="CL38" s="48">
        <v>508265.9533695018</v>
      </c>
      <c r="CM38" s="49">
        <v>1.1008814428935039</v>
      </c>
      <c r="CN38" s="46">
        <v>543186.65519192768</v>
      </c>
      <c r="CO38" s="49">
        <v>3.5928607678799329</v>
      </c>
      <c r="CP38" s="46">
        <v>1051452.6085614294</v>
      </c>
      <c r="CQ38" s="50">
        <v>1.7156069484991709</v>
      </c>
      <c r="CR38" s="139">
        <v>2783359.8107586694</v>
      </c>
      <c r="CS38" s="140">
        <v>765019.05616816354</v>
      </c>
      <c r="CT38" s="141">
        <v>3548378.8669268331</v>
      </c>
      <c r="CU38" s="43"/>
      <c r="CV38" s="48">
        <v>7008540.9872250892</v>
      </c>
      <c r="CW38" s="49">
        <v>10.855923808736561</v>
      </c>
      <c r="CX38" s="49">
        <v>225675.64618985439</v>
      </c>
      <c r="CY38" s="49">
        <v>2.6221230937867963</v>
      </c>
      <c r="CZ38" s="46">
        <v>7234216.6334149437</v>
      </c>
      <c r="DA38" s="50">
        <v>9.8873750904310231</v>
      </c>
      <c r="DB38" s="48">
        <v>508464.91060130537</v>
      </c>
      <c r="DC38" s="49">
        <v>0.21946369927872189</v>
      </c>
      <c r="DD38" s="46">
        <v>547407.28504393785</v>
      </c>
      <c r="DE38" s="49">
        <v>0.57877944614265431</v>
      </c>
      <c r="DF38" s="46">
        <v>1055872.1956452432</v>
      </c>
      <c r="DG38" s="50">
        <v>0.3236243062828853</v>
      </c>
      <c r="DH38" s="177"/>
      <c r="DI38" s="190" t="s">
        <v>36</v>
      </c>
      <c r="DJ38" s="48">
        <v>7234216.6334149437</v>
      </c>
      <c r="DK38" s="46">
        <v>1055872.1956452432</v>
      </c>
      <c r="DL38" s="47">
        <v>8290088.8290601866</v>
      </c>
      <c r="DM38"/>
    </row>
    <row r="39" spans="1:117" s="62" customFormat="1" ht="15.6" x14ac:dyDescent="0.3">
      <c r="A39" s="35">
        <v>27</v>
      </c>
      <c r="B39" s="35" t="s">
        <v>37</v>
      </c>
      <c r="C39" s="44"/>
      <c r="D39" s="45">
        <v>0</v>
      </c>
      <c r="E39" s="49">
        <v>0</v>
      </c>
      <c r="F39" s="46">
        <v>0</v>
      </c>
      <c r="G39" s="49">
        <v>0</v>
      </c>
      <c r="H39" s="46">
        <v>0</v>
      </c>
      <c r="I39" s="50">
        <v>0</v>
      </c>
      <c r="J39" s="48">
        <v>0</v>
      </c>
      <c r="K39" s="49">
        <v>0</v>
      </c>
      <c r="L39" s="46">
        <v>0</v>
      </c>
      <c r="M39" s="49">
        <v>0</v>
      </c>
      <c r="N39" s="46">
        <v>0</v>
      </c>
      <c r="O39" s="50">
        <v>0</v>
      </c>
      <c r="P39" s="139">
        <v>0</v>
      </c>
      <c r="Q39" s="140">
        <v>0</v>
      </c>
      <c r="R39" s="141">
        <v>0</v>
      </c>
      <c r="S39" s="41"/>
      <c r="T39" s="45">
        <v>2224400.2923053103</v>
      </c>
      <c r="U39" s="49">
        <v>12.09485078436712</v>
      </c>
      <c r="V39" s="46">
        <v>8797.456220268552</v>
      </c>
      <c r="W39" s="49">
        <v>0.38122183213886346</v>
      </c>
      <c r="X39" s="46">
        <v>2233197.748525579</v>
      </c>
      <c r="Y39" s="50">
        <v>10.788916124090917</v>
      </c>
      <c r="Z39" s="48">
        <v>1349.4502292337456</v>
      </c>
      <c r="AA39" s="49">
        <v>1.680303710045394E-3</v>
      </c>
      <c r="AB39" s="46">
        <v>3507.5389289777381</v>
      </c>
      <c r="AC39" s="49">
        <v>1.4964860929572022E-2</v>
      </c>
      <c r="AD39" s="46">
        <v>4856.9891582114833</v>
      </c>
      <c r="AE39" s="50">
        <v>4.6815075299585186E-3</v>
      </c>
      <c r="AF39" s="139">
        <v>2225749.7425345439</v>
      </c>
      <c r="AG39" s="140">
        <v>12304.99514924629</v>
      </c>
      <c r="AH39" s="141">
        <v>2238054.7376837903</v>
      </c>
      <c r="AI39" s="43"/>
      <c r="AJ39" s="45">
        <v>283890.90691654902</v>
      </c>
      <c r="AK39" s="49">
        <v>4.7044644447186847</v>
      </c>
      <c r="AL39" s="46">
        <v>23.690870377476728</v>
      </c>
      <c r="AM39" s="49">
        <v>2.7287342061134219E-3</v>
      </c>
      <c r="AN39" s="46">
        <v>283914.59778692649</v>
      </c>
      <c r="AO39" s="50">
        <v>4.1130948438571355</v>
      </c>
      <c r="AP39" s="48">
        <v>0</v>
      </c>
      <c r="AQ39" s="49">
        <v>0</v>
      </c>
      <c r="AR39" s="46">
        <v>0</v>
      </c>
      <c r="AS39" s="49">
        <v>0</v>
      </c>
      <c r="AT39" s="46">
        <v>0</v>
      </c>
      <c r="AU39" s="50">
        <v>0</v>
      </c>
      <c r="AV39" s="139">
        <v>283890.90691654902</v>
      </c>
      <c r="AW39" s="140">
        <v>23.690870377476728</v>
      </c>
      <c r="AX39" s="141">
        <v>283914.59778692649</v>
      </c>
      <c r="AY39" s="43"/>
      <c r="AZ39" s="45">
        <v>1538201.3758362136</v>
      </c>
      <c r="BA39" s="49">
        <v>14.421268828975769</v>
      </c>
      <c r="BB39" s="46">
        <v>525.42628166071165</v>
      </c>
      <c r="BC39" s="49">
        <v>3.5629367441561782E-2</v>
      </c>
      <c r="BD39" s="46">
        <v>1538726.8021178744</v>
      </c>
      <c r="BE39" s="50">
        <v>12.673910518313093</v>
      </c>
      <c r="BF39" s="48">
        <v>0</v>
      </c>
      <c r="BG39" s="49">
        <v>0</v>
      </c>
      <c r="BH39" s="46">
        <v>0</v>
      </c>
      <c r="BI39" s="49">
        <v>0</v>
      </c>
      <c r="BJ39" s="46">
        <v>0</v>
      </c>
      <c r="BK39" s="50">
        <v>0</v>
      </c>
      <c r="BL39" s="139">
        <v>1538201.3758362136</v>
      </c>
      <c r="BM39" s="140">
        <v>525.42628166071165</v>
      </c>
      <c r="BN39" s="141">
        <v>1538726.8021178744</v>
      </c>
      <c r="BO39" s="43"/>
      <c r="BP39" s="45">
        <v>808034.69802032947</v>
      </c>
      <c r="BQ39" s="49">
        <v>10.988735642777113</v>
      </c>
      <c r="BR39" s="46">
        <v>90.465482759264304</v>
      </c>
      <c r="BS39" s="49">
        <v>9.4166215009122839E-3</v>
      </c>
      <c r="BT39" s="46">
        <v>808125.16350308876</v>
      </c>
      <c r="BU39" s="50">
        <v>9.7200524837994795</v>
      </c>
      <c r="BV39" s="48">
        <v>-23.858218931683695</v>
      </c>
      <c r="BW39" s="49">
        <v>-1.104623882754992E-4</v>
      </c>
      <c r="BX39" s="46">
        <v>393.86886338633343</v>
      </c>
      <c r="BY39" s="49">
        <v>3.7419731075969622E-3</v>
      </c>
      <c r="BZ39" s="46">
        <v>370.01064445464976</v>
      </c>
      <c r="CA39" s="50">
        <v>1.1518127905275454E-3</v>
      </c>
      <c r="CB39" s="139">
        <v>808010.83980139776</v>
      </c>
      <c r="CC39" s="140">
        <v>484.33434614559775</v>
      </c>
      <c r="CD39" s="141">
        <v>808495.17414754338</v>
      </c>
      <c r="CE39" s="43"/>
      <c r="CF39" s="45">
        <v>387387.26486006327</v>
      </c>
      <c r="CG39" s="49">
        <v>3.1137952323773272</v>
      </c>
      <c r="CH39" s="46">
        <v>0</v>
      </c>
      <c r="CI39" s="49">
        <v>0</v>
      </c>
      <c r="CJ39" s="46">
        <v>387387.26486006327</v>
      </c>
      <c r="CK39" s="50">
        <v>2.7527963393857755</v>
      </c>
      <c r="CL39" s="48">
        <v>33.685645750243296</v>
      </c>
      <c r="CM39" s="49">
        <v>7.2961610063556267E-5</v>
      </c>
      <c r="CN39" s="46">
        <v>149.80839621721032</v>
      </c>
      <c r="CO39" s="49">
        <v>9.908945743110117E-4</v>
      </c>
      <c r="CP39" s="46">
        <v>183.4940419674536</v>
      </c>
      <c r="CQ39" s="50">
        <v>2.9939880394444805E-4</v>
      </c>
      <c r="CR39" s="139">
        <v>387420.95050581353</v>
      </c>
      <c r="CS39" s="140">
        <v>149.80839621721032</v>
      </c>
      <c r="CT39" s="141">
        <v>387570.75890203076</v>
      </c>
      <c r="CU39" s="43"/>
      <c r="CV39" s="48">
        <v>5241914.5379384654</v>
      </c>
      <c r="CW39" s="49">
        <v>8.1194966169840974</v>
      </c>
      <c r="CX39" s="49">
        <v>9437.0388550660045</v>
      </c>
      <c r="CY39" s="49">
        <v>0.10964886081688477</v>
      </c>
      <c r="CZ39" s="46">
        <v>5251351.576793531</v>
      </c>
      <c r="DA39" s="50">
        <v>7.1772916685484978</v>
      </c>
      <c r="DB39" s="48">
        <v>1359.2776560523052</v>
      </c>
      <c r="DC39" s="49">
        <v>5.8669162123964119E-4</v>
      </c>
      <c r="DD39" s="46">
        <v>4051.216188581282</v>
      </c>
      <c r="DE39" s="49">
        <v>4.2833932355193739E-3</v>
      </c>
      <c r="DF39" s="46">
        <v>5410.4938446335873</v>
      </c>
      <c r="DG39" s="50">
        <v>1.6583136901785259E-3</v>
      </c>
      <c r="DH39" s="177"/>
      <c r="DI39" s="190" t="s">
        <v>37</v>
      </c>
      <c r="DJ39" s="48">
        <v>5251351.576793531</v>
      </c>
      <c r="DK39" s="46">
        <v>5410.4938446335873</v>
      </c>
      <c r="DL39" s="47">
        <v>5256762.0706381649</v>
      </c>
      <c r="DM39"/>
    </row>
    <row r="40" spans="1:117" s="62" customFormat="1" ht="15.6" x14ac:dyDescent="0.3">
      <c r="A40" s="35">
        <v>28</v>
      </c>
      <c r="B40" s="35" t="s">
        <v>38</v>
      </c>
      <c r="C40" s="44"/>
      <c r="D40" s="45">
        <v>35677586.100000001</v>
      </c>
      <c r="E40" s="49">
        <v>368.82538637279936</v>
      </c>
      <c r="F40" s="46">
        <v>125825.35999999999</v>
      </c>
      <c r="G40" s="49">
        <v>9.2260859363543037</v>
      </c>
      <c r="H40" s="46">
        <v>35803411.460000001</v>
      </c>
      <c r="I40" s="50">
        <v>324.39147475333198</v>
      </c>
      <c r="J40" s="48">
        <v>0</v>
      </c>
      <c r="K40" s="49">
        <v>0</v>
      </c>
      <c r="L40" s="46">
        <v>372.12</v>
      </c>
      <c r="M40" s="49">
        <v>2.0463694155429929E-3</v>
      </c>
      <c r="N40" s="46">
        <v>372.12</v>
      </c>
      <c r="O40" s="50">
        <v>8.996119861233667E-4</v>
      </c>
      <c r="P40" s="139">
        <v>35677586.100000001</v>
      </c>
      <c r="Q40" s="140">
        <v>126197.47999999998</v>
      </c>
      <c r="R40" s="141">
        <v>35803783.579999998</v>
      </c>
      <c r="S40" s="41"/>
      <c r="T40" s="45">
        <v>59870396.705786593</v>
      </c>
      <c r="U40" s="49">
        <v>325.53651294789705</v>
      </c>
      <c r="V40" s="46">
        <v>1023124.3946992862</v>
      </c>
      <c r="W40" s="49">
        <v>44.335242652826892</v>
      </c>
      <c r="X40" s="46">
        <v>60893521.100485876</v>
      </c>
      <c r="Y40" s="50">
        <v>294.18581139420201</v>
      </c>
      <c r="Z40" s="48">
        <v>-3576.295962709738</v>
      </c>
      <c r="AA40" s="49">
        <v>-4.4531196810228112E-3</v>
      </c>
      <c r="AB40" s="46">
        <v>32827.13917871756</v>
      </c>
      <c r="AC40" s="49">
        <v>0.14005648475251214</v>
      </c>
      <c r="AD40" s="46">
        <v>29250.843216007823</v>
      </c>
      <c r="AE40" s="50">
        <v>2.8194018621981471E-2</v>
      </c>
      <c r="AF40" s="139">
        <v>59866820.409823887</v>
      </c>
      <c r="AG40" s="140">
        <v>1055951.5338780037</v>
      </c>
      <c r="AH40" s="141">
        <v>60922771.943701893</v>
      </c>
      <c r="AI40" s="43"/>
      <c r="AJ40" s="45">
        <v>40763909.491258509</v>
      </c>
      <c r="AK40" s="49">
        <v>675.51428438575704</v>
      </c>
      <c r="AL40" s="46">
        <v>1257772.5058739625</v>
      </c>
      <c r="AM40" s="49">
        <v>144.87128609467433</v>
      </c>
      <c r="AN40" s="46">
        <v>42021681.997132473</v>
      </c>
      <c r="AO40" s="50">
        <v>608.77166901549356</v>
      </c>
      <c r="AP40" s="48">
        <v>112.64970625955752</v>
      </c>
      <c r="AQ40" s="49">
        <v>1.0537661246707967E-3</v>
      </c>
      <c r="AR40" s="46">
        <v>159.79420002652509</v>
      </c>
      <c r="AS40" s="49">
        <v>1.7113533893794255E-3</v>
      </c>
      <c r="AT40" s="46">
        <v>272.44390628608261</v>
      </c>
      <c r="AU40" s="50">
        <v>1.3603490514846218E-3</v>
      </c>
      <c r="AV40" s="139">
        <v>40764022.140964769</v>
      </c>
      <c r="AW40" s="140">
        <v>1257932.300073989</v>
      </c>
      <c r="AX40" s="141">
        <v>42021954.441038758</v>
      </c>
      <c r="AY40" s="43"/>
      <c r="AZ40" s="45">
        <v>32662207.33679767</v>
      </c>
      <c r="BA40" s="49">
        <v>306.22159097708339</v>
      </c>
      <c r="BB40" s="46">
        <v>1047015.7775298075</v>
      </c>
      <c r="BC40" s="49">
        <v>70.998560895762367</v>
      </c>
      <c r="BD40" s="46">
        <v>33709223.114327475</v>
      </c>
      <c r="BE40" s="50">
        <v>277.65011748986876</v>
      </c>
      <c r="BF40" s="48">
        <v>226.10624246633182</v>
      </c>
      <c r="BG40" s="49">
        <v>4.5459913036709085E-4</v>
      </c>
      <c r="BH40" s="46">
        <v>0</v>
      </c>
      <c r="BI40" s="49">
        <v>0</v>
      </c>
      <c r="BJ40" s="46">
        <v>226.10624246633182</v>
      </c>
      <c r="BK40" s="50">
        <v>3.3391999206401727E-4</v>
      </c>
      <c r="BL40" s="139">
        <v>32662433.443040136</v>
      </c>
      <c r="BM40" s="140">
        <v>1047015.7775298075</v>
      </c>
      <c r="BN40" s="141">
        <v>33709449.220569946</v>
      </c>
      <c r="BO40" s="43"/>
      <c r="BP40" s="45">
        <v>41266335.691128917</v>
      </c>
      <c r="BQ40" s="49">
        <v>561.19477909413342</v>
      </c>
      <c r="BR40" s="46">
        <v>621222.49584114156</v>
      </c>
      <c r="BS40" s="49">
        <v>64.663526162292243</v>
      </c>
      <c r="BT40" s="46">
        <v>41887558.186970055</v>
      </c>
      <c r="BU40" s="50">
        <v>503.81955962196361</v>
      </c>
      <c r="BV40" s="48">
        <v>2603.2251649736154</v>
      </c>
      <c r="BW40" s="49">
        <v>1.2052805356731327E-2</v>
      </c>
      <c r="BX40" s="46">
        <v>15511.747040240341</v>
      </c>
      <c r="BY40" s="49">
        <v>0.14737021804003858</v>
      </c>
      <c r="BZ40" s="46">
        <v>18114.972205213955</v>
      </c>
      <c r="CA40" s="50">
        <v>5.6390422812751619E-2</v>
      </c>
      <c r="CB40" s="139">
        <v>41268938.916293889</v>
      </c>
      <c r="CC40" s="140">
        <v>636734.24288138188</v>
      </c>
      <c r="CD40" s="141">
        <v>41905673.159175269</v>
      </c>
      <c r="CE40" s="43"/>
      <c r="CF40" s="45">
        <v>39971302.506975569</v>
      </c>
      <c r="CG40" s="49">
        <v>321.28689419641159</v>
      </c>
      <c r="CH40" s="46">
        <v>14660.233652909734</v>
      </c>
      <c r="CI40" s="49">
        <v>0.8985739290781326</v>
      </c>
      <c r="CJ40" s="46">
        <v>39985962.740628481</v>
      </c>
      <c r="CK40" s="50">
        <v>284.14256699682699</v>
      </c>
      <c r="CL40" s="48">
        <v>0</v>
      </c>
      <c r="CM40" s="49">
        <v>0</v>
      </c>
      <c r="CN40" s="46">
        <v>0</v>
      </c>
      <c r="CO40" s="49">
        <v>0</v>
      </c>
      <c r="CP40" s="46">
        <v>0</v>
      </c>
      <c r="CQ40" s="50">
        <v>0</v>
      </c>
      <c r="CR40" s="139">
        <v>39971302.506975569</v>
      </c>
      <c r="CS40" s="140">
        <v>14660.233652909734</v>
      </c>
      <c r="CT40" s="141">
        <v>39985962.740628481</v>
      </c>
      <c r="CU40" s="43"/>
      <c r="CV40" s="48">
        <v>250211737.83194724</v>
      </c>
      <c r="CW40" s="49">
        <v>387.56705096058096</v>
      </c>
      <c r="CX40" s="49">
        <v>4089620.7675971077</v>
      </c>
      <c r="CY40" s="49">
        <v>47.517263118968089</v>
      </c>
      <c r="CZ40" s="46">
        <v>254301358.59954435</v>
      </c>
      <c r="DA40" s="50">
        <v>347.5667160513247</v>
      </c>
      <c r="DB40" s="48">
        <v>-634.31484901023305</v>
      </c>
      <c r="DC40" s="49">
        <v>-2.7378306815033205E-4</v>
      </c>
      <c r="DD40" s="46">
        <v>48870.800418984429</v>
      </c>
      <c r="DE40" s="49">
        <v>5.1671608273860775E-2</v>
      </c>
      <c r="DF40" s="46">
        <v>48236.485569974197</v>
      </c>
      <c r="DG40" s="50">
        <v>1.4784458994649191E-2</v>
      </c>
      <c r="DH40" s="177"/>
      <c r="DI40" s="190" t="s">
        <v>38</v>
      </c>
      <c r="DJ40" s="48">
        <v>254301358.59954435</v>
      </c>
      <c r="DK40" s="46">
        <v>48236.485569974197</v>
      </c>
      <c r="DL40" s="47">
        <v>254349595.08511433</v>
      </c>
      <c r="DM40"/>
    </row>
    <row r="41" spans="1:117" s="62" customFormat="1" ht="15.6" x14ac:dyDescent="0.3">
      <c r="A41" s="35">
        <v>29</v>
      </c>
      <c r="B41" s="35" t="s">
        <v>39</v>
      </c>
      <c r="C41" s="44"/>
      <c r="D41" s="45">
        <v>896450.85999999987</v>
      </c>
      <c r="E41" s="49">
        <v>9.267270321400142</v>
      </c>
      <c r="F41" s="46">
        <v>29487.060000000005</v>
      </c>
      <c r="G41" s="49">
        <v>2.1621249450065996</v>
      </c>
      <c r="H41" s="46">
        <v>925937.91999999993</v>
      </c>
      <c r="I41" s="50">
        <v>8.3893225575558787</v>
      </c>
      <c r="J41" s="48">
        <v>89040.25</v>
      </c>
      <c r="K41" s="49">
        <v>0.38412366642076606</v>
      </c>
      <c r="L41" s="46">
        <v>61055.45</v>
      </c>
      <c r="M41" s="49">
        <v>0.33575729746376015</v>
      </c>
      <c r="N41" s="46">
        <v>150095.70000000001</v>
      </c>
      <c r="O41" s="50">
        <v>0.36286114905293188</v>
      </c>
      <c r="P41" s="139">
        <v>985491.10999999987</v>
      </c>
      <c r="Q41" s="140">
        <v>90542.510000000009</v>
      </c>
      <c r="R41" s="141">
        <v>1076033.6199999999</v>
      </c>
      <c r="S41" s="41"/>
      <c r="T41" s="45">
        <v>1091040.6128826761</v>
      </c>
      <c r="U41" s="49">
        <v>5.9323735292376076</v>
      </c>
      <c r="V41" s="46">
        <v>30278.779857845966</v>
      </c>
      <c r="W41" s="49">
        <v>1.3120760869197021</v>
      </c>
      <c r="X41" s="46">
        <v>1121319.392740522</v>
      </c>
      <c r="Y41" s="50">
        <v>5.417263600852805</v>
      </c>
      <c r="Z41" s="48">
        <v>159606.115290952</v>
      </c>
      <c r="AA41" s="49">
        <v>0.19873778362437511</v>
      </c>
      <c r="AB41" s="46">
        <v>50135.649833741081</v>
      </c>
      <c r="AC41" s="49">
        <v>0.21390297943017292</v>
      </c>
      <c r="AD41" s="46">
        <v>209741.76512469308</v>
      </c>
      <c r="AE41" s="50">
        <v>0.20216385517722982</v>
      </c>
      <c r="AF41" s="139">
        <v>1250646.728173628</v>
      </c>
      <c r="AG41" s="140">
        <v>80414.429691587051</v>
      </c>
      <c r="AH41" s="141">
        <v>1331061.1578652151</v>
      </c>
      <c r="AI41" s="43"/>
      <c r="AJ41" s="45">
        <v>1116364.4606911794</v>
      </c>
      <c r="AK41" s="49">
        <v>18.499701063736506</v>
      </c>
      <c r="AL41" s="46">
        <v>21270.62618562939</v>
      </c>
      <c r="AM41" s="49">
        <v>2.4499684618324569</v>
      </c>
      <c r="AN41" s="46">
        <v>1137635.0868768087</v>
      </c>
      <c r="AO41" s="50">
        <v>16.481015934008557</v>
      </c>
      <c r="AP41" s="48">
        <v>47338.401211014156</v>
      </c>
      <c r="AQ41" s="49">
        <v>0.44282053854010361</v>
      </c>
      <c r="AR41" s="46">
        <v>23773.150120978746</v>
      </c>
      <c r="AS41" s="49">
        <v>0.25460411597548271</v>
      </c>
      <c r="AT41" s="46">
        <v>71111.551331992901</v>
      </c>
      <c r="AU41" s="50">
        <v>0.35506953604789865</v>
      </c>
      <c r="AV41" s="139">
        <v>1163702.8619021936</v>
      </c>
      <c r="AW41" s="140">
        <v>45043.776306608139</v>
      </c>
      <c r="AX41" s="141">
        <v>1208746.6382088019</v>
      </c>
      <c r="AY41" s="43"/>
      <c r="AZ41" s="45">
        <v>566795.94872445776</v>
      </c>
      <c r="BA41" s="49">
        <v>5.3139445043638576</v>
      </c>
      <c r="BB41" s="46">
        <v>15491.651420343815</v>
      </c>
      <c r="BC41" s="49">
        <v>1.0504951122495296</v>
      </c>
      <c r="BD41" s="46">
        <v>582287.60014480154</v>
      </c>
      <c r="BE41" s="50">
        <v>4.7960826639277281</v>
      </c>
      <c r="BF41" s="48">
        <v>322931.88635928032</v>
      </c>
      <c r="BG41" s="49">
        <v>0.64927245309732162</v>
      </c>
      <c r="BH41" s="46">
        <v>51259.298158812446</v>
      </c>
      <c r="BI41" s="49">
        <v>0.28516677510577043</v>
      </c>
      <c r="BJ41" s="46">
        <v>374191.18451809278</v>
      </c>
      <c r="BK41" s="50">
        <v>0.55261595611767478</v>
      </c>
      <c r="BL41" s="139">
        <v>889727.83508373809</v>
      </c>
      <c r="BM41" s="140">
        <v>66750.949579156266</v>
      </c>
      <c r="BN41" s="141">
        <v>956478.78466289432</v>
      </c>
      <c r="BO41" s="43"/>
      <c r="BP41" s="45">
        <v>333900.97705384257</v>
      </c>
      <c r="BQ41" s="49">
        <v>4.5408316953455259</v>
      </c>
      <c r="BR41" s="46">
        <v>5268.8963722611443</v>
      </c>
      <c r="BS41" s="49">
        <v>0.54844346541700262</v>
      </c>
      <c r="BT41" s="46">
        <v>339169.87342610373</v>
      </c>
      <c r="BU41" s="50">
        <v>4.0795029279059865</v>
      </c>
      <c r="BV41" s="48">
        <v>57215.289191455566</v>
      </c>
      <c r="BW41" s="49">
        <v>0.26490399421930028</v>
      </c>
      <c r="BX41" s="46">
        <v>34861.690620572699</v>
      </c>
      <c r="BY41" s="49">
        <v>0.33120543641347083</v>
      </c>
      <c r="BZ41" s="46">
        <v>92076.979812028265</v>
      </c>
      <c r="CA41" s="50">
        <v>0.2866280866512731</v>
      </c>
      <c r="CB41" s="139">
        <v>391116.26624529815</v>
      </c>
      <c r="CC41" s="140">
        <v>40130.586992833843</v>
      </c>
      <c r="CD41" s="141">
        <v>431246.85323813197</v>
      </c>
      <c r="CE41" s="43"/>
      <c r="CF41" s="45">
        <v>171052.28298226587</v>
      </c>
      <c r="CG41" s="49">
        <v>1.3749078288101106</v>
      </c>
      <c r="CH41" s="46">
        <v>2042.8707651769994</v>
      </c>
      <c r="CI41" s="49">
        <v>0.1252142669431198</v>
      </c>
      <c r="CJ41" s="46">
        <v>173095.15374744288</v>
      </c>
      <c r="CK41" s="50">
        <v>1.230024187226455</v>
      </c>
      <c r="CL41" s="48">
        <v>299.02088791210412</v>
      </c>
      <c r="CM41" s="49">
        <v>6.4766594015920663E-4</v>
      </c>
      <c r="CN41" s="46">
        <v>0</v>
      </c>
      <c r="CO41" s="49">
        <v>0</v>
      </c>
      <c r="CP41" s="46">
        <v>299.02088791210412</v>
      </c>
      <c r="CQ41" s="50">
        <v>4.8789865455778765E-4</v>
      </c>
      <c r="CR41" s="139">
        <v>171351.30387017797</v>
      </c>
      <c r="CS41" s="140">
        <v>2042.8707651769994</v>
      </c>
      <c r="CT41" s="141">
        <v>173394.17463535498</v>
      </c>
      <c r="CU41" s="43"/>
      <c r="CV41" s="48">
        <v>4175605.1423344216</v>
      </c>
      <c r="CW41" s="49">
        <v>6.4678299468001992</v>
      </c>
      <c r="CX41" s="49">
        <v>103839.88460125732</v>
      </c>
      <c r="CY41" s="49">
        <v>1.20651458881855</v>
      </c>
      <c r="CZ41" s="46">
        <v>4279445.0269356789</v>
      </c>
      <c r="DA41" s="50">
        <v>5.8489371143173745</v>
      </c>
      <c r="DB41" s="48">
        <v>676430.9629406142</v>
      </c>
      <c r="DC41" s="49">
        <v>0.29196123142117592</v>
      </c>
      <c r="DD41" s="46">
        <v>221085.23873410496</v>
      </c>
      <c r="DE41" s="49">
        <v>0.2337557345707795</v>
      </c>
      <c r="DF41" s="46">
        <v>897516.20167471911</v>
      </c>
      <c r="DG41" s="50">
        <v>0.27508827237100636</v>
      </c>
      <c r="DH41" s="177"/>
      <c r="DI41" s="190" t="s">
        <v>39</v>
      </c>
      <c r="DJ41" s="48">
        <v>4279445.0269356789</v>
      </c>
      <c r="DK41" s="46">
        <v>897516.20167471911</v>
      </c>
      <c r="DL41" s="47">
        <v>5176961.2286103982</v>
      </c>
      <c r="DM41"/>
    </row>
    <row r="42" spans="1:117" s="62" customFormat="1" ht="15.6" x14ac:dyDescent="0.3">
      <c r="A42" s="35">
        <v>30</v>
      </c>
      <c r="B42" s="35" t="s">
        <v>55</v>
      </c>
      <c r="C42" s="44"/>
      <c r="D42" s="45">
        <v>1200756.49</v>
      </c>
      <c r="E42" s="49">
        <v>12.413100906619251</v>
      </c>
      <c r="F42" s="46">
        <v>410197.28</v>
      </c>
      <c r="G42" s="49">
        <v>30.077524563719024</v>
      </c>
      <c r="H42" s="46">
        <v>1610953.77</v>
      </c>
      <c r="I42" s="50">
        <v>14.595806597747597</v>
      </c>
      <c r="J42" s="48">
        <v>2843421.77</v>
      </c>
      <c r="K42" s="49">
        <v>12.266650143873409</v>
      </c>
      <c r="L42" s="46">
        <v>2926787.3</v>
      </c>
      <c r="M42" s="49">
        <v>16.09504465365918</v>
      </c>
      <c r="N42" s="46">
        <v>5770209.0700000003</v>
      </c>
      <c r="O42" s="50">
        <v>13.949664736670334</v>
      </c>
      <c r="P42" s="139">
        <v>4044178.26</v>
      </c>
      <c r="Q42" s="140">
        <v>3336984.58</v>
      </c>
      <c r="R42" s="141">
        <v>7381162.8399999999</v>
      </c>
      <c r="S42" s="41"/>
      <c r="T42" s="45">
        <v>2080443.8828911912</v>
      </c>
      <c r="U42" s="49">
        <v>11.312108893287538</v>
      </c>
      <c r="V42" s="46">
        <v>859184.55537571211</v>
      </c>
      <c r="W42" s="49">
        <v>37.231206628925428</v>
      </c>
      <c r="X42" s="46">
        <v>2939628.4382669032</v>
      </c>
      <c r="Y42" s="50">
        <v>14.20178964330114</v>
      </c>
      <c r="Z42" s="48">
        <v>6157663.5134940958</v>
      </c>
      <c r="AA42" s="49">
        <v>7.6673778867787119</v>
      </c>
      <c r="AB42" s="46">
        <v>3838045.6201264854</v>
      </c>
      <c r="AC42" s="49">
        <v>16.374962647466713</v>
      </c>
      <c r="AD42" s="46">
        <v>9995709.1336205807</v>
      </c>
      <c r="AE42" s="50">
        <v>9.6345670233185103</v>
      </c>
      <c r="AF42" s="139">
        <v>8238107.3963852869</v>
      </c>
      <c r="AG42" s="140">
        <v>4697230.1755021978</v>
      </c>
      <c r="AH42" s="141">
        <v>12935337.571887486</v>
      </c>
      <c r="AI42" s="43"/>
      <c r="AJ42" s="45">
        <v>1624855.5937510668</v>
      </c>
      <c r="AK42" s="49">
        <v>26.926101479013454</v>
      </c>
      <c r="AL42" s="46">
        <v>579555.51582399663</v>
      </c>
      <c r="AM42" s="49">
        <v>66.753687609306226</v>
      </c>
      <c r="AN42" s="46">
        <v>2204411.1095750635</v>
      </c>
      <c r="AO42" s="50">
        <v>31.935490598969437</v>
      </c>
      <c r="AP42" s="48">
        <v>2684556.2592777256</v>
      </c>
      <c r="AQ42" s="49">
        <v>25.112310894816986</v>
      </c>
      <c r="AR42" s="46">
        <v>3343355.7397153778</v>
      </c>
      <c r="AS42" s="49">
        <v>35.806450898175896</v>
      </c>
      <c r="AT42" s="46">
        <v>6027911.9989931034</v>
      </c>
      <c r="AU42" s="50">
        <v>30.098175004334557</v>
      </c>
      <c r="AV42" s="139">
        <v>4309411.8530287929</v>
      </c>
      <c r="AW42" s="140">
        <v>3922911.2555393744</v>
      </c>
      <c r="AX42" s="141">
        <v>8232323.1085681673</v>
      </c>
      <c r="AY42" s="43"/>
      <c r="AZ42" s="45">
        <v>1814135.2139157145</v>
      </c>
      <c r="BA42" s="49">
        <v>17.008261741911031</v>
      </c>
      <c r="BB42" s="46">
        <v>505641.77251309966</v>
      </c>
      <c r="BC42" s="49">
        <v>34.287771920600775</v>
      </c>
      <c r="BD42" s="46">
        <v>2319776.986428814</v>
      </c>
      <c r="BE42" s="50">
        <v>19.107125389623619</v>
      </c>
      <c r="BF42" s="48">
        <v>6567509.9129766319</v>
      </c>
      <c r="BG42" s="49">
        <v>13.204342624733112</v>
      </c>
      <c r="BH42" s="46">
        <v>3416904.513422302</v>
      </c>
      <c r="BI42" s="49">
        <v>19.00899302050771</v>
      </c>
      <c r="BJ42" s="46">
        <v>9984414.4263989329</v>
      </c>
      <c r="BK42" s="50">
        <v>14.745261119995115</v>
      </c>
      <c r="BL42" s="139">
        <v>8381645.1268923469</v>
      </c>
      <c r="BM42" s="140">
        <v>3922546.2859354015</v>
      </c>
      <c r="BN42" s="141">
        <v>12304191.412827749</v>
      </c>
      <c r="BO42" s="43"/>
      <c r="BP42" s="45">
        <v>616206.75862522691</v>
      </c>
      <c r="BQ42" s="49">
        <v>8.3800029731579961</v>
      </c>
      <c r="BR42" s="46">
        <v>190943.27298119897</v>
      </c>
      <c r="BS42" s="49">
        <v>19.87543176654512</v>
      </c>
      <c r="BT42" s="46">
        <v>807150.03160642588</v>
      </c>
      <c r="BU42" s="50">
        <v>9.7083236902384638</v>
      </c>
      <c r="BV42" s="48">
        <v>2513531.3488039579</v>
      </c>
      <c r="BW42" s="49">
        <v>11.637527369048582</v>
      </c>
      <c r="BX42" s="46">
        <v>2107938.5890639797</v>
      </c>
      <c r="BY42" s="49">
        <v>20.02658815151467</v>
      </c>
      <c r="BZ42" s="46">
        <v>4621469.9378679376</v>
      </c>
      <c r="CA42" s="50">
        <v>14.386256896258701</v>
      </c>
      <c r="CB42" s="139">
        <v>3129738.107429185</v>
      </c>
      <c r="CC42" s="140">
        <v>2298881.8620451787</v>
      </c>
      <c r="CD42" s="141">
        <v>5428619.9694743641</v>
      </c>
      <c r="CE42" s="43"/>
      <c r="CF42" s="45">
        <v>3455367.3683046605</v>
      </c>
      <c r="CG42" s="49">
        <v>27.774032379267428</v>
      </c>
      <c r="CH42" s="46">
        <v>1054758.5627473323</v>
      </c>
      <c r="CI42" s="49">
        <v>64.649620762937928</v>
      </c>
      <c r="CJ42" s="46">
        <v>4510125.9310519928</v>
      </c>
      <c r="CK42" s="50">
        <v>32.049216067166405</v>
      </c>
      <c r="CL42" s="48">
        <v>10047416.99532634</v>
      </c>
      <c r="CM42" s="49">
        <v>21.762258215093116</v>
      </c>
      <c r="CN42" s="46">
        <v>4927508.9197199764</v>
      </c>
      <c r="CO42" s="49">
        <v>32.592578097827008</v>
      </c>
      <c r="CP42" s="46">
        <v>14974925.915046316</v>
      </c>
      <c r="CQ42" s="50">
        <v>24.433899106744956</v>
      </c>
      <c r="CR42" s="139">
        <v>13502784.363631001</v>
      </c>
      <c r="CS42" s="140">
        <v>5982267.4824673086</v>
      </c>
      <c r="CT42" s="141">
        <v>19485051.846098311</v>
      </c>
      <c r="CU42" s="43"/>
      <c r="CV42" s="48">
        <v>10791765.30748786</v>
      </c>
      <c r="CW42" s="49">
        <v>16.715973003996091</v>
      </c>
      <c r="CX42" s="49">
        <v>3600280.9594413396</v>
      </c>
      <c r="CY42" s="49">
        <v>41.831628743537976</v>
      </c>
      <c r="CZ42" s="46">
        <v>14392046.2669292</v>
      </c>
      <c r="DA42" s="50">
        <v>19.670348148365228</v>
      </c>
      <c r="DB42" s="48">
        <v>30814099.799878754</v>
      </c>
      <c r="DC42" s="49">
        <v>13.299986274427004</v>
      </c>
      <c r="DD42" s="46">
        <v>20560540.68204812</v>
      </c>
      <c r="DE42" s="49">
        <v>21.7388746432086</v>
      </c>
      <c r="DF42" s="46">
        <v>51374640.481926873</v>
      </c>
      <c r="DG42" s="50">
        <v>15.746301924671885</v>
      </c>
      <c r="DH42" s="177"/>
      <c r="DI42" s="190" t="s">
        <v>55</v>
      </c>
      <c r="DJ42" s="48">
        <v>14392046.2669292</v>
      </c>
      <c r="DK42" s="46">
        <v>51374640.481926873</v>
      </c>
      <c r="DL42" s="47">
        <v>65766686.748856075</v>
      </c>
      <c r="DM42"/>
    </row>
    <row r="43" spans="1:117" s="62" customFormat="1" ht="15.6" x14ac:dyDescent="0.3">
      <c r="A43" s="35">
        <v>31</v>
      </c>
      <c r="B43" s="35" t="s">
        <v>56</v>
      </c>
      <c r="C43" s="44"/>
      <c r="D43" s="45">
        <v>329.98</v>
      </c>
      <c r="E43" s="49">
        <v>3.411245386786309E-3</v>
      </c>
      <c r="F43" s="46">
        <v>0</v>
      </c>
      <c r="G43" s="49">
        <v>0</v>
      </c>
      <c r="H43" s="46">
        <v>329.98</v>
      </c>
      <c r="I43" s="50">
        <v>2.989734622319269E-3</v>
      </c>
      <c r="J43" s="48">
        <v>6926.2800000000007</v>
      </c>
      <c r="K43" s="49">
        <v>2.9880285244671078E-2</v>
      </c>
      <c r="L43" s="46">
        <v>232.45</v>
      </c>
      <c r="M43" s="49">
        <v>1.2782934823255096E-3</v>
      </c>
      <c r="N43" s="46">
        <v>7158.7300000000005</v>
      </c>
      <c r="O43" s="50">
        <v>1.7306458436582094E-2</v>
      </c>
      <c r="P43" s="139">
        <v>7256.26</v>
      </c>
      <c r="Q43" s="140">
        <v>232.45</v>
      </c>
      <c r="R43" s="141">
        <v>7488.71</v>
      </c>
      <c r="S43" s="41"/>
      <c r="T43" s="45">
        <v>20363.978181014318</v>
      </c>
      <c r="U43" s="49">
        <v>0.11072614867363545</v>
      </c>
      <c r="V43" s="46">
        <v>17660.783616316367</v>
      </c>
      <c r="W43" s="49">
        <v>0.76529807238013459</v>
      </c>
      <c r="X43" s="46">
        <v>38024.761797330684</v>
      </c>
      <c r="Y43" s="50">
        <v>0.18370337599560696</v>
      </c>
      <c r="Z43" s="48">
        <v>731511.2611567229</v>
      </c>
      <c r="AA43" s="49">
        <v>0.91086063008013085</v>
      </c>
      <c r="AB43" s="46">
        <v>327009.44640526013</v>
      </c>
      <c r="AC43" s="49">
        <v>1.3951807769492934</v>
      </c>
      <c r="AD43" s="46">
        <v>1058520.707561983</v>
      </c>
      <c r="AE43" s="50">
        <v>1.0202766573383137</v>
      </c>
      <c r="AF43" s="139">
        <v>751875.23933773721</v>
      </c>
      <c r="AG43" s="140">
        <v>344670.23002157651</v>
      </c>
      <c r="AH43" s="141">
        <v>1096545.4693593136</v>
      </c>
      <c r="AI43" s="43"/>
      <c r="AJ43" s="45">
        <v>34750.800287717124</v>
      </c>
      <c r="AK43" s="49">
        <v>0.57586875942857108</v>
      </c>
      <c r="AL43" s="46">
        <v>599.5983997975311</v>
      </c>
      <c r="AM43" s="49">
        <v>6.9062243699324011E-2</v>
      </c>
      <c r="AN43" s="46">
        <v>35350.398687514658</v>
      </c>
      <c r="AO43" s="50">
        <v>0.5121242222248491</v>
      </c>
      <c r="AP43" s="48">
        <v>194476.00019925708</v>
      </c>
      <c r="AQ43" s="49">
        <v>1.8191988943074693</v>
      </c>
      <c r="AR43" s="46">
        <v>42936.70302711433</v>
      </c>
      <c r="AS43" s="49">
        <v>0.45984067157651926</v>
      </c>
      <c r="AT43" s="46">
        <v>237412.70322637141</v>
      </c>
      <c r="AU43" s="50">
        <v>1.1854335450074718</v>
      </c>
      <c r="AV43" s="139">
        <v>229226.80048697419</v>
      </c>
      <c r="AW43" s="140">
        <v>43536.301426911865</v>
      </c>
      <c r="AX43" s="141">
        <v>272763.10191388603</v>
      </c>
      <c r="AY43" s="43"/>
      <c r="AZ43" s="45">
        <v>49497.637824718207</v>
      </c>
      <c r="BA43" s="49">
        <v>0.46406065726048834</v>
      </c>
      <c r="BB43" s="46">
        <v>9571.2002445981361</v>
      </c>
      <c r="BC43" s="49">
        <v>0.64902693731593786</v>
      </c>
      <c r="BD43" s="46">
        <v>59068.838069316342</v>
      </c>
      <c r="BE43" s="50">
        <v>0.48652767150142362</v>
      </c>
      <c r="BF43" s="48">
        <v>914060.47987686924</v>
      </c>
      <c r="BG43" s="49">
        <v>1.837769248307352</v>
      </c>
      <c r="BH43" s="46">
        <v>279758.44422342023</v>
      </c>
      <c r="BI43" s="49">
        <v>1.556357894340092</v>
      </c>
      <c r="BJ43" s="46">
        <v>1193818.9241002896</v>
      </c>
      <c r="BK43" s="50">
        <v>1.7630650145397977</v>
      </c>
      <c r="BL43" s="139">
        <v>963558.1177015875</v>
      </c>
      <c r="BM43" s="140">
        <v>289329.64446801838</v>
      </c>
      <c r="BN43" s="141">
        <v>1252887.7621696058</v>
      </c>
      <c r="BO43" s="43"/>
      <c r="BP43" s="45">
        <v>31417.420911119916</v>
      </c>
      <c r="BQ43" s="49">
        <v>0.42725607429480528</v>
      </c>
      <c r="BR43" s="46">
        <v>2729.3012846790589</v>
      </c>
      <c r="BS43" s="49">
        <v>0.28409506450286864</v>
      </c>
      <c r="BT43" s="46">
        <v>34146.722195798975</v>
      </c>
      <c r="BU43" s="50">
        <v>0.41071352171997805</v>
      </c>
      <c r="BV43" s="48">
        <v>403049.7163413699</v>
      </c>
      <c r="BW43" s="49">
        <v>1.866100499300275</v>
      </c>
      <c r="BX43" s="46">
        <v>176872.18158057355</v>
      </c>
      <c r="BY43" s="49">
        <v>1.6803840274810564</v>
      </c>
      <c r="BZ43" s="46">
        <v>579921.89792194346</v>
      </c>
      <c r="CA43" s="50">
        <v>1.8052493071327642</v>
      </c>
      <c r="CB43" s="139">
        <v>434467.1372524898</v>
      </c>
      <c r="CC43" s="140">
        <v>179601.48286525262</v>
      </c>
      <c r="CD43" s="141">
        <v>614068.62011774245</v>
      </c>
      <c r="CE43" s="43"/>
      <c r="CF43" s="45">
        <v>23034.824276686981</v>
      </c>
      <c r="CG43" s="49">
        <v>0.18515251407995323</v>
      </c>
      <c r="CH43" s="46">
        <v>4619.394975952242</v>
      </c>
      <c r="CI43" s="49">
        <v>0.28313790842489989</v>
      </c>
      <c r="CJ43" s="46">
        <v>27654.219252639225</v>
      </c>
      <c r="CK43" s="50">
        <v>0.19651248358599555</v>
      </c>
      <c r="CL43" s="48">
        <v>467534.51782582584</v>
      </c>
      <c r="CM43" s="49">
        <v>1.0126589655955853</v>
      </c>
      <c r="CN43" s="46">
        <v>117752.25438461808</v>
      </c>
      <c r="CO43" s="49">
        <v>0.77886201927848708</v>
      </c>
      <c r="CP43" s="46">
        <v>585286.77221044386</v>
      </c>
      <c r="CQ43" s="50">
        <v>0.95498555530971874</v>
      </c>
      <c r="CR43" s="139">
        <v>490569.34210251283</v>
      </c>
      <c r="CS43" s="140">
        <v>122371.64936057031</v>
      </c>
      <c r="CT43" s="141">
        <v>612940.99146308319</v>
      </c>
      <c r="CU43" s="43"/>
      <c r="CV43" s="48">
        <v>159394.64148125658</v>
      </c>
      <c r="CW43" s="49">
        <v>0.24689533621840373</v>
      </c>
      <c r="CX43" s="49">
        <v>35180.278521343338</v>
      </c>
      <c r="CY43" s="49">
        <v>0.40875930705904001</v>
      </c>
      <c r="CZ43" s="46">
        <v>194574.92000259992</v>
      </c>
      <c r="DA43" s="50">
        <v>0.26593552761056322</v>
      </c>
      <c r="DB43" s="48">
        <v>2717558.2554000448</v>
      </c>
      <c r="DC43" s="49">
        <v>1.1729528927182422</v>
      </c>
      <c r="DD43" s="46">
        <v>944561.47962098639</v>
      </c>
      <c r="DE43" s="49">
        <v>0.99869472869517995</v>
      </c>
      <c r="DF43" s="46">
        <v>3662119.7350210315</v>
      </c>
      <c r="DG43" s="50">
        <v>1.1224378894140683</v>
      </c>
      <c r="DH43" s="177"/>
      <c r="DI43" s="190" t="s">
        <v>56</v>
      </c>
      <c r="DJ43" s="48">
        <v>194574.92000259992</v>
      </c>
      <c r="DK43" s="46">
        <v>3662119.7350210315</v>
      </c>
      <c r="DL43" s="47">
        <v>3856694.6550236312</v>
      </c>
      <c r="DM43"/>
    </row>
    <row r="44" spans="1:117" s="62" customFormat="1" ht="15.6" x14ac:dyDescent="0.3">
      <c r="A44" s="35">
        <v>32</v>
      </c>
      <c r="B44" s="35" t="s">
        <v>60</v>
      </c>
      <c r="C44" s="44"/>
      <c r="D44" s="45">
        <v>11584591.799999999</v>
      </c>
      <c r="E44" s="49">
        <v>119.75842576990271</v>
      </c>
      <c r="F44" s="46">
        <v>3117523.0300000003</v>
      </c>
      <c r="G44" s="49">
        <v>228.59092462237868</v>
      </c>
      <c r="H44" s="46">
        <v>14702114.829999998</v>
      </c>
      <c r="I44" s="50">
        <v>133.20632077266671</v>
      </c>
      <c r="J44" s="48">
        <v>6531720.1500000004</v>
      </c>
      <c r="K44" s="49">
        <v>28.178136203036228</v>
      </c>
      <c r="L44" s="46">
        <v>14256787.83</v>
      </c>
      <c r="M44" s="49">
        <v>78.401200094586571</v>
      </c>
      <c r="N44" s="46">
        <v>20788507.98</v>
      </c>
      <c r="O44" s="50">
        <v>50.256882060704228</v>
      </c>
      <c r="P44" s="139">
        <v>18116311.949999999</v>
      </c>
      <c r="Q44" s="140">
        <v>17374310.859999999</v>
      </c>
      <c r="R44" s="141">
        <v>35490622.810000002</v>
      </c>
      <c r="S44" s="41"/>
      <c r="T44" s="45">
        <v>14815241.32086405</v>
      </c>
      <c r="U44" s="49">
        <v>80.555704712902568</v>
      </c>
      <c r="V44" s="46">
        <v>4271800.1255268101</v>
      </c>
      <c r="W44" s="49">
        <v>185.11072173708931</v>
      </c>
      <c r="X44" s="46">
        <v>19087041.44639086</v>
      </c>
      <c r="Y44" s="50">
        <v>92.212384397269716</v>
      </c>
      <c r="Z44" s="48">
        <v>10053349.141080832</v>
      </c>
      <c r="AA44" s="49">
        <v>12.518194072064382</v>
      </c>
      <c r="AB44" s="46">
        <v>14855521.292998811</v>
      </c>
      <c r="AC44" s="49">
        <v>63.380853267055535</v>
      </c>
      <c r="AD44" s="46">
        <v>24908870.434079643</v>
      </c>
      <c r="AE44" s="50">
        <v>24.008920074024896</v>
      </c>
      <c r="AF44" s="139">
        <v>24868590.461944882</v>
      </c>
      <c r="AG44" s="140">
        <v>19127321.418525621</v>
      </c>
      <c r="AH44" s="141">
        <v>43995911.880470499</v>
      </c>
      <c r="AI44" s="43"/>
      <c r="AJ44" s="45">
        <v>3008827.7732171109</v>
      </c>
      <c r="AK44" s="49">
        <v>49.860432069220494</v>
      </c>
      <c r="AL44" s="46">
        <v>1172458.9951882553</v>
      </c>
      <c r="AM44" s="49">
        <v>135.04480479016993</v>
      </c>
      <c r="AN44" s="46">
        <v>4181286.7684053662</v>
      </c>
      <c r="AO44" s="50">
        <v>60.574655836199838</v>
      </c>
      <c r="AP44" s="48">
        <v>1886642.27346728</v>
      </c>
      <c r="AQ44" s="49">
        <v>17.648334675378198</v>
      </c>
      <c r="AR44" s="46">
        <v>5853468.5527580157</v>
      </c>
      <c r="AS44" s="49">
        <v>62.689091629893177</v>
      </c>
      <c r="AT44" s="46">
        <v>7740110.8262252957</v>
      </c>
      <c r="AU44" s="50">
        <v>38.647413936963154</v>
      </c>
      <c r="AV44" s="139">
        <v>4895470.0466843909</v>
      </c>
      <c r="AW44" s="140">
        <v>7025927.5479462706</v>
      </c>
      <c r="AX44" s="141">
        <v>11921397.594630662</v>
      </c>
      <c r="AY44" s="43"/>
      <c r="AZ44" s="45">
        <v>11197898.427031074</v>
      </c>
      <c r="BA44" s="49">
        <v>104.98489084239067</v>
      </c>
      <c r="BB44" s="46">
        <v>2638296.7668714309</v>
      </c>
      <c r="BC44" s="49">
        <v>178.90396466206218</v>
      </c>
      <c r="BD44" s="46">
        <v>13836195.193902504</v>
      </c>
      <c r="BE44" s="50">
        <v>113.96350512649394</v>
      </c>
      <c r="BF44" s="48">
        <v>13541023.253386859</v>
      </c>
      <c r="BG44" s="49">
        <v>27.224977639380466</v>
      </c>
      <c r="BH44" s="46">
        <v>12398329.79682916</v>
      </c>
      <c r="BI44" s="49">
        <v>68.97464171096378</v>
      </c>
      <c r="BJ44" s="46">
        <v>25939353.050216019</v>
      </c>
      <c r="BK44" s="50">
        <v>38.307958551669067</v>
      </c>
      <c r="BL44" s="139">
        <v>24738921.680417933</v>
      </c>
      <c r="BM44" s="140">
        <v>15036626.56370059</v>
      </c>
      <c r="BN44" s="141">
        <v>39775548.244118527</v>
      </c>
      <c r="BO44" s="43"/>
      <c r="BP44" s="45">
        <v>3581464.1716791554</v>
      </c>
      <c r="BQ44" s="49">
        <v>48.705535904684368</v>
      </c>
      <c r="BR44" s="46">
        <v>1219701.8815122976</v>
      </c>
      <c r="BS44" s="49">
        <v>126.95970453963751</v>
      </c>
      <c r="BT44" s="46">
        <v>4801166.0531914532</v>
      </c>
      <c r="BU44" s="50">
        <v>57.747967923880843</v>
      </c>
      <c r="BV44" s="48">
        <v>3922916.6904601762</v>
      </c>
      <c r="BW44" s="49">
        <v>18.162912658102073</v>
      </c>
      <c r="BX44" s="46">
        <v>9189979.7853294015</v>
      </c>
      <c r="BY44" s="49">
        <v>87.309915590691375</v>
      </c>
      <c r="BZ44" s="46">
        <v>13112896.475789577</v>
      </c>
      <c r="CA44" s="50">
        <v>40.819371301976631</v>
      </c>
      <c r="CB44" s="139">
        <v>7504380.8621393312</v>
      </c>
      <c r="CC44" s="140">
        <v>10409681.666841699</v>
      </c>
      <c r="CD44" s="141">
        <v>17914062.52898103</v>
      </c>
      <c r="CE44" s="43"/>
      <c r="CF44" s="45">
        <v>5839351.0856928611</v>
      </c>
      <c r="CG44" s="49">
        <v>46.93634824927949</v>
      </c>
      <c r="CH44" s="46">
        <v>1296222.2463484914</v>
      </c>
      <c r="CI44" s="49">
        <v>79.449723956389292</v>
      </c>
      <c r="CJ44" s="46">
        <v>7135573.332041353</v>
      </c>
      <c r="CK44" s="50">
        <v>50.705797349734254</v>
      </c>
      <c r="CL44" s="48">
        <v>7215139.5604327144</v>
      </c>
      <c r="CM44" s="49">
        <v>15.627671295528849</v>
      </c>
      <c r="CN44" s="46">
        <v>5538635.3195666689</v>
      </c>
      <c r="CO44" s="49">
        <v>36.634820382754036</v>
      </c>
      <c r="CP44" s="46">
        <v>12753774.879999384</v>
      </c>
      <c r="CQ44" s="50">
        <v>20.809748937384271</v>
      </c>
      <c r="CR44" s="139">
        <v>13054490.646125576</v>
      </c>
      <c r="CS44" s="140">
        <v>6834857.5659151599</v>
      </c>
      <c r="CT44" s="141">
        <v>19889348.212040737</v>
      </c>
      <c r="CU44" s="43"/>
      <c r="CV44" s="48">
        <v>50027374.578484245</v>
      </c>
      <c r="CW44" s="49">
        <v>77.490217687972418</v>
      </c>
      <c r="CX44" s="49">
        <v>13716003.045447286</v>
      </c>
      <c r="CY44" s="49">
        <v>159.36610328639981</v>
      </c>
      <c r="CZ44" s="46">
        <v>63743377.623931527</v>
      </c>
      <c r="DA44" s="50">
        <v>87.121345134681761</v>
      </c>
      <c r="DB44" s="48">
        <v>43150791.068827868</v>
      </c>
      <c r="DC44" s="49">
        <v>18.624750769072804</v>
      </c>
      <c r="DD44" s="46">
        <v>62092722.57748206</v>
      </c>
      <c r="DE44" s="49">
        <v>65.651284819857622</v>
      </c>
      <c r="DF44" s="46">
        <v>105243513.64630993</v>
      </c>
      <c r="DG44" s="50">
        <v>32.257084934173079</v>
      </c>
      <c r="DH44" s="177"/>
      <c r="DI44" s="190" t="s">
        <v>60</v>
      </c>
      <c r="DJ44" s="48">
        <v>63743377.623931527</v>
      </c>
      <c r="DK44" s="46">
        <v>105243513.64630993</v>
      </c>
      <c r="DL44" s="47">
        <v>168986891.27024144</v>
      </c>
      <c r="DM44"/>
    </row>
    <row r="45" spans="1:117" s="62" customFormat="1" ht="15.6" x14ac:dyDescent="0.3">
      <c r="A45" s="35">
        <v>33</v>
      </c>
      <c r="B45" s="35" t="s">
        <v>61</v>
      </c>
      <c r="C45" s="44"/>
      <c r="D45" s="45">
        <v>492023.63</v>
      </c>
      <c r="E45" s="49">
        <v>5.0864092915551051</v>
      </c>
      <c r="F45" s="46">
        <v>116314.72</v>
      </c>
      <c r="G45" s="49">
        <v>8.5287226866109407</v>
      </c>
      <c r="H45" s="46">
        <v>608338.35</v>
      </c>
      <c r="I45" s="50">
        <v>5.511758976542751</v>
      </c>
      <c r="J45" s="48">
        <v>187310.69</v>
      </c>
      <c r="K45" s="49">
        <v>0.80806679004836046</v>
      </c>
      <c r="L45" s="46">
        <v>186024.52000000002</v>
      </c>
      <c r="M45" s="49">
        <v>1.0229895954774424</v>
      </c>
      <c r="N45" s="46">
        <v>373335.21</v>
      </c>
      <c r="O45" s="50">
        <v>0.902549795114168</v>
      </c>
      <c r="P45" s="139">
        <v>679334.32000000007</v>
      </c>
      <c r="Q45" s="140">
        <v>302339.24</v>
      </c>
      <c r="R45" s="141">
        <v>981673.56</v>
      </c>
      <c r="S45" s="41"/>
      <c r="T45" s="45">
        <v>363836.91188744555</v>
      </c>
      <c r="U45" s="49">
        <v>1.978309917664578</v>
      </c>
      <c r="V45" s="46">
        <v>94156.672571112169</v>
      </c>
      <c r="W45" s="49">
        <v>4.0801088777186019</v>
      </c>
      <c r="X45" s="46">
        <v>457993.58445855771</v>
      </c>
      <c r="Y45" s="50">
        <v>2.2126362841613494</v>
      </c>
      <c r="Z45" s="48">
        <v>430760.21491782146</v>
      </c>
      <c r="AA45" s="49">
        <v>0.53637249569208967</v>
      </c>
      <c r="AB45" s="46">
        <v>164133.60384943974</v>
      </c>
      <c r="AC45" s="49">
        <v>0.70027349808835782</v>
      </c>
      <c r="AD45" s="46">
        <v>594893.81876726123</v>
      </c>
      <c r="AE45" s="50">
        <v>0.5734004753492693</v>
      </c>
      <c r="AF45" s="139">
        <v>794597.12680526706</v>
      </c>
      <c r="AG45" s="140">
        <v>258290.27642055191</v>
      </c>
      <c r="AH45" s="141">
        <v>1052887.4032258189</v>
      </c>
      <c r="AI45" s="43"/>
      <c r="AJ45" s="45">
        <v>58984.495331270649</v>
      </c>
      <c r="AK45" s="49">
        <v>0.97745455847660367</v>
      </c>
      <c r="AL45" s="46">
        <v>44617.782372832022</v>
      </c>
      <c r="AM45" s="49">
        <v>5.1391133808836695</v>
      </c>
      <c r="AN45" s="46">
        <v>103602.27770410267</v>
      </c>
      <c r="AO45" s="50">
        <v>1.5008949788358565</v>
      </c>
      <c r="AP45" s="48">
        <v>61547.157984510501</v>
      </c>
      <c r="AQ45" s="49">
        <v>0.57573439210221045</v>
      </c>
      <c r="AR45" s="46">
        <v>73196.665916457059</v>
      </c>
      <c r="AS45" s="49">
        <v>0.783916827310433</v>
      </c>
      <c r="AT45" s="46">
        <v>134743.82390096755</v>
      </c>
      <c r="AU45" s="50">
        <v>0.67279402771672725</v>
      </c>
      <c r="AV45" s="139">
        <v>120531.65331578115</v>
      </c>
      <c r="AW45" s="140">
        <v>117814.44828928908</v>
      </c>
      <c r="AX45" s="141">
        <v>238346.10160507023</v>
      </c>
      <c r="AY45" s="43"/>
      <c r="AZ45" s="45">
        <v>417667.64767307916</v>
      </c>
      <c r="BA45" s="49">
        <v>3.9158055134263297</v>
      </c>
      <c r="BB45" s="46">
        <v>304176.50237020862</v>
      </c>
      <c r="BC45" s="49">
        <v>20.626330939866321</v>
      </c>
      <c r="BD45" s="46">
        <v>721844.15004328778</v>
      </c>
      <c r="BE45" s="50">
        <v>5.9455571666292268</v>
      </c>
      <c r="BF45" s="48">
        <v>919560.0300594935</v>
      </c>
      <c r="BG45" s="49">
        <v>1.8488263987122262</v>
      </c>
      <c r="BH45" s="46">
        <v>1420174.6893605946</v>
      </c>
      <c r="BI45" s="49">
        <v>7.9007448560271634</v>
      </c>
      <c r="BJ45" s="46">
        <v>2339734.719420088</v>
      </c>
      <c r="BK45" s="50">
        <v>3.4553853552141445</v>
      </c>
      <c r="BL45" s="139">
        <v>1337227.6777325727</v>
      </c>
      <c r="BM45" s="140">
        <v>1724351.1917308033</v>
      </c>
      <c r="BN45" s="141">
        <v>3061578.8694633758</v>
      </c>
      <c r="BO45" s="43"/>
      <c r="BP45" s="45">
        <v>84217.704133347142</v>
      </c>
      <c r="BQ45" s="49">
        <v>1.1453048853351169</v>
      </c>
      <c r="BR45" s="46">
        <v>84710.105475014367</v>
      </c>
      <c r="BS45" s="49">
        <v>8.8175398641630451</v>
      </c>
      <c r="BT45" s="46">
        <v>168927.80960836151</v>
      </c>
      <c r="BU45" s="50">
        <v>2.0318476017363665</v>
      </c>
      <c r="BV45" s="48">
        <v>139411.29614464549</v>
      </c>
      <c r="BW45" s="49">
        <v>0.64546749146767357</v>
      </c>
      <c r="BX45" s="46">
        <v>301651.14769361995</v>
      </c>
      <c r="BY45" s="49">
        <v>2.8658535555223876</v>
      </c>
      <c r="BZ45" s="46">
        <v>441062.44383826543</v>
      </c>
      <c r="CA45" s="50">
        <v>1.3729912148419741</v>
      </c>
      <c r="CB45" s="139">
        <v>223629.00027799263</v>
      </c>
      <c r="CC45" s="140">
        <v>386361.25316863431</v>
      </c>
      <c r="CD45" s="141">
        <v>609990.25344662694</v>
      </c>
      <c r="CE45" s="43"/>
      <c r="CF45" s="45">
        <v>12003.61175940767</v>
      </c>
      <c r="CG45" s="49">
        <v>9.6484299971125065E-2</v>
      </c>
      <c r="CH45" s="46">
        <v>12992.333662842313</v>
      </c>
      <c r="CI45" s="49">
        <v>0.79634285398972193</v>
      </c>
      <c r="CJ45" s="46">
        <v>24995.945422249984</v>
      </c>
      <c r="CK45" s="50">
        <v>0.17762263579499013</v>
      </c>
      <c r="CL45" s="48">
        <v>26402.091522713879</v>
      </c>
      <c r="CM45" s="49">
        <v>5.7185755642777357E-2</v>
      </c>
      <c r="CN45" s="46">
        <v>16237.12967918739</v>
      </c>
      <c r="CO45" s="49">
        <v>0.10739907847463299</v>
      </c>
      <c r="CP45" s="46">
        <v>42639.221201901266</v>
      </c>
      <c r="CQ45" s="50">
        <v>6.9572459640059175E-2</v>
      </c>
      <c r="CR45" s="139">
        <v>38405.703282121547</v>
      </c>
      <c r="CS45" s="140">
        <v>29229.463342029703</v>
      </c>
      <c r="CT45" s="141">
        <v>67635.166624151258</v>
      </c>
      <c r="CU45" s="43"/>
      <c r="CV45" s="48">
        <v>1428734.0007845501</v>
      </c>
      <c r="CW45" s="49">
        <v>2.2130465504503594</v>
      </c>
      <c r="CX45" s="49">
        <v>656968.11645200953</v>
      </c>
      <c r="CY45" s="49">
        <v>7.6333060262125523</v>
      </c>
      <c r="CZ45" s="46">
        <v>2085702.1172365597</v>
      </c>
      <c r="DA45" s="50">
        <v>2.8506361096196873</v>
      </c>
      <c r="DB45" s="48">
        <v>1764991.4806291847</v>
      </c>
      <c r="DC45" s="49">
        <v>0.76180588170033514</v>
      </c>
      <c r="DD45" s="46">
        <v>2161417.7564992988</v>
      </c>
      <c r="DE45" s="49">
        <v>2.2852895936325579</v>
      </c>
      <c r="DF45" s="46">
        <v>3926409.2371284836</v>
      </c>
      <c r="DG45" s="50">
        <v>1.2034424912305843</v>
      </c>
      <c r="DH45" s="177"/>
      <c r="DI45" s="190" t="s">
        <v>61</v>
      </c>
      <c r="DJ45" s="48">
        <v>2085702.1172365597</v>
      </c>
      <c r="DK45" s="46">
        <v>3926409.2371284836</v>
      </c>
      <c r="DL45" s="47">
        <v>6012111.3543650433</v>
      </c>
      <c r="DM45"/>
    </row>
    <row r="46" spans="1:117" s="62" customFormat="1" ht="15.6" x14ac:dyDescent="0.3">
      <c r="A46" s="35">
        <v>34</v>
      </c>
      <c r="B46" s="35" t="s">
        <v>47</v>
      </c>
      <c r="C46" s="44"/>
      <c r="D46" s="45">
        <v>14342377.669999998</v>
      </c>
      <c r="E46" s="49">
        <v>148.2676818665812</v>
      </c>
      <c r="F46" s="46">
        <v>0</v>
      </c>
      <c r="G46" s="49">
        <v>0</v>
      </c>
      <c r="H46" s="46">
        <v>14342377.669999998</v>
      </c>
      <c r="I46" s="50">
        <v>129.94697583604386</v>
      </c>
      <c r="J46" s="48">
        <v>0</v>
      </c>
      <c r="K46" s="49">
        <v>0</v>
      </c>
      <c r="L46" s="46">
        <v>0</v>
      </c>
      <c r="M46" s="49">
        <v>0</v>
      </c>
      <c r="N46" s="46">
        <v>0</v>
      </c>
      <c r="O46" s="50">
        <v>0</v>
      </c>
      <c r="P46" s="139">
        <v>14342377.669999998</v>
      </c>
      <c r="Q46" s="140">
        <v>0</v>
      </c>
      <c r="R46" s="141">
        <v>14342377.669999998</v>
      </c>
      <c r="S46" s="41"/>
      <c r="T46" s="45">
        <v>44009446.957000479</v>
      </c>
      <c r="U46" s="49">
        <v>239.29492182173354</v>
      </c>
      <c r="V46" s="46">
        <v>0</v>
      </c>
      <c r="W46" s="49">
        <v>0</v>
      </c>
      <c r="X46" s="46">
        <v>44009446.957000479</v>
      </c>
      <c r="Y46" s="50">
        <v>212.61629526547406</v>
      </c>
      <c r="Z46" s="48">
        <v>0</v>
      </c>
      <c r="AA46" s="49">
        <v>0</v>
      </c>
      <c r="AB46" s="46">
        <v>0</v>
      </c>
      <c r="AC46" s="49">
        <v>0</v>
      </c>
      <c r="AD46" s="46">
        <v>0</v>
      </c>
      <c r="AE46" s="50">
        <v>0</v>
      </c>
      <c r="AF46" s="139">
        <v>44009446.957000479</v>
      </c>
      <c r="AG46" s="140">
        <v>0</v>
      </c>
      <c r="AH46" s="141">
        <v>44009446.957000479</v>
      </c>
      <c r="AI46" s="43"/>
      <c r="AJ46" s="45">
        <v>8332260.5513321096</v>
      </c>
      <c r="AK46" s="49">
        <v>138.07706605902908</v>
      </c>
      <c r="AL46" s="46">
        <v>183079.19561939436</v>
      </c>
      <c r="AM46" s="49">
        <v>21.087214422874265</v>
      </c>
      <c r="AN46" s="46">
        <v>8515339.7469515037</v>
      </c>
      <c r="AO46" s="50">
        <v>123.36244870777382</v>
      </c>
      <c r="AP46" s="48">
        <v>0</v>
      </c>
      <c r="AQ46" s="49">
        <v>0</v>
      </c>
      <c r="AR46" s="46">
        <v>0</v>
      </c>
      <c r="AS46" s="49">
        <v>0</v>
      </c>
      <c r="AT46" s="46">
        <v>0</v>
      </c>
      <c r="AU46" s="50">
        <v>0</v>
      </c>
      <c r="AV46" s="139">
        <v>8332260.5513321096</v>
      </c>
      <c r="AW46" s="140">
        <v>183079.19561939436</v>
      </c>
      <c r="AX46" s="141">
        <v>8515339.7469515037</v>
      </c>
      <c r="AY46" s="43"/>
      <c r="AZ46" s="45">
        <v>14396861.336282818</v>
      </c>
      <c r="BA46" s="49">
        <v>134.97648024866228</v>
      </c>
      <c r="BB46" s="46">
        <v>0</v>
      </c>
      <c r="BC46" s="49">
        <v>0</v>
      </c>
      <c r="BD46" s="46">
        <v>14396861.336282818</v>
      </c>
      <c r="BE46" s="50">
        <v>118.58150002292102</v>
      </c>
      <c r="BF46" s="48">
        <v>0</v>
      </c>
      <c r="BG46" s="49">
        <v>0</v>
      </c>
      <c r="BH46" s="46">
        <v>0</v>
      </c>
      <c r="BI46" s="49">
        <v>0</v>
      </c>
      <c r="BJ46" s="46">
        <v>0</v>
      </c>
      <c r="BK46" s="50">
        <v>0</v>
      </c>
      <c r="BL46" s="139">
        <v>14396861.336282818</v>
      </c>
      <c r="BM46" s="140">
        <v>0</v>
      </c>
      <c r="BN46" s="141">
        <v>14396861.336282818</v>
      </c>
      <c r="BO46" s="43"/>
      <c r="BP46" s="45">
        <v>10136311.562228639</v>
      </c>
      <c r="BQ46" s="49">
        <v>137.84711030732649</v>
      </c>
      <c r="BR46" s="46">
        <v>48388.966044173954</v>
      </c>
      <c r="BS46" s="49">
        <v>5.0368445970827471</v>
      </c>
      <c r="BT46" s="46">
        <v>10184700.528272813</v>
      </c>
      <c r="BU46" s="50">
        <v>122.50060774925203</v>
      </c>
      <c r="BV46" s="48">
        <v>11392.537054769466</v>
      </c>
      <c r="BW46" s="49">
        <v>5.2746890083892238E-2</v>
      </c>
      <c r="BX46" s="46">
        <v>7399.326684130102</v>
      </c>
      <c r="BY46" s="49">
        <v>7.0297715915617037E-2</v>
      </c>
      <c r="BZ46" s="46">
        <v>18791.863738899567</v>
      </c>
      <c r="CA46" s="50">
        <v>5.8497530643252027E-2</v>
      </c>
      <c r="CB46" s="139">
        <v>10147704.099283408</v>
      </c>
      <c r="CC46" s="140">
        <v>55788.292728304055</v>
      </c>
      <c r="CD46" s="141">
        <v>10203492.392011713</v>
      </c>
      <c r="CE46" s="43"/>
      <c r="CF46" s="45">
        <v>14969111.274070015</v>
      </c>
      <c r="CG46" s="49">
        <v>120.32080438927751</v>
      </c>
      <c r="CH46" s="46">
        <v>12557.259158223664</v>
      </c>
      <c r="CI46" s="49">
        <v>0.76967570690920406</v>
      </c>
      <c r="CJ46" s="46">
        <v>14981668.533228239</v>
      </c>
      <c r="CK46" s="50">
        <v>106.46060425104451</v>
      </c>
      <c r="CL46" s="48">
        <v>194755.1567917075</v>
      </c>
      <c r="CM46" s="49">
        <v>0.42183100520199157</v>
      </c>
      <c r="CN46" s="46">
        <v>2588.9804049407539</v>
      </c>
      <c r="CO46" s="49">
        <v>1.7124585143636961E-2</v>
      </c>
      <c r="CP46" s="46">
        <v>197344.13719664825</v>
      </c>
      <c r="CQ46" s="50">
        <v>0.32199736846281585</v>
      </c>
      <c r="CR46" s="139">
        <v>15163866.430861723</v>
      </c>
      <c r="CS46" s="140">
        <v>15146.239563164418</v>
      </c>
      <c r="CT46" s="141">
        <v>15179012.670424888</v>
      </c>
      <c r="CU46" s="43"/>
      <c r="CV46" s="48">
        <v>106186369.35091405</v>
      </c>
      <c r="CW46" s="49">
        <v>164.47804718572303</v>
      </c>
      <c r="CX46" s="49">
        <v>244025.42082179198</v>
      </c>
      <c r="CY46" s="49">
        <v>2.8353289431574837</v>
      </c>
      <c r="CZ46" s="46">
        <v>106430394.77173583</v>
      </c>
      <c r="DA46" s="50">
        <v>145.46388191779241</v>
      </c>
      <c r="DB46" s="48">
        <v>206147.69384647696</v>
      </c>
      <c r="DC46" s="49">
        <v>8.8977497849011059E-2</v>
      </c>
      <c r="DD46" s="46">
        <v>9988.307089070855</v>
      </c>
      <c r="DE46" s="49">
        <v>1.056074152255968E-2</v>
      </c>
      <c r="DF46" s="46">
        <v>216136.00093554781</v>
      </c>
      <c r="DG46" s="50">
        <v>6.6245577498874469E-2</v>
      </c>
      <c r="DH46" s="177"/>
      <c r="DI46" s="190" t="s">
        <v>47</v>
      </c>
      <c r="DJ46" s="48">
        <v>106430394.77173583</v>
      </c>
      <c r="DK46" s="46">
        <v>216136.00093554781</v>
      </c>
      <c r="DL46" s="47">
        <v>106646530.77267139</v>
      </c>
      <c r="DM46"/>
    </row>
    <row r="47" spans="1:117" s="62" customFormat="1" ht="15.6" x14ac:dyDescent="0.3">
      <c r="A47" s="35">
        <v>35</v>
      </c>
      <c r="B47" s="35" t="s">
        <v>40</v>
      </c>
      <c r="C47" s="44"/>
      <c r="D47" s="45">
        <v>1701150.56</v>
      </c>
      <c r="E47" s="49">
        <v>17.58604157836519</v>
      </c>
      <c r="F47" s="46">
        <v>0</v>
      </c>
      <c r="G47" s="49">
        <v>0</v>
      </c>
      <c r="H47" s="46">
        <v>1701150.56</v>
      </c>
      <c r="I47" s="50">
        <v>15.413021174040283</v>
      </c>
      <c r="J47" s="48">
        <v>0</v>
      </c>
      <c r="K47" s="49">
        <v>0</v>
      </c>
      <c r="L47" s="46">
        <v>0</v>
      </c>
      <c r="M47" s="49">
        <v>0</v>
      </c>
      <c r="N47" s="46">
        <v>0</v>
      </c>
      <c r="O47" s="50">
        <v>0</v>
      </c>
      <c r="P47" s="139">
        <v>1701150.56</v>
      </c>
      <c r="Q47" s="140">
        <v>0</v>
      </c>
      <c r="R47" s="141">
        <v>1701150.56</v>
      </c>
      <c r="S47" s="41"/>
      <c r="T47" s="45">
        <v>5502788.1616663234</v>
      </c>
      <c r="U47" s="49">
        <v>29.920604642773068</v>
      </c>
      <c r="V47" s="46">
        <v>0</v>
      </c>
      <c r="W47" s="49">
        <v>0</v>
      </c>
      <c r="X47" s="46">
        <v>5502788.1616663234</v>
      </c>
      <c r="Y47" s="50">
        <v>26.584801979159977</v>
      </c>
      <c r="Z47" s="48">
        <v>0</v>
      </c>
      <c r="AA47" s="49">
        <v>0</v>
      </c>
      <c r="AB47" s="46">
        <v>0</v>
      </c>
      <c r="AC47" s="49">
        <v>0</v>
      </c>
      <c r="AD47" s="46">
        <v>0</v>
      </c>
      <c r="AE47" s="50">
        <v>0</v>
      </c>
      <c r="AF47" s="139">
        <v>5502788.1616663234</v>
      </c>
      <c r="AG47" s="140">
        <v>0</v>
      </c>
      <c r="AH47" s="141">
        <v>5502788.1616663234</v>
      </c>
      <c r="AI47" s="43"/>
      <c r="AJ47" s="45">
        <v>755777.92173141264</v>
      </c>
      <c r="AK47" s="49">
        <v>12.524284062166089</v>
      </c>
      <c r="AL47" s="46">
        <v>28354.394104836301</v>
      </c>
      <c r="AM47" s="49">
        <v>3.2658827579862129</v>
      </c>
      <c r="AN47" s="46">
        <v>784132.31583624892</v>
      </c>
      <c r="AO47" s="50">
        <v>11.359791325658785</v>
      </c>
      <c r="AP47" s="48">
        <v>0</v>
      </c>
      <c r="AQ47" s="49">
        <v>0</v>
      </c>
      <c r="AR47" s="46">
        <v>0</v>
      </c>
      <c r="AS47" s="49">
        <v>0</v>
      </c>
      <c r="AT47" s="46">
        <v>0</v>
      </c>
      <c r="AU47" s="50">
        <v>0</v>
      </c>
      <c r="AV47" s="139">
        <v>755777.92173141264</v>
      </c>
      <c r="AW47" s="140">
        <v>28354.394104836301</v>
      </c>
      <c r="AX47" s="141">
        <v>784132.31583624892</v>
      </c>
      <c r="AY47" s="43"/>
      <c r="AZ47" s="45">
        <v>1354670.965283754</v>
      </c>
      <c r="BA47" s="49">
        <v>12.700595950608033</v>
      </c>
      <c r="BB47" s="46">
        <v>0</v>
      </c>
      <c r="BC47" s="49">
        <v>0</v>
      </c>
      <c r="BD47" s="46">
        <v>1354670.965283754</v>
      </c>
      <c r="BE47" s="50">
        <v>11.157912224660066</v>
      </c>
      <c r="BF47" s="48">
        <v>0</v>
      </c>
      <c r="BG47" s="49">
        <v>0</v>
      </c>
      <c r="BH47" s="46">
        <v>0</v>
      </c>
      <c r="BI47" s="49">
        <v>0</v>
      </c>
      <c r="BJ47" s="46">
        <v>0</v>
      </c>
      <c r="BK47" s="50">
        <v>0</v>
      </c>
      <c r="BL47" s="139">
        <v>1354670.965283754</v>
      </c>
      <c r="BM47" s="140">
        <v>0</v>
      </c>
      <c r="BN47" s="141">
        <v>1354670.965283754</v>
      </c>
      <c r="BO47" s="43"/>
      <c r="BP47" s="45">
        <v>1308679.8955034611</v>
      </c>
      <c r="BQ47" s="49">
        <v>17.797178076556936</v>
      </c>
      <c r="BR47" s="46">
        <v>3451.0996784858994</v>
      </c>
      <c r="BS47" s="49">
        <v>0.3592276130411054</v>
      </c>
      <c r="BT47" s="46">
        <v>1312130.995181947</v>
      </c>
      <c r="BU47" s="50">
        <v>15.782186615130467</v>
      </c>
      <c r="BV47" s="48">
        <v>0</v>
      </c>
      <c r="BW47" s="49">
        <v>0</v>
      </c>
      <c r="BX47" s="46">
        <v>0</v>
      </c>
      <c r="BY47" s="49">
        <v>0</v>
      </c>
      <c r="BZ47" s="46">
        <v>0</v>
      </c>
      <c r="CA47" s="50">
        <v>0</v>
      </c>
      <c r="CB47" s="139">
        <v>1308679.8955034611</v>
      </c>
      <c r="CC47" s="140">
        <v>3451.0996784858994</v>
      </c>
      <c r="CD47" s="141">
        <v>1312130.995181947</v>
      </c>
      <c r="CE47" s="43"/>
      <c r="CF47" s="45">
        <v>1310266.4100770066</v>
      </c>
      <c r="CG47" s="49">
        <v>10.531841572839857</v>
      </c>
      <c r="CH47" s="46">
        <v>898.08138683361176</v>
      </c>
      <c r="CI47" s="49">
        <v>5.5046361436323125E-2</v>
      </c>
      <c r="CJ47" s="46">
        <v>1311164.4914638402</v>
      </c>
      <c r="CK47" s="50">
        <v>9.3172108116101633</v>
      </c>
      <c r="CL47" s="48">
        <v>0</v>
      </c>
      <c r="CM47" s="49">
        <v>0</v>
      </c>
      <c r="CN47" s="46">
        <v>0</v>
      </c>
      <c r="CO47" s="49">
        <v>0</v>
      </c>
      <c r="CP47" s="46">
        <v>0</v>
      </c>
      <c r="CQ47" s="50">
        <v>0</v>
      </c>
      <c r="CR47" s="139">
        <v>1310266.4100770066</v>
      </c>
      <c r="CS47" s="140">
        <v>898.08138683361176</v>
      </c>
      <c r="CT47" s="141">
        <v>1311164.4914638402</v>
      </c>
      <c r="CU47" s="43"/>
      <c r="CV47" s="48">
        <v>11933333.914261956</v>
      </c>
      <c r="CW47" s="49">
        <v>18.484212904451013</v>
      </c>
      <c r="CX47" s="49">
        <v>32703.575170155811</v>
      </c>
      <c r="CY47" s="49">
        <v>0.3799825153969722</v>
      </c>
      <c r="CZ47" s="46">
        <v>11966037.489432111</v>
      </c>
      <c r="DA47" s="50">
        <v>16.354597463626799</v>
      </c>
      <c r="DB47" s="48">
        <v>0</v>
      </c>
      <c r="DC47" s="49">
        <v>0</v>
      </c>
      <c r="DD47" s="46">
        <v>0</v>
      </c>
      <c r="DE47" s="49">
        <v>0</v>
      </c>
      <c r="DF47" s="46">
        <v>0</v>
      </c>
      <c r="DG47" s="50">
        <v>0</v>
      </c>
      <c r="DH47" s="177"/>
      <c r="DI47" s="190" t="s">
        <v>40</v>
      </c>
      <c r="DJ47" s="48">
        <v>11966037.489432111</v>
      </c>
      <c r="DK47" s="46">
        <v>0</v>
      </c>
      <c r="DL47" s="47">
        <v>11966037.489432111</v>
      </c>
      <c r="DM47"/>
    </row>
    <row r="48" spans="1:117" s="62" customFormat="1" ht="15.6" x14ac:dyDescent="0.3">
      <c r="A48" s="35">
        <v>36</v>
      </c>
      <c r="B48" s="35" t="s">
        <v>53</v>
      </c>
      <c r="C48" s="44"/>
      <c r="D48" s="45">
        <v>21626904.02</v>
      </c>
      <c r="E48" s="49">
        <v>223.57317585518902</v>
      </c>
      <c r="F48" s="46">
        <v>5108089.17</v>
      </c>
      <c r="G48" s="49">
        <v>374.54826000879893</v>
      </c>
      <c r="H48" s="46">
        <v>26734993.189999998</v>
      </c>
      <c r="I48" s="50">
        <v>242.22842223047718</v>
      </c>
      <c r="J48" s="48">
        <v>10841747.270000001</v>
      </c>
      <c r="K48" s="49">
        <v>46.771788171750778</v>
      </c>
      <c r="L48" s="46">
        <v>21774171.440000001</v>
      </c>
      <c r="M48" s="49">
        <v>119.74093970656168</v>
      </c>
      <c r="N48" s="46">
        <v>32615918.710000001</v>
      </c>
      <c r="O48" s="50">
        <v>78.850025287384113</v>
      </c>
      <c r="P48" s="139">
        <v>32468651.289999999</v>
      </c>
      <c r="Q48" s="140">
        <v>26882260.609999999</v>
      </c>
      <c r="R48" s="141">
        <v>59350911.899999999</v>
      </c>
      <c r="S48" s="41"/>
      <c r="T48" s="45">
        <v>39554990.619999997</v>
      </c>
      <c r="U48" s="49">
        <v>215.07446792777017</v>
      </c>
      <c r="V48" s="46">
        <v>11434622.800000001</v>
      </c>
      <c r="W48" s="49">
        <v>495.49866967110114</v>
      </c>
      <c r="X48" s="46">
        <v>50989613.420000002</v>
      </c>
      <c r="Y48" s="50">
        <v>246.33853529155999</v>
      </c>
      <c r="Z48" s="48">
        <v>38995318.57</v>
      </c>
      <c r="AA48" s="49">
        <v>48.556054197552243</v>
      </c>
      <c r="AB48" s="46">
        <v>28308697.859999999</v>
      </c>
      <c r="AC48" s="49">
        <v>120.7786243146959</v>
      </c>
      <c r="AD48" s="46">
        <v>67304016.430000007</v>
      </c>
      <c r="AE48" s="50">
        <v>64.872341578279773</v>
      </c>
      <c r="AF48" s="139">
        <v>78550309.189999998</v>
      </c>
      <c r="AG48" s="140">
        <v>39743320.659999996</v>
      </c>
      <c r="AH48" s="141">
        <v>118293629.84999999</v>
      </c>
      <c r="AI48" s="43"/>
      <c r="AJ48" s="45">
        <v>9936865.1422999986</v>
      </c>
      <c r="AK48" s="49">
        <v>164.66758045074155</v>
      </c>
      <c r="AL48" s="46">
        <v>3313678.6400000029</v>
      </c>
      <c r="AM48" s="49">
        <v>381.67226906242837</v>
      </c>
      <c r="AN48" s="46">
        <v>13250543.782300001</v>
      </c>
      <c r="AO48" s="50">
        <v>191.96175094238487</v>
      </c>
      <c r="AP48" s="48">
        <v>4109409.3055237578</v>
      </c>
      <c r="AQ48" s="49">
        <v>38.440901999249384</v>
      </c>
      <c r="AR48" s="46">
        <v>11801537.012976242</v>
      </c>
      <c r="AS48" s="49">
        <v>126.39132311242267</v>
      </c>
      <c r="AT48" s="46">
        <v>15910946.318500001</v>
      </c>
      <c r="AU48" s="50">
        <v>79.445494038197481</v>
      </c>
      <c r="AV48" s="139">
        <v>14046274.447823755</v>
      </c>
      <c r="AW48" s="140">
        <v>15115215.652976245</v>
      </c>
      <c r="AX48" s="141">
        <v>29161490.1008</v>
      </c>
      <c r="AY48" s="43"/>
      <c r="AZ48" s="45">
        <v>29787216.274567965</v>
      </c>
      <c r="BA48" s="49">
        <v>279.26737052153499</v>
      </c>
      <c r="BB48" s="46">
        <v>6138509.1754320376</v>
      </c>
      <c r="BC48" s="49">
        <v>416.25477557686565</v>
      </c>
      <c r="BD48" s="46">
        <v>35925725.450000003</v>
      </c>
      <c r="BE48" s="50">
        <v>295.90660865339476</v>
      </c>
      <c r="BF48" s="48">
        <v>24792469.101035941</v>
      </c>
      <c r="BG48" s="49">
        <v>49.846633025455525</v>
      </c>
      <c r="BH48" s="46">
        <v>24765243.628964055</v>
      </c>
      <c r="BI48" s="49">
        <v>137.77450948509087</v>
      </c>
      <c r="BJ48" s="46">
        <v>49557712.729999997</v>
      </c>
      <c r="BK48" s="50">
        <v>73.188209493935403</v>
      </c>
      <c r="BL48" s="139">
        <v>54579685.375603907</v>
      </c>
      <c r="BM48" s="140">
        <v>30903752.804396093</v>
      </c>
      <c r="BN48" s="141">
        <v>85483438.180000007</v>
      </c>
      <c r="BO48" s="43"/>
      <c r="BP48" s="45">
        <v>10059548.530000001</v>
      </c>
      <c r="BQ48" s="49">
        <v>136.80318401262019</v>
      </c>
      <c r="BR48" s="46">
        <v>3506873.4300000006</v>
      </c>
      <c r="BS48" s="49">
        <v>365.03314562298328</v>
      </c>
      <c r="BT48" s="46">
        <v>13566421.960000001</v>
      </c>
      <c r="BU48" s="50">
        <v>163.17563098388263</v>
      </c>
      <c r="BV48" s="48">
        <v>6537412.6099999994</v>
      </c>
      <c r="BW48" s="49">
        <v>30.267901057943835</v>
      </c>
      <c r="BX48" s="46">
        <v>12700373.059999995</v>
      </c>
      <c r="BY48" s="49">
        <v>120.66060271525879</v>
      </c>
      <c r="BZ48" s="46">
        <v>19237785.669999994</v>
      </c>
      <c r="CA48" s="50">
        <v>59.885649043400285</v>
      </c>
      <c r="CB48" s="139">
        <v>16596961.140000001</v>
      </c>
      <c r="CC48" s="140">
        <v>16207246.489999995</v>
      </c>
      <c r="CD48" s="141">
        <v>32804207.629999995</v>
      </c>
      <c r="CE48" s="43"/>
      <c r="CF48" s="45">
        <v>38760340</v>
      </c>
      <c r="CG48" s="49">
        <v>311.55325134635478</v>
      </c>
      <c r="CH48" s="46">
        <v>4306705</v>
      </c>
      <c r="CI48" s="49">
        <v>263.97211155378488</v>
      </c>
      <c r="CJ48" s="46">
        <v>43067045</v>
      </c>
      <c r="CK48" s="50">
        <v>306.03691597086515</v>
      </c>
      <c r="CL48" s="48">
        <v>31126800</v>
      </c>
      <c r="CM48" s="49">
        <v>67.419264008317271</v>
      </c>
      <c r="CN48" s="46">
        <v>17508825</v>
      </c>
      <c r="CO48" s="49">
        <v>115.81059628931442</v>
      </c>
      <c r="CP48" s="46">
        <v>48635625</v>
      </c>
      <c r="CQ48" s="50">
        <v>79.356516418519277</v>
      </c>
      <c r="CR48" s="139">
        <v>69887140</v>
      </c>
      <c r="CS48" s="140">
        <v>21815530</v>
      </c>
      <c r="CT48" s="141">
        <v>91702670</v>
      </c>
      <c r="CU48" s="43"/>
      <c r="CV48" s="48">
        <v>149725864.58686796</v>
      </c>
      <c r="CW48" s="49">
        <v>231.91882320656876</v>
      </c>
      <c r="CX48" s="63">
        <v>33808478.21543204</v>
      </c>
      <c r="CY48" s="63">
        <v>392.82037291650641</v>
      </c>
      <c r="CZ48" s="46">
        <v>183534342.80230001</v>
      </c>
      <c r="DA48" s="64">
        <v>250.84580421328428</v>
      </c>
      <c r="DB48" s="65">
        <v>116403156.85655971</v>
      </c>
      <c r="DC48" s="63">
        <v>50.241947632632431</v>
      </c>
      <c r="DD48" s="66">
        <v>116858848.00194028</v>
      </c>
      <c r="DE48" s="63">
        <v>123.55608186325622</v>
      </c>
      <c r="DF48" s="66">
        <v>233262004.8585</v>
      </c>
      <c r="DG48" s="64">
        <v>71.494689239691198</v>
      </c>
      <c r="DH48" s="179"/>
      <c r="DI48" s="190" t="s">
        <v>53</v>
      </c>
      <c r="DJ48" s="65">
        <v>183534342.80230001</v>
      </c>
      <c r="DK48" s="66">
        <v>233262004.8585</v>
      </c>
      <c r="DL48" s="67">
        <v>416796347.66079998</v>
      </c>
      <c r="DM48"/>
    </row>
    <row r="49" spans="1:119" s="62" customFormat="1" ht="15.6" x14ac:dyDescent="0.3">
      <c r="A49" s="35">
        <v>37</v>
      </c>
      <c r="B49" s="35" t="s">
        <v>41</v>
      </c>
      <c r="C49" s="44"/>
      <c r="D49" s="45">
        <v>1331.1100000000001</v>
      </c>
      <c r="E49" s="49">
        <v>1.3760660787942068E-2</v>
      </c>
      <c r="F49" s="46">
        <v>259.43</v>
      </c>
      <c r="G49" s="49">
        <v>1.9022583956591878E-2</v>
      </c>
      <c r="H49" s="46">
        <v>1590.5400000000002</v>
      </c>
      <c r="I49" s="50">
        <v>1.4410850676355204E-2</v>
      </c>
      <c r="J49" s="48">
        <v>5185.1400000000003</v>
      </c>
      <c r="K49" s="49">
        <v>2.2368928520584468E-2</v>
      </c>
      <c r="L49" s="46">
        <v>2334.2600000000002</v>
      </c>
      <c r="M49" s="49">
        <v>1.2836607201777348E-2</v>
      </c>
      <c r="N49" s="46">
        <v>7519.4000000000005</v>
      </c>
      <c r="O49" s="50">
        <v>1.8178389681973675E-2</v>
      </c>
      <c r="P49" s="139">
        <v>6516.25</v>
      </c>
      <c r="Q49" s="140">
        <v>2593.69</v>
      </c>
      <c r="R49" s="141">
        <v>9109.94</v>
      </c>
      <c r="S49" s="41"/>
      <c r="T49" s="45">
        <v>38186.956451642647</v>
      </c>
      <c r="U49" s="49">
        <v>0.20763598251152798</v>
      </c>
      <c r="V49" s="46">
        <v>6361.2279318651781</v>
      </c>
      <c r="W49" s="49">
        <v>0.2756522915398526</v>
      </c>
      <c r="X49" s="46">
        <v>44548.184383507825</v>
      </c>
      <c r="Y49" s="50">
        <v>0.21521901726415685</v>
      </c>
      <c r="Z49" s="48">
        <v>95275.910179410042</v>
      </c>
      <c r="AA49" s="49">
        <v>0.11863532413738537</v>
      </c>
      <c r="AB49" s="46">
        <v>45020.978238426556</v>
      </c>
      <c r="AC49" s="49">
        <v>0.19208131168132156</v>
      </c>
      <c r="AD49" s="46">
        <v>140296.8884178366</v>
      </c>
      <c r="AE49" s="50">
        <v>0.13522800199119853</v>
      </c>
      <c r="AF49" s="139">
        <v>133462.86663105269</v>
      </c>
      <c r="AG49" s="140">
        <v>51382.206170291734</v>
      </c>
      <c r="AH49" s="141">
        <v>184845.07280134442</v>
      </c>
      <c r="AI49" s="43"/>
      <c r="AJ49" s="45">
        <v>3723.7895177903861</v>
      </c>
      <c r="AK49" s="49">
        <v>6.1708335699567254E-2</v>
      </c>
      <c r="AL49" s="46">
        <v>2971.3937506843663</v>
      </c>
      <c r="AM49" s="49">
        <v>0.34224761007652227</v>
      </c>
      <c r="AN49" s="46">
        <v>6695.1832684747524</v>
      </c>
      <c r="AO49" s="50">
        <v>9.6993687520459421E-2</v>
      </c>
      <c r="AP49" s="48">
        <v>18666.716044142682</v>
      </c>
      <c r="AQ49" s="49">
        <v>0.17461521808892894</v>
      </c>
      <c r="AR49" s="46">
        <v>15051.232761129582</v>
      </c>
      <c r="AS49" s="49">
        <v>0.1611947004072867</v>
      </c>
      <c r="AT49" s="46">
        <v>33717.948805272266</v>
      </c>
      <c r="AU49" s="50">
        <v>0.1683582514306442</v>
      </c>
      <c r="AV49" s="139">
        <v>22390.505561933067</v>
      </c>
      <c r="AW49" s="140">
        <v>18022.626511813949</v>
      </c>
      <c r="AX49" s="141">
        <v>40413.132073747016</v>
      </c>
      <c r="AY49" s="43"/>
      <c r="AZ49" s="45">
        <v>6308.2204994060994</v>
      </c>
      <c r="BA49" s="49">
        <v>5.9142154651198174E-2</v>
      </c>
      <c r="BB49" s="46">
        <v>5949.2586712858665</v>
      </c>
      <c r="BC49" s="49">
        <v>0.40342162279011773</v>
      </c>
      <c r="BD49" s="46">
        <v>12257.479170691966</v>
      </c>
      <c r="BE49" s="50">
        <v>0.10096021852327229</v>
      </c>
      <c r="BF49" s="48">
        <v>66596.53038285127</v>
      </c>
      <c r="BG49" s="49">
        <v>0.13389601484363162</v>
      </c>
      <c r="BH49" s="46">
        <v>41650.209163123502</v>
      </c>
      <c r="BI49" s="49">
        <v>0.23170929482355412</v>
      </c>
      <c r="BJ49" s="46">
        <v>108246.73954597476</v>
      </c>
      <c r="BK49" s="50">
        <v>0.15986179778088122</v>
      </c>
      <c r="BL49" s="139">
        <v>72904.750882257373</v>
      </c>
      <c r="BM49" s="140">
        <v>47599.46783440937</v>
      </c>
      <c r="BN49" s="141">
        <v>120504.21871666674</v>
      </c>
      <c r="BO49" s="43"/>
      <c r="BP49" s="45">
        <v>112088.39653568786</v>
      </c>
      <c r="BQ49" s="49">
        <v>1.5243278056884373</v>
      </c>
      <c r="BR49" s="46">
        <v>5331.0278112430733</v>
      </c>
      <c r="BS49" s="49">
        <v>0.55491077456470006</v>
      </c>
      <c r="BT49" s="46">
        <v>117419.42434693093</v>
      </c>
      <c r="BU49" s="50">
        <v>1.4123096505524528</v>
      </c>
      <c r="BV49" s="48">
        <v>28580.844486959213</v>
      </c>
      <c r="BW49" s="49">
        <v>0.13232791391512935</v>
      </c>
      <c r="BX49" s="46">
        <v>7895.3365662729038</v>
      </c>
      <c r="BY49" s="49">
        <v>7.5010085469592563E-2</v>
      </c>
      <c r="BZ49" s="46">
        <v>36476.181053232118</v>
      </c>
      <c r="CA49" s="50">
        <v>0.11354736009996239</v>
      </c>
      <c r="CB49" s="139">
        <v>140669.24102264707</v>
      </c>
      <c r="CC49" s="140">
        <v>13226.364377515976</v>
      </c>
      <c r="CD49" s="141">
        <v>153895.60540016304</v>
      </c>
      <c r="CE49" s="43"/>
      <c r="CF49" s="45">
        <v>299018.49569427682</v>
      </c>
      <c r="CG49" s="49">
        <v>2.4034924499178265</v>
      </c>
      <c r="CH49" s="46">
        <v>8425.240810987536</v>
      </c>
      <c r="CI49" s="49">
        <v>0.51641071474027189</v>
      </c>
      <c r="CJ49" s="46">
        <v>307443.73650526436</v>
      </c>
      <c r="CK49" s="50">
        <v>2.1847129970173342</v>
      </c>
      <c r="CL49" s="48">
        <v>69309.142690531007</v>
      </c>
      <c r="CM49" s="49">
        <v>0.15012051959221773</v>
      </c>
      <c r="CN49" s="46">
        <v>20939.585854504112</v>
      </c>
      <c r="CO49" s="49">
        <v>0.13850306481796548</v>
      </c>
      <c r="CP49" s="46">
        <v>90248.728545035119</v>
      </c>
      <c r="CQ49" s="50">
        <v>0.14725470698761595</v>
      </c>
      <c r="CR49" s="139">
        <v>368327.63838480785</v>
      </c>
      <c r="CS49" s="140">
        <v>29364.826665491648</v>
      </c>
      <c r="CT49" s="141">
        <v>397692.46505029948</v>
      </c>
      <c r="CU49" s="43"/>
      <c r="CV49" s="48">
        <v>460656.9686988038</v>
      </c>
      <c r="CW49" s="49">
        <v>0.7135375199022358</v>
      </c>
      <c r="CX49" s="49">
        <v>29297.578976066023</v>
      </c>
      <c r="CY49" s="49">
        <v>0.34040827941424051</v>
      </c>
      <c r="CZ49" s="46">
        <v>489954.54767486983</v>
      </c>
      <c r="DA49" s="50">
        <v>0.66964602189927835</v>
      </c>
      <c r="DB49" s="48">
        <v>283614.28378389427</v>
      </c>
      <c r="DC49" s="49">
        <v>0.12241363875806234</v>
      </c>
      <c r="DD49" s="46">
        <v>132891.60258345667</v>
      </c>
      <c r="DE49" s="49">
        <v>0.1405076809200469</v>
      </c>
      <c r="DF49" s="46">
        <v>416505.88636735093</v>
      </c>
      <c r="DG49" s="50">
        <v>0.12765884838552946</v>
      </c>
      <c r="DH49" s="177"/>
      <c r="DI49" s="190" t="s">
        <v>41</v>
      </c>
      <c r="DJ49" s="48">
        <v>489954.54767486983</v>
      </c>
      <c r="DK49" s="46">
        <v>416505.88636735093</v>
      </c>
      <c r="DL49" s="47">
        <v>906460.4340422207</v>
      </c>
      <c r="DM49"/>
    </row>
    <row r="50" spans="1:119" s="62" customFormat="1" ht="15.6" x14ac:dyDescent="0.3">
      <c r="A50" s="35">
        <v>38</v>
      </c>
      <c r="B50" s="35" t="s">
        <v>42</v>
      </c>
      <c r="C50" s="44"/>
      <c r="D50" s="45">
        <v>970.14</v>
      </c>
      <c r="E50" s="49">
        <v>1.0029049031871233E-2</v>
      </c>
      <c r="F50" s="46">
        <v>0</v>
      </c>
      <c r="G50" s="49">
        <v>0</v>
      </c>
      <c r="H50" s="46">
        <v>970.14</v>
      </c>
      <c r="I50" s="50">
        <v>8.7898089171974513E-3</v>
      </c>
      <c r="J50" s="48">
        <v>0</v>
      </c>
      <c r="K50" s="49">
        <v>0</v>
      </c>
      <c r="L50" s="46">
        <v>710.46</v>
      </c>
      <c r="M50" s="49">
        <v>3.9069752095202484E-3</v>
      </c>
      <c r="N50" s="46">
        <v>710.46</v>
      </c>
      <c r="O50" s="50">
        <v>1.7175597432581079E-3</v>
      </c>
      <c r="P50" s="139">
        <v>970.14</v>
      </c>
      <c r="Q50" s="140">
        <v>710.46</v>
      </c>
      <c r="R50" s="141">
        <v>1680.6</v>
      </c>
      <c r="S50" s="41"/>
      <c r="T50" s="45">
        <v>0</v>
      </c>
      <c r="U50" s="49">
        <v>0</v>
      </c>
      <c r="V50" s="46">
        <v>386.00272485369823</v>
      </c>
      <c r="W50" s="49">
        <v>1.6726728987896962E-2</v>
      </c>
      <c r="X50" s="46">
        <v>386.00272485369823</v>
      </c>
      <c r="Y50" s="50">
        <v>1.8648375518319641E-3</v>
      </c>
      <c r="Z50" s="48">
        <v>233.66399030267354</v>
      </c>
      <c r="AA50" s="49">
        <v>2.9095290904692148E-4</v>
      </c>
      <c r="AB50" s="46">
        <v>361.29270365607493</v>
      </c>
      <c r="AC50" s="49">
        <v>1.5414497670758578E-3</v>
      </c>
      <c r="AD50" s="46">
        <v>594.95669395874847</v>
      </c>
      <c r="AE50" s="50">
        <v>5.734610788780825E-4</v>
      </c>
      <c r="AF50" s="139">
        <v>233.66399030267354</v>
      </c>
      <c r="AG50" s="140">
        <v>747.29542850977316</v>
      </c>
      <c r="AH50" s="141">
        <v>980.95941881244676</v>
      </c>
      <c r="AI50" s="43"/>
      <c r="AJ50" s="45">
        <v>329.53908689084653</v>
      </c>
      <c r="AK50" s="49">
        <v>5.460917837283065E-3</v>
      </c>
      <c r="AL50" s="46">
        <v>1153.5999093968198</v>
      </c>
      <c r="AM50" s="49">
        <v>0.13287259956194652</v>
      </c>
      <c r="AN50" s="46">
        <v>1483.1389962876665</v>
      </c>
      <c r="AO50" s="50">
        <v>2.1486360355913867E-2</v>
      </c>
      <c r="AP50" s="48">
        <v>0</v>
      </c>
      <c r="AQ50" s="49">
        <v>0</v>
      </c>
      <c r="AR50" s="46">
        <v>1607.0196814689225</v>
      </c>
      <c r="AS50" s="49">
        <v>1.7210753445524106E-2</v>
      </c>
      <c r="AT50" s="46">
        <v>1607.0196814689225</v>
      </c>
      <c r="AU50" s="50">
        <v>8.0240653175330055E-3</v>
      </c>
      <c r="AV50" s="139">
        <v>329.53908689084653</v>
      </c>
      <c r="AW50" s="140">
        <v>2760.6195908657423</v>
      </c>
      <c r="AX50" s="141">
        <v>3090.158677756589</v>
      </c>
      <c r="AY50" s="43"/>
      <c r="AZ50" s="45">
        <v>0</v>
      </c>
      <c r="BA50" s="49">
        <v>0</v>
      </c>
      <c r="BB50" s="46">
        <v>1198.7764486265437</v>
      </c>
      <c r="BC50" s="49">
        <v>8.128951302817819E-2</v>
      </c>
      <c r="BD50" s="46">
        <v>1198.7764486265437</v>
      </c>
      <c r="BE50" s="50">
        <v>9.8738680709547378E-3</v>
      </c>
      <c r="BF50" s="48">
        <v>0</v>
      </c>
      <c r="BG50" s="49">
        <v>0</v>
      </c>
      <c r="BH50" s="46">
        <v>1428.7445991004161</v>
      </c>
      <c r="BI50" s="49">
        <v>7.9484211530353819E-3</v>
      </c>
      <c r="BJ50" s="46">
        <v>1428.7445991004161</v>
      </c>
      <c r="BK50" s="50">
        <v>2.1100097900400012E-3</v>
      </c>
      <c r="BL50" s="139">
        <v>0</v>
      </c>
      <c r="BM50" s="140">
        <v>2627.5210477269598</v>
      </c>
      <c r="BN50" s="141">
        <v>2627.5210477269598</v>
      </c>
      <c r="BO50" s="43"/>
      <c r="BP50" s="45">
        <v>228.98</v>
      </c>
      <c r="BQ50" s="49">
        <v>3.1139760379693469E-3</v>
      </c>
      <c r="BR50" s="46">
        <v>0</v>
      </c>
      <c r="BS50" s="49">
        <v>0</v>
      </c>
      <c r="BT50" s="46">
        <v>228.98</v>
      </c>
      <c r="BU50" s="50">
        <v>2.7541496271349529E-3</v>
      </c>
      <c r="BV50" s="48">
        <v>621.4</v>
      </c>
      <c r="BW50" s="49">
        <v>2.8770516471051228E-3</v>
      </c>
      <c r="BX50" s="46">
        <v>0</v>
      </c>
      <c r="BY50" s="49">
        <v>0</v>
      </c>
      <c r="BZ50" s="46">
        <v>621.4</v>
      </c>
      <c r="CA50" s="50">
        <v>1.9343672371607697E-3</v>
      </c>
      <c r="CB50" s="139">
        <v>850.38</v>
      </c>
      <c r="CC50" s="140">
        <v>0</v>
      </c>
      <c r="CD50" s="141">
        <v>850.38</v>
      </c>
      <c r="CE50" s="43"/>
      <c r="CF50" s="45">
        <v>0</v>
      </c>
      <c r="CG50" s="49">
        <v>0</v>
      </c>
      <c r="CH50" s="46">
        <v>0</v>
      </c>
      <c r="CI50" s="49">
        <v>0</v>
      </c>
      <c r="CJ50" s="46">
        <v>0</v>
      </c>
      <c r="CK50" s="50">
        <v>0</v>
      </c>
      <c r="CL50" s="48">
        <v>0</v>
      </c>
      <c r="CM50" s="49">
        <v>0</v>
      </c>
      <c r="CN50" s="46">
        <v>0</v>
      </c>
      <c r="CO50" s="49">
        <v>0</v>
      </c>
      <c r="CP50" s="46">
        <v>0</v>
      </c>
      <c r="CQ50" s="50">
        <v>0</v>
      </c>
      <c r="CR50" s="139">
        <v>0</v>
      </c>
      <c r="CS50" s="140">
        <v>0</v>
      </c>
      <c r="CT50" s="141">
        <v>0</v>
      </c>
      <c r="CU50" s="43"/>
      <c r="CV50" s="48">
        <v>1528.6590868908465</v>
      </c>
      <c r="CW50" s="49">
        <v>2.3678261434253722E-3</v>
      </c>
      <c r="CX50" s="49">
        <v>2738.3790828770616</v>
      </c>
      <c r="CY50" s="49">
        <v>3.1817199392060298E-2</v>
      </c>
      <c r="CZ50" s="46">
        <v>4267.0381697679077</v>
      </c>
      <c r="DA50" s="50">
        <v>5.8319800259790831E-3</v>
      </c>
      <c r="DB50" s="48">
        <v>855.06399030267357</v>
      </c>
      <c r="DC50" s="49">
        <v>3.6906284488723214E-4</v>
      </c>
      <c r="DD50" s="46">
        <v>4107.5169842254136</v>
      </c>
      <c r="DE50" s="49">
        <v>4.3429206554324758E-3</v>
      </c>
      <c r="DF50" s="46">
        <v>4962.5809745280876</v>
      </c>
      <c r="DG50" s="50">
        <v>1.5210286167947286E-3</v>
      </c>
      <c r="DH50" s="177"/>
      <c r="DI50" s="190" t="s">
        <v>42</v>
      </c>
      <c r="DJ50" s="48">
        <v>4267.0381697679077</v>
      </c>
      <c r="DK50" s="46">
        <v>4962.5809745280876</v>
      </c>
      <c r="DL50" s="47">
        <v>9229.6191442959953</v>
      </c>
      <c r="DM50"/>
    </row>
    <row r="51" spans="1:119" s="62" customFormat="1" ht="15.6" x14ac:dyDescent="0.3">
      <c r="A51" s="35">
        <v>39</v>
      </c>
      <c r="B51" s="35" t="s">
        <v>62</v>
      </c>
      <c r="C51" s="44"/>
      <c r="D51" s="45">
        <v>56327.659999999996</v>
      </c>
      <c r="E51" s="49">
        <v>0.5823003525167213</v>
      </c>
      <c r="F51" s="46">
        <v>5875.6299999999992</v>
      </c>
      <c r="G51" s="49">
        <v>0.43082783399325408</v>
      </c>
      <c r="H51" s="46">
        <v>62203.289999999994</v>
      </c>
      <c r="I51" s="50">
        <v>0.56358364063023791</v>
      </c>
      <c r="J51" s="48">
        <v>1328436.6199999999</v>
      </c>
      <c r="K51" s="49">
        <v>5.7309356732714694</v>
      </c>
      <c r="L51" s="46">
        <v>192656.48</v>
      </c>
      <c r="M51" s="49">
        <v>1.0594601966520754</v>
      </c>
      <c r="N51" s="46">
        <v>1521093.0999999999</v>
      </c>
      <c r="O51" s="50">
        <v>3.677291155459391</v>
      </c>
      <c r="P51" s="139">
        <v>1384764.2799999998</v>
      </c>
      <c r="Q51" s="140">
        <v>198532.11000000002</v>
      </c>
      <c r="R51" s="141">
        <v>1583296.39</v>
      </c>
      <c r="S51" s="41"/>
      <c r="T51" s="45">
        <v>49235.120506995059</v>
      </c>
      <c r="U51" s="49">
        <v>0.2677087563521614</v>
      </c>
      <c r="V51" s="46">
        <v>9941.8998995659458</v>
      </c>
      <c r="W51" s="49">
        <v>0.43081422626710342</v>
      </c>
      <c r="X51" s="46">
        <v>59177.020406561001</v>
      </c>
      <c r="Y51" s="50">
        <v>0.2858931368982125</v>
      </c>
      <c r="Z51" s="48">
        <v>1823697.7078141654</v>
      </c>
      <c r="AA51" s="49">
        <v>2.2708255243925914</v>
      </c>
      <c r="AB51" s="46">
        <v>428111.4093586849</v>
      </c>
      <c r="AC51" s="49">
        <v>1.8265307479518096</v>
      </c>
      <c r="AD51" s="46">
        <v>2251809.1171728503</v>
      </c>
      <c r="AE51" s="50">
        <v>2.170451898219973</v>
      </c>
      <c r="AF51" s="139">
        <v>1872932.8283211605</v>
      </c>
      <c r="AG51" s="140">
        <v>438053.30925825087</v>
      </c>
      <c r="AH51" s="141">
        <v>2310986.1375794113</v>
      </c>
      <c r="AI51" s="43"/>
      <c r="AJ51" s="45">
        <v>14943.634709802538</v>
      </c>
      <c r="AK51" s="49">
        <v>0.24763666765767733</v>
      </c>
      <c r="AL51" s="46">
        <v>0</v>
      </c>
      <c r="AM51" s="49">
        <v>0</v>
      </c>
      <c r="AN51" s="46">
        <v>14943.634709802538</v>
      </c>
      <c r="AO51" s="50">
        <v>0.21648970272216</v>
      </c>
      <c r="AP51" s="48">
        <v>698959.74929566146</v>
      </c>
      <c r="AQ51" s="49">
        <v>6.5383224756848461</v>
      </c>
      <c r="AR51" s="46">
        <v>84958.596468969816</v>
      </c>
      <c r="AS51" s="49">
        <v>0.90988397576354851</v>
      </c>
      <c r="AT51" s="46">
        <v>783918.34576463129</v>
      </c>
      <c r="AU51" s="50">
        <v>3.9142096904987209</v>
      </c>
      <c r="AV51" s="139">
        <v>713903.38400546403</v>
      </c>
      <c r="AW51" s="140">
        <v>84958.596468969816</v>
      </c>
      <c r="AX51" s="141">
        <v>798861.98047443386</v>
      </c>
      <c r="AY51" s="43"/>
      <c r="AZ51" s="45">
        <v>57032.170170956684</v>
      </c>
      <c r="BA51" s="49">
        <v>0.53469998847721478</v>
      </c>
      <c r="BB51" s="46">
        <v>17886.11923114823</v>
      </c>
      <c r="BC51" s="49">
        <v>1.2128649373532401</v>
      </c>
      <c r="BD51" s="46">
        <v>74918.289402104914</v>
      </c>
      <c r="BE51" s="50">
        <v>0.61707360576320469</v>
      </c>
      <c r="BF51" s="48">
        <v>2135609.503516438</v>
      </c>
      <c r="BG51" s="49">
        <v>4.2937612536143517</v>
      </c>
      <c r="BH51" s="46">
        <v>337373.09799344855</v>
      </c>
      <c r="BI51" s="49">
        <v>1.8768809136668774</v>
      </c>
      <c r="BJ51" s="46">
        <v>2472982.6015098863</v>
      </c>
      <c r="BK51" s="50">
        <v>3.6521695361577464</v>
      </c>
      <c r="BL51" s="139">
        <v>2192641.6736873947</v>
      </c>
      <c r="BM51" s="140">
        <v>355259.21722459677</v>
      </c>
      <c r="BN51" s="141">
        <v>2547900.8909119917</v>
      </c>
      <c r="BO51" s="43"/>
      <c r="BP51" s="45">
        <v>14017.295671166938</v>
      </c>
      <c r="BQ51" s="49">
        <v>0.19062591858304351</v>
      </c>
      <c r="BR51" s="46">
        <v>0</v>
      </c>
      <c r="BS51" s="49">
        <v>0</v>
      </c>
      <c r="BT51" s="46">
        <v>14017.295671166938</v>
      </c>
      <c r="BU51" s="50">
        <v>0.16859869703111544</v>
      </c>
      <c r="BV51" s="48">
        <v>156912.03090002379</v>
      </c>
      <c r="BW51" s="49">
        <v>0.72649503854445352</v>
      </c>
      <c r="BX51" s="46">
        <v>0</v>
      </c>
      <c r="BY51" s="49">
        <v>0</v>
      </c>
      <c r="BZ51" s="46">
        <v>156912.03090002379</v>
      </c>
      <c r="CA51" s="50">
        <v>0.48845428337522423</v>
      </c>
      <c r="CB51" s="139">
        <v>170929.32657119073</v>
      </c>
      <c r="CC51" s="140">
        <v>0</v>
      </c>
      <c r="CD51" s="141">
        <v>170929.32657119073</v>
      </c>
      <c r="CE51" s="43"/>
      <c r="CF51" s="45">
        <v>1872.5615935399085</v>
      </c>
      <c r="CG51" s="49">
        <v>1.5051535998230918E-2</v>
      </c>
      <c r="CH51" s="46">
        <v>385.29569853118159</v>
      </c>
      <c r="CI51" s="49">
        <v>2.3616040363541622E-2</v>
      </c>
      <c r="CJ51" s="46">
        <v>2257.8572920710899</v>
      </c>
      <c r="CK51" s="50">
        <v>1.6044464679844307E-2</v>
      </c>
      <c r="CL51" s="48">
        <v>132039.93392035962</v>
      </c>
      <c r="CM51" s="49">
        <v>0.2859926225830311</v>
      </c>
      <c r="CN51" s="46">
        <v>24790.419692023886</v>
      </c>
      <c r="CO51" s="49">
        <v>0.16397406946472129</v>
      </c>
      <c r="CP51" s="46">
        <v>156830.35361238351</v>
      </c>
      <c r="CQ51" s="50">
        <v>0.25589288780319558</v>
      </c>
      <c r="CR51" s="139">
        <v>133912.49551389951</v>
      </c>
      <c r="CS51" s="140">
        <v>25175.715390555069</v>
      </c>
      <c r="CT51" s="141">
        <v>159088.21090445458</v>
      </c>
      <c r="CU51" s="43"/>
      <c r="CV51" s="48">
        <v>193428.44265246112</v>
      </c>
      <c r="CW51" s="49">
        <v>0.29961220740596461</v>
      </c>
      <c r="CX51" s="49">
        <v>34088.94482924536</v>
      </c>
      <c r="CY51" s="49">
        <v>0.39607911171944044</v>
      </c>
      <c r="CZ51" s="46">
        <v>227517.38748170648</v>
      </c>
      <c r="DA51" s="50">
        <v>0.31095968832836268</v>
      </c>
      <c r="DB51" s="48">
        <v>6275655.5454466473</v>
      </c>
      <c r="DC51" s="49">
        <v>2.708699366833379</v>
      </c>
      <c r="DD51" s="46">
        <v>1067890.0035131271</v>
      </c>
      <c r="DE51" s="49">
        <v>1.1290912665237822</v>
      </c>
      <c r="DF51" s="46">
        <v>7343545.5489597749</v>
      </c>
      <c r="DG51" s="50">
        <v>2.2507930824777223</v>
      </c>
      <c r="DH51" s="177"/>
      <c r="DI51" s="190" t="s">
        <v>62</v>
      </c>
      <c r="DJ51" s="48">
        <v>227517.38748170648</v>
      </c>
      <c r="DK51" s="46">
        <v>7343545.5489597749</v>
      </c>
      <c r="DL51" s="47">
        <v>7571062.9364414811</v>
      </c>
      <c r="DM51"/>
    </row>
    <row r="52" spans="1:119" s="62" customFormat="1" ht="15.6" x14ac:dyDescent="0.3">
      <c r="A52" s="35">
        <v>40</v>
      </c>
      <c r="B52" s="35" t="s">
        <v>43</v>
      </c>
      <c r="C52" s="44"/>
      <c r="D52" s="45">
        <v>5130.8999999999996</v>
      </c>
      <c r="E52" s="49">
        <v>5.3041878159469875E-2</v>
      </c>
      <c r="F52" s="46">
        <v>3976.2200000000003</v>
      </c>
      <c r="G52" s="49">
        <v>0.29155448012905122</v>
      </c>
      <c r="H52" s="46">
        <v>9107.119999999999</v>
      </c>
      <c r="I52" s="50">
        <v>8.2513703780884462E-2</v>
      </c>
      <c r="J52" s="48">
        <v>8609.2000000000007</v>
      </c>
      <c r="K52" s="49">
        <v>3.7140478255054989E-2</v>
      </c>
      <c r="L52" s="46">
        <v>15144.66</v>
      </c>
      <c r="M52" s="49">
        <v>8.328380369987462E-2</v>
      </c>
      <c r="N52" s="46">
        <v>23753.86</v>
      </c>
      <c r="O52" s="50">
        <v>5.7425715287263236E-2</v>
      </c>
      <c r="P52" s="139">
        <v>13740.1</v>
      </c>
      <c r="Q52" s="140">
        <v>19120.88</v>
      </c>
      <c r="R52" s="141">
        <v>32860.980000000003</v>
      </c>
      <c r="S52" s="41"/>
      <c r="T52" s="45">
        <v>9800.2414996948919</v>
      </c>
      <c r="U52" s="49">
        <v>5.3287377725853485E-2</v>
      </c>
      <c r="V52" s="46">
        <v>21796.61832652731</v>
      </c>
      <c r="W52" s="49">
        <v>0.94451697909291976</v>
      </c>
      <c r="X52" s="46">
        <v>31596.8598262222</v>
      </c>
      <c r="Y52" s="50">
        <v>0.15264920926722161</v>
      </c>
      <c r="Z52" s="48">
        <v>9431.7875941641178</v>
      </c>
      <c r="AA52" s="49">
        <v>1.174424024206744E-2</v>
      </c>
      <c r="AB52" s="46">
        <v>37818.269479133014</v>
      </c>
      <c r="AC52" s="49">
        <v>0.16135106546550768</v>
      </c>
      <c r="AD52" s="46">
        <v>47250.057073297132</v>
      </c>
      <c r="AE52" s="50">
        <v>4.5542926033844508E-2</v>
      </c>
      <c r="AF52" s="139">
        <v>19232.029093859011</v>
      </c>
      <c r="AG52" s="140">
        <v>59614.887805660328</v>
      </c>
      <c r="AH52" s="141">
        <v>78846.916899519332</v>
      </c>
      <c r="AI52" s="43"/>
      <c r="AJ52" s="45">
        <v>436.25082785474166</v>
      </c>
      <c r="AK52" s="49">
        <v>7.2292787779392109E-3</v>
      </c>
      <c r="AL52" s="46">
        <v>1297.7998980714224</v>
      </c>
      <c r="AM52" s="49">
        <v>0.14948167450718985</v>
      </c>
      <c r="AN52" s="46">
        <v>1734.050725926164</v>
      </c>
      <c r="AO52" s="50">
        <v>2.5121339851451808E-2</v>
      </c>
      <c r="AP52" s="48">
        <v>0</v>
      </c>
      <c r="AQ52" s="49">
        <v>0</v>
      </c>
      <c r="AR52" s="46">
        <v>773.21658335105531</v>
      </c>
      <c r="AS52" s="49">
        <v>8.2809439918504844E-3</v>
      </c>
      <c r="AT52" s="46">
        <v>773.21658335105531</v>
      </c>
      <c r="AU52" s="50">
        <v>3.8607743520212472E-3</v>
      </c>
      <c r="AV52" s="139">
        <v>436.25082785474166</v>
      </c>
      <c r="AW52" s="140">
        <v>2071.0164814224777</v>
      </c>
      <c r="AX52" s="141">
        <v>2507.2673092772193</v>
      </c>
      <c r="AY52" s="43"/>
      <c r="AZ52" s="45">
        <v>-2340.2083520626884</v>
      </c>
      <c r="BA52" s="49">
        <v>-2.1940413193664927E-2</v>
      </c>
      <c r="BB52" s="46">
        <v>10213.959976452794</v>
      </c>
      <c r="BC52" s="49">
        <v>0.69261273319677186</v>
      </c>
      <c r="BD52" s="46">
        <v>7873.7516243901055</v>
      </c>
      <c r="BE52" s="50">
        <v>6.4853113232051215E-2</v>
      </c>
      <c r="BF52" s="48">
        <v>8421.4019092628296</v>
      </c>
      <c r="BG52" s="49">
        <v>1.6931695218422377E-2</v>
      </c>
      <c r="BH52" s="46">
        <v>16046.854221852902</v>
      </c>
      <c r="BI52" s="49">
        <v>8.9272187357319538E-2</v>
      </c>
      <c r="BJ52" s="46">
        <v>24468.256131115733</v>
      </c>
      <c r="BK52" s="50">
        <v>3.6135401676665874E-2</v>
      </c>
      <c r="BL52" s="139">
        <v>6081.1935572001412</v>
      </c>
      <c r="BM52" s="140">
        <v>26260.814198305696</v>
      </c>
      <c r="BN52" s="141">
        <v>32342.007755505838</v>
      </c>
      <c r="BO52" s="43"/>
      <c r="BP52" s="45">
        <v>728.08</v>
      </c>
      <c r="BQ52" s="49">
        <v>9.9014048114452018E-3</v>
      </c>
      <c r="BR52" s="46">
        <v>0</v>
      </c>
      <c r="BS52" s="49">
        <v>0</v>
      </c>
      <c r="BT52" s="46">
        <v>728.08</v>
      </c>
      <c r="BU52" s="50">
        <v>8.7572768823670922E-3</v>
      </c>
      <c r="BV52" s="48">
        <v>164.65</v>
      </c>
      <c r="BW52" s="49">
        <v>7.6232145750862327E-4</v>
      </c>
      <c r="BX52" s="46">
        <v>158.33000000000001</v>
      </c>
      <c r="BY52" s="49">
        <v>1.5042229970453273E-3</v>
      </c>
      <c r="BZ52" s="46">
        <v>322.98</v>
      </c>
      <c r="CA52" s="50">
        <v>1.005410251461515E-3</v>
      </c>
      <c r="CB52" s="139">
        <v>892.73</v>
      </c>
      <c r="CC52" s="140">
        <v>158.33000000000001</v>
      </c>
      <c r="CD52" s="141">
        <v>1051.06</v>
      </c>
      <c r="CE52" s="43"/>
      <c r="CF52" s="45">
        <v>127.29682394919631</v>
      </c>
      <c r="CG52" s="49">
        <v>1.0232041150164482E-3</v>
      </c>
      <c r="CH52" s="46">
        <v>0</v>
      </c>
      <c r="CI52" s="49">
        <v>0</v>
      </c>
      <c r="CJ52" s="46">
        <v>127.29682394919631</v>
      </c>
      <c r="CK52" s="50">
        <v>9.0457860329860591E-4</v>
      </c>
      <c r="CL52" s="48">
        <v>0</v>
      </c>
      <c r="CM52" s="49">
        <v>0</v>
      </c>
      <c r="CN52" s="46">
        <v>0</v>
      </c>
      <c r="CO52" s="49">
        <v>0</v>
      </c>
      <c r="CP52" s="46">
        <v>0</v>
      </c>
      <c r="CQ52" s="50">
        <v>0</v>
      </c>
      <c r="CR52" s="139">
        <v>127.29682394919631</v>
      </c>
      <c r="CS52" s="140">
        <v>0</v>
      </c>
      <c r="CT52" s="141">
        <v>127.29682394919631</v>
      </c>
      <c r="CU52" s="43"/>
      <c r="CV52" s="48">
        <v>13882.56079943614</v>
      </c>
      <c r="CW52" s="49">
        <v>2.1503480194171185E-2</v>
      </c>
      <c r="CX52" s="49">
        <v>37284.598201051529</v>
      </c>
      <c r="CY52" s="49">
        <v>0.43320937653721014</v>
      </c>
      <c r="CZ52" s="46">
        <v>51167.159000487671</v>
      </c>
      <c r="DA52" s="50">
        <v>6.9932781804286234E-2</v>
      </c>
      <c r="DB52" s="48">
        <v>26627.03950342695</v>
      </c>
      <c r="DC52" s="49">
        <v>1.1492766695251552E-2</v>
      </c>
      <c r="DD52" s="46">
        <v>69941.330284336975</v>
      </c>
      <c r="DE52" s="49">
        <v>7.3949699813000869E-2</v>
      </c>
      <c r="DF52" s="46">
        <v>96568.369787763921</v>
      </c>
      <c r="DG52" s="50">
        <v>2.9598157627719546E-2</v>
      </c>
      <c r="DH52" s="177"/>
      <c r="DI52" s="190" t="s">
        <v>43</v>
      </c>
      <c r="DJ52" s="48">
        <v>51167.159000487671</v>
      </c>
      <c r="DK52" s="46">
        <v>96568.369787763921</v>
      </c>
      <c r="DL52" s="47">
        <v>147735.5287882516</v>
      </c>
      <c r="DM52"/>
    </row>
    <row r="53" spans="1:119" s="62" customFormat="1" ht="15.6" x14ac:dyDescent="0.3">
      <c r="A53" s="35">
        <v>41</v>
      </c>
      <c r="B53" s="35" t="s">
        <v>44</v>
      </c>
      <c r="C53" s="44"/>
      <c r="D53" s="45">
        <v>1199599.8599999999</v>
      </c>
      <c r="E53" s="49">
        <v>12.401143973618103</v>
      </c>
      <c r="F53" s="46">
        <v>402605.66000000003</v>
      </c>
      <c r="G53" s="49">
        <v>29.520872561959234</v>
      </c>
      <c r="H53" s="46">
        <v>1602205.52</v>
      </c>
      <c r="I53" s="50">
        <v>14.516544382129364</v>
      </c>
      <c r="J53" s="48">
        <v>1249437.6100000001</v>
      </c>
      <c r="K53" s="49">
        <v>5.3901303704470651</v>
      </c>
      <c r="L53" s="46">
        <v>2571230.1100000003</v>
      </c>
      <c r="M53" s="49">
        <v>14.139757759398167</v>
      </c>
      <c r="N53" s="46">
        <v>3820667.7200000007</v>
      </c>
      <c r="O53" s="50">
        <v>9.236586251495849</v>
      </c>
      <c r="P53" s="139">
        <v>2449037.4699999997</v>
      </c>
      <c r="Q53" s="140">
        <v>2973835.7700000005</v>
      </c>
      <c r="R53" s="141">
        <v>5422873.2400000002</v>
      </c>
      <c r="S53" s="41"/>
      <c r="T53" s="45">
        <v>2045099.999901575</v>
      </c>
      <c r="U53" s="49">
        <v>11.119931706304476</v>
      </c>
      <c r="V53" s="46">
        <v>760190.34718267911</v>
      </c>
      <c r="W53" s="49">
        <v>32.941471906343075</v>
      </c>
      <c r="X53" s="46">
        <v>2805290.347084254</v>
      </c>
      <c r="Y53" s="50">
        <v>13.552782004368588</v>
      </c>
      <c r="Z53" s="48">
        <v>1372233.6086683592</v>
      </c>
      <c r="AA53" s="49">
        <v>1.7086730386519713</v>
      </c>
      <c r="AB53" s="46">
        <v>3307513.0782712074</v>
      </c>
      <c r="AC53" s="49">
        <v>14.111453711932109</v>
      </c>
      <c r="AD53" s="46">
        <v>4679746.6869395664</v>
      </c>
      <c r="AE53" s="50">
        <v>4.5106687784482142</v>
      </c>
      <c r="AF53" s="139">
        <v>3417333.608569934</v>
      </c>
      <c r="AG53" s="140">
        <v>4067703.4254538864</v>
      </c>
      <c r="AH53" s="141">
        <v>7485037.0340238204</v>
      </c>
      <c r="AI53" s="43"/>
      <c r="AJ53" s="45">
        <v>558830.76425733254</v>
      </c>
      <c r="AK53" s="49">
        <v>9.2605976345568397</v>
      </c>
      <c r="AL53" s="46">
        <v>279691.12172161578</v>
      </c>
      <c r="AM53" s="49">
        <v>32.215056636905757</v>
      </c>
      <c r="AN53" s="46">
        <v>838521.88597894832</v>
      </c>
      <c r="AO53" s="50">
        <v>12.147737638589948</v>
      </c>
      <c r="AP53" s="48">
        <v>483990.21944133379</v>
      </c>
      <c r="AQ53" s="49">
        <v>4.5274196875767876</v>
      </c>
      <c r="AR53" s="46">
        <v>1105506.4649779119</v>
      </c>
      <c r="AS53" s="49">
        <v>11.839680260652564</v>
      </c>
      <c r="AT53" s="46">
        <v>1589496.6844192457</v>
      </c>
      <c r="AU53" s="50">
        <v>7.9365706374697078</v>
      </c>
      <c r="AV53" s="139">
        <v>1042820.9836986663</v>
      </c>
      <c r="AW53" s="140">
        <v>1385197.5866995277</v>
      </c>
      <c r="AX53" s="141">
        <v>2428018.5703981938</v>
      </c>
      <c r="AY53" s="43"/>
      <c r="AZ53" s="45">
        <v>1586943.2075470653</v>
      </c>
      <c r="BA53" s="49">
        <v>14.878243493906595</v>
      </c>
      <c r="BB53" s="46">
        <v>473024.17517577176</v>
      </c>
      <c r="BC53" s="49">
        <v>32.075959529109092</v>
      </c>
      <c r="BD53" s="46">
        <v>2059967.3827228372</v>
      </c>
      <c r="BE53" s="50">
        <v>16.967171978377525</v>
      </c>
      <c r="BF53" s="48">
        <v>2528320.8152759131</v>
      </c>
      <c r="BG53" s="49">
        <v>5.0833291083707728</v>
      </c>
      <c r="BH53" s="46">
        <v>2407206.5436489098</v>
      </c>
      <c r="BI53" s="49">
        <v>13.391820639819917</v>
      </c>
      <c r="BJ53" s="46">
        <v>4935527.3589248229</v>
      </c>
      <c r="BK53" s="50">
        <v>7.2889241736407246</v>
      </c>
      <c r="BL53" s="139">
        <v>4115264.0228229784</v>
      </c>
      <c r="BM53" s="140">
        <v>2880230.7188246814</v>
      </c>
      <c r="BN53" s="141">
        <v>6995494.7416476598</v>
      </c>
      <c r="BO53" s="43"/>
      <c r="BP53" s="45">
        <v>565991.1621606478</v>
      </c>
      <c r="BQ53" s="49">
        <v>7.697104186700499</v>
      </c>
      <c r="BR53" s="46">
        <v>191553.62435542839</v>
      </c>
      <c r="BS53" s="49">
        <v>19.938963709319079</v>
      </c>
      <c r="BT53" s="46">
        <v>757544.78651607619</v>
      </c>
      <c r="BU53" s="50">
        <v>9.1116765277372647</v>
      </c>
      <c r="BV53" s="48">
        <v>940562.79669195646</v>
      </c>
      <c r="BW53" s="49">
        <v>4.3547598059678059</v>
      </c>
      <c r="BX53" s="46">
        <v>1872615.8609105865</v>
      </c>
      <c r="BY53" s="49">
        <v>17.790891445800153</v>
      </c>
      <c r="BZ53" s="46">
        <v>2813178.657602543</v>
      </c>
      <c r="CA53" s="50">
        <v>8.7571944440718923</v>
      </c>
      <c r="CB53" s="139">
        <v>1506553.9588526043</v>
      </c>
      <c r="CC53" s="140">
        <v>2064169.4852660149</v>
      </c>
      <c r="CD53" s="141">
        <v>3570723.444118619</v>
      </c>
      <c r="CE53" s="43"/>
      <c r="CF53" s="45">
        <v>1200353.3559658788</v>
      </c>
      <c r="CG53" s="49">
        <v>9.6483671406308087</v>
      </c>
      <c r="CH53" s="46">
        <v>364913.66945396748</v>
      </c>
      <c r="CI53" s="49">
        <v>22.366758777442076</v>
      </c>
      <c r="CJ53" s="46">
        <v>1565267.0254198462</v>
      </c>
      <c r="CK53" s="50">
        <v>11.12287813409022</v>
      </c>
      <c r="CL53" s="48">
        <v>1945750.9412445161</v>
      </c>
      <c r="CM53" s="49">
        <v>4.2144099747547399</v>
      </c>
      <c r="CN53" s="46">
        <v>1486974.0917248395</v>
      </c>
      <c r="CO53" s="49">
        <v>9.835460473756255</v>
      </c>
      <c r="CP53" s="46">
        <v>3432725.0329693556</v>
      </c>
      <c r="CQ53" s="50">
        <v>5.6010198376004174</v>
      </c>
      <c r="CR53" s="139">
        <v>3146104.2972103949</v>
      </c>
      <c r="CS53" s="140">
        <v>1851887.7611788069</v>
      </c>
      <c r="CT53" s="141">
        <v>4997992.0583892018</v>
      </c>
      <c r="CU53" s="43"/>
      <c r="CV53" s="48">
        <v>7156818.3498324994</v>
      </c>
      <c r="CW53" s="49">
        <v>11.085598965657313</v>
      </c>
      <c r="CX53" s="49">
        <v>2471978.5978894625</v>
      </c>
      <c r="CY53" s="49">
        <v>28.721894800379506</v>
      </c>
      <c r="CZ53" s="46">
        <v>9628796.9477219619</v>
      </c>
      <c r="DA53" s="50">
        <v>13.160170881803294</v>
      </c>
      <c r="DB53" s="48">
        <v>8520295.9913220797</v>
      </c>
      <c r="DC53" s="49">
        <v>3.6775314052525063</v>
      </c>
      <c r="DD53" s="46">
        <v>12751046.149533454</v>
      </c>
      <c r="DE53" s="49">
        <v>13.481814418260866</v>
      </c>
      <c r="DF53" s="46">
        <v>21271342.140855536</v>
      </c>
      <c r="DG53" s="50">
        <v>6.5196558564869811</v>
      </c>
      <c r="DH53" s="177"/>
      <c r="DI53" s="190" t="s">
        <v>44</v>
      </c>
      <c r="DJ53" s="48">
        <v>9628796.9477219619</v>
      </c>
      <c r="DK53" s="46">
        <v>21271342.140855536</v>
      </c>
      <c r="DL53" s="47">
        <v>30900139.088577498</v>
      </c>
      <c r="DM53"/>
    </row>
    <row r="54" spans="1:119" s="62" customFormat="1" ht="15.6" x14ac:dyDescent="0.3">
      <c r="A54" s="35">
        <v>42</v>
      </c>
      <c r="B54" s="35" t="s">
        <v>45</v>
      </c>
      <c r="C54" s="44"/>
      <c r="D54" s="45">
        <v>6482865.2599999998</v>
      </c>
      <c r="E54" s="49">
        <v>67.018135072829338</v>
      </c>
      <c r="F54" s="46">
        <v>1283991.1199999999</v>
      </c>
      <c r="G54" s="49">
        <v>94.14805103387593</v>
      </c>
      <c r="H54" s="46">
        <v>7766856.3799999999</v>
      </c>
      <c r="I54" s="50">
        <v>70.370444953837506</v>
      </c>
      <c r="J54" s="48">
        <v>8645496.25</v>
      </c>
      <c r="K54" s="49">
        <v>37.297061919491284</v>
      </c>
      <c r="L54" s="46">
        <v>7589211.9700000007</v>
      </c>
      <c r="M54" s="49">
        <v>41.734739501990724</v>
      </c>
      <c r="N54" s="46">
        <v>16234708.220000001</v>
      </c>
      <c r="O54" s="50">
        <v>39.247925685068118</v>
      </c>
      <c r="P54" s="139">
        <v>15128361.51</v>
      </c>
      <c r="Q54" s="140">
        <v>8873203.0899999999</v>
      </c>
      <c r="R54" s="141">
        <v>24001564.600000001</v>
      </c>
      <c r="S54" s="41"/>
      <c r="T54" s="45">
        <v>7781201.7549723182</v>
      </c>
      <c r="U54" s="49">
        <v>42.309144840072854</v>
      </c>
      <c r="V54" s="46">
        <v>2655188.2158159954</v>
      </c>
      <c r="W54" s="49">
        <v>115.05777249278482</v>
      </c>
      <c r="X54" s="46">
        <v>10436389.970788313</v>
      </c>
      <c r="Y54" s="50">
        <v>50.419778592146059</v>
      </c>
      <c r="Z54" s="48">
        <v>16634385.126432836</v>
      </c>
      <c r="AA54" s="49">
        <v>20.712745410507097</v>
      </c>
      <c r="AB54" s="46">
        <v>9376252.3058984708</v>
      </c>
      <c r="AC54" s="49">
        <v>40.003636350015874</v>
      </c>
      <c r="AD54" s="46">
        <v>26010637.432331309</v>
      </c>
      <c r="AE54" s="50">
        <v>25.070880545947034</v>
      </c>
      <c r="AF54" s="139">
        <v>24415586.881405152</v>
      </c>
      <c r="AG54" s="140">
        <v>12031440.521714466</v>
      </c>
      <c r="AH54" s="141">
        <v>36447027.403119616</v>
      </c>
      <c r="AI54" s="43"/>
      <c r="AJ54" s="45">
        <v>2532017.405165635</v>
      </c>
      <c r="AK54" s="49">
        <v>41.959025688385701</v>
      </c>
      <c r="AL54" s="46">
        <v>841958.88596573996</v>
      </c>
      <c r="AM54" s="49">
        <v>96.977526602826529</v>
      </c>
      <c r="AN54" s="46">
        <v>3373976.2911313749</v>
      </c>
      <c r="AO54" s="50">
        <v>48.879080521120358</v>
      </c>
      <c r="AP54" s="48">
        <v>3830687.4835009007</v>
      </c>
      <c r="AQ54" s="49">
        <v>35.833637195757802</v>
      </c>
      <c r="AR54" s="46">
        <v>3431144.8764260085</v>
      </c>
      <c r="AS54" s="49">
        <v>36.746649207222738</v>
      </c>
      <c r="AT54" s="46">
        <v>7261832.3599269092</v>
      </c>
      <c r="AU54" s="50">
        <v>36.259305254909044</v>
      </c>
      <c r="AV54" s="139">
        <v>6362704.8886665357</v>
      </c>
      <c r="AW54" s="140">
        <v>4273103.7623917488</v>
      </c>
      <c r="AX54" s="141">
        <v>10635808.651058285</v>
      </c>
      <c r="AY54" s="43"/>
      <c r="AZ54" s="45">
        <v>5405812.0691335499</v>
      </c>
      <c r="BA54" s="49">
        <v>50.681705472741463</v>
      </c>
      <c r="BB54" s="46">
        <v>1451451.4593749924</v>
      </c>
      <c r="BC54" s="49">
        <v>98.423507111615407</v>
      </c>
      <c r="BD54" s="46">
        <v>6857263.5285085421</v>
      </c>
      <c r="BE54" s="50">
        <v>56.480685357004361</v>
      </c>
      <c r="BF54" s="48">
        <v>16791897.971236117</v>
      </c>
      <c r="BG54" s="49">
        <v>33.761041409874075</v>
      </c>
      <c r="BH54" s="46">
        <v>7157617.3641748196</v>
      </c>
      <c r="BI54" s="49">
        <v>39.819403200936954</v>
      </c>
      <c r="BJ54" s="46">
        <v>23949515.335410938</v>
      </c>
      <c r="BK54" s="50">
        <v>35.369310831514525</v>
      </c>
      <c r="BL54" s="139">
        <v>22197710.040369667</v>
      </c>
      <c r="BM54" s="140">
        <v>8609068.8235498127</v>
      </c>
      <c r="BN54" s="141">
        <v>30806778.863919482</v>
      </c>
      <c r="BO54" s="43"/>
      <c r="BP54" s="45">
        <v>2265889.505279026</v>
      </c>
      <c r="BQ54" s="49">
        <v>30.814593519630996</v>
      </c>
      <c r="BR54" s="46">
        <v>648584.22041123605</v>
      </c>
      <c r="BS54" s="49">
        <v>67.511629063311759</v>
      </c>
      <c r="BT54" s="46">
        <v>2914473.7256902619</v>
      </c>
      <c r="BU54" s="50">
        <v>35.05501233690476</v>
      </c>
      <c r="BV54" s="48">
        <v>6740480.3977954388</v>
      </c>
      <c r="BW54" s="49">
        <v>31.20809499639067</v>
      </c>
      <c r="BX54" s="46">
        <v>4656185.2150823222</v>
      </c>
      <c r="BY54" s="49">
        <v>44.23634736960318</v>
      </c>
      <c r="BZ54" s="46">
        <v>11396665.61287776</v>
      </c>
      <c r="CA54" s="50">
        <v>35.476885378866278</v>
      </c>
      <c r="CB54" s="139">
        <v>9006369.9030744657</v>
      </c>
      <c r="CC54" s="140">
        <v>5304769.4354935586</v>
      </c>
      <c r="CD54" s="141">
        <v>14311139.338568024</v>
      </c>
      <c r="CE54" s="43"/>
      <c r="CF54" s="45">
        <v>4652663.9334354335</v>
      </c>
      <c r="CG54" s="49">
        <v>37.397829221408514</v>
      </c>
      <c r="CH54" s="46">
        <v>901197.61747041286</v>
      </c>
      <c r="CI54" s="49">
        <v>55.237365459418506</v>
      </c>
      <c r="CJ54" s="46">
        <v>5553861.5509058461</v>
      </c>
      <c r="CK54" s="50">
        <v>39.466061829140848</v>
      </c>
      <c r="CL54" s="48">
        <v>7860191.935777409</v>
      </c>
      <c r="CM54" s="49">
        <v>17.024826042966946</v>
      </c>
      <c r="CN54" s="46">
        <v>3247085.9356770394</v>
      </c>
      <c r="CO54" s="49">
        <v>21.477566793511521</v>
      </c>
      <c r="CP54" s="46">
        <v>11107277.871454448</v>
      </c>
      <c r="CQ54" s="50">
        <v>18.12323536031727</v>
      </c>
      <c r="CR54" s="139">
        <v>12512855.869212843</v>
      </c>
      <c r="CS54" s="140">
        <v>4148283.5531474524</v>
      </c>
      <c r="CT54" s="141">
        <v>16661139.422360295</v>
      </c>
      <c r="CU54" s="43"/>
      <c r="CV54" s="48">
        <v>29120449.927985962</v>
      </c>
      <c r="CW54" s="49">
        <v>45.106304760230799</v>
      </c>
      <c r="CX54" s="49">
        <v>7782371.5190383764</v>
      </c>
      <c r="CY54" s="49">
        <v>90.423297458210868</v>
      </c>
      <c r="CZ54" s="46">
        <v>36902821.447024338</v>
      </c>
      <c r="DA54" s="50">
        <v>50.436979707876503</v>
      </c>
      <c r="DB54" s="48">
        <v>60503139.164742708</v>
      </c>
      <c r="DC54" s="49">
        <v>26.114373798905891</v>
      </c>
      <c r="DD54" s="46">
        <v>35457497.667258658</v>
      </c>
      <c r="DE54" s="49">
        <v>37.489583025577033</v>
      </c>
      <c r="DF54" s="46">
        <v>95960636.832001358</v>
      </c>
      <c r="DG54" s="50">
        <v>29.411887777045319</v>
      </c>
      <c r="DH54" s="177"/>
      <c r="DI54" s="190" t="s">
        <v>45</v>
      </c>
      <c r="DJ54" s="48">
        <v>36902821.447024338</v>
      </c>
      <c r="DK54" s="46">
        <v>95960636.832001358</v>
      </c>
      <c r="DL54" s="47">
        <v>132863458.2790257</v>
      </c>
      <c r="DM54"/>
    </row>
    <row r="55" spans="1:119" s="62" customFormat="1" ht="15.6" x14ac:dyDescent="0.3">
      <c r="A55" s="35">
        <v>43</v>
      </c>
      <c r="B55" s="35" t="s">
        <v>199</v>
      </c>
      <c r="C55" s="44"/>
      <c r="D55" s="45">
        <v>0</v>
      </c>
      <c r="E55" s="49">
        <v>0</v>
      </c>
      <c r="F55" s="46">
        <v>0</v>
      </c>
      <c r="G55" s="49">
        <v>0</v>
      </c>
      <c r="H55" s="46">
        <v>0</v>
      </c>
      <c r="I55" s="50">
        <v>0</v>
      </c>
      <c r="J55" s="48">
        <v>0</v>
      </c>
      <c r="K55" s="49">
        <v>0</v>
      </c>
      <c r="L55" s="46">
        <v>0</v>
      </c>
      <c r="M55" s="49">
        <v>0</v>
      </c>
      <c r="N55" s="46">
        <v>0</v>
      </c>
      <c r="O55" s="50">
        <v>0</v>
      </c>
      <c r="P55" s="139">
        <v>0</v>
      </c>
      <c r="Q55" s="140">
        <v>0</v>
      </c>
      <c r="R55" s="141">
        <v>0</v>
      </c>
      <c r="S55" s="41"/>
      <c r="T55" s="45">
        <v>0</v>
      </c>
      <c r="U55" s="49">
        <v>0</v>
      </c>
      <c r="V55" s="46">
        <v>0</v>
      </c>
      <c r="W55" s="49">
        <v>0</v>
      </c>
      <c r="X55" s="46">
        <v>0</v>
      </c>
      <c r="Y55" s="50">
        <v>0</v>
      </c>
      <c r="Z55" s="48">
        <v>0</v>
      </c>
      <c r="AA55" s="49">
        <v>0</v>
      </c>
      <c r="AB55" s="46">
        <v>0</v>
      </c>
      <c r="AC55" s="49">
        <v>0</v>
      </c>
      <c r="AD55" s="46">
        <v>0</v>
      </c>
      <c r="AE55" s="50">
        <v>0</v>
      </c>
      <c r="AF55" s="139">
        <v>0</v>
      </c>
      <c r="AG55" s="140">
        <v>0</v>
      </c>
      <c r="AH55" s="141">
        <v>0</v>
      </c>
      <c r="AI55" s="43"/>
      <c r="AJ55" s="45">
        <v>0</v>
      </c>
      <c r="AK55" s="49">
        <v>0</v>
      </c>
      <c r="AL55" s="46">
        <v>0</v>
      </c>
      <c r="AM55" s="49">
        <v>0</v>
      </c>
      <c r="AN55" s="46">
        <v>0</v>
      </c>
      <c r="AO55" s="50">
        <v>0</v>
      </c>
      <c r="AP55" s="48">
        <v>0</v>
      </c>
      <c r="AQ55" s="49">
        <v>0</v>
      </c>
      <c r="AR55" s="46">
        <v>0</v>
      </c>
      <c r="AS55" s="49">
        <v>0</v>
      </c>
      <c r="AT55" s="46">
        <v>0</v>
      </c>
      <c r="AU55" s="50">
        <v>0</v>
      </c>
      <c r="AV55" s="139">
        <v>0</v>
      </c>
      <c r="AW55" s="140">
        <v>0</v>
      </c>
      <c r="AX55" s="141">
        <v>0</v>
      </c>
      <c r="AY55" s="43"/>
      <c r="AZ55" s="45">
        <v>0</v>
      </c>
      <c r="BA55" s="49">
        <v>0</v>
      </c>
      <c r="BB55" s="46">
        <v>0</v>
      </c>
      <c r="BC55" s="49">
        <v>0</v>
      </c>
      <c r="BD55" s="46">
        <v>0</v>
      </c>
      <c r="BE55" s="50">
        <v>0</v>
      </c>
      <c r="BF55" s="48">
        <v>0</v>
      </c>
      <c r="BG55" s="49">
        <v>0</v>
      </c>
      <c r="BH55" s="46">
        <v>0</v>
      </c>
      <c r="BI55" s="49">
        <v>0</v>
      </c>
      <c r="BJ55" s="46">
        <v>0</v>
      </c>
      <c r="BK55" s="50">
        <v>0</v>
      </c>
      <c r="BL55" s="139">
        <v>0</v>
      </c>
      <c r="BM55" s="140">
        <v>0</v>
      </c>
      <c r="BN55" s="141">
        <v>0</v>
      </c>
      <c r="BO55" s="43"/>
      <c r="BP55" s="45">
        <v>0</v>
      </c>
      <c r="BQ55" s="49">
        <v>0</v>
      </c>
      <c r="BR55" s="46">
        <v>0</v>
      </c>
      <c r="BS55" s="49">
        <v>0</v>
      </c>
      <c r="BT55" s="46">
        <v>0</v>
      </c>
      <c r="BU55" s="50">
        <v>0</v>
      </c>
      <c r="BV55" s="48">
        <v>0</v>
      </c>
      <c r="BW55" s="49">
        <v>0</v>
      </c>
      <c r="BX55" s="46">
        <v>0</v>
      </c>
      <c r="BY55" s="49">
        <v>0</v>
      </c>
      <c r="BZ55" s="46">
        <v>0</v>
      </c>
      <c r="CA55" s="50">
        <v>0</v>
      </c>
      <c r="CB55" s="139">
        <v>0</v>
      </c>
      <c r="CC55" s="140">
        <v>0</v>
      </c>
      <c r="CD55" s="141">
        <v>0</v>
      </c>
      <c r="CE55" s="43"/>
      <c r="CF55" s="45">
        <v>0</v>
      </c>
      <c r="CG55" s="49">
        <v>0</v>
      </c>
      <c r="CH55" s="46">
        <v>0</v>
      </c>
      <c r="CI55" s="49">
        <v>0</v>
      </c>
      <c r="CJ55" s="46">
        <v>0</v>
      </c>
      <c r="CK55" s="50">
        <v>0</v>
      </c>
      <c r="CL55" s="48">
        <v>0</v>
      </c>
      <c r="CM55" s="49">
        <v>0</v>
      </c>
      <c r="CN55" s="46">
        <v>0</v>
      </c>
      <c r="CO55" s="49">
        <v>0</v>
      </c>
      <c r="CP55" s="46">
        <v>0</v>
      </c>
      <c r="CQ55" s="50">
        <v>0</v>
      </c>
      <c r="CR55" s="139">
        <v>0</v>
      </c>
      <c r="CS55" s="140">
        <v>0</v>
      </c>
      <c r="CT55" s="141">
        <v>0</v>
      </c>
      <c r="CU55" s="43"/>
      <c r="CV55" s="48">
        <v>0</v>
      </c>
      <c r="CW55" s="49">
        <v>0</v>
      </c>
      <c r="CX55" s="49">
        <v>0</v>
      </c>
      <c r="CY55" s="49">
        <v>0</v>
      </c>
      <c r="CZ55" s="46">
        <v>0</v>
      </c>
      <c r="DA55" s="50">
        <v>0</v>
      </c>
      <c r="DB55" s="48">
        <v>0</v>
      </c>
      <c r="DC55" s="49">
        <v>0</v>
      </c>
      <c r="DD55" s="46">
        <v>0</v>
      </c>
      <c r="DE55" s="49">
        <v>0</v>
      </c>
      <c r="DF55" s="46">
        <v>0</v>
      </c>
      <c r="DG55" s="50">
        <v>0</v>
      </c>
      <c r="DH55" s="177"/>
      <c r="DI55" s="190" t="s">
        <v>199</v>
      </c>
      <c r="DJ55" s="48">
        <v>0</v>
      </c>
      <c r="DK55" s="46">
        <v>0</v>
      </c>
      <c r="DL55" s="47">
        <v>0</v>
      </c>
      <c r="DM55"/>
    </row>
    <row r="56" spans="1:119" s="62" customFormat="1" ht="15.6" x14ac:dyDescent="0.3">
      <c r="A56" s="35">
        <v>44</v>
      </c>
      <c r="B56" s="35" t="s">
        <v>46</v>
      </c>
      <c r="C56" s="44"/>
      <c r="D56" s="45">
        <v>5681284.1299999999</v>
      </c>
      <c r="E56" s="49">
        <v>58.73160276224246</v>
      </c>
      <c r="F56" s="46">
        <v>1175314.67</v>
      </c>
      <c r="G56" s="49">
        <v>86.179400938554039</v>
      </c>
      <c r="H56" s="46">
        <v>6856598.7999999998</v>
      </c>
      <c r="I56" s="50">
        <v>62.123191780449574</v>
      </c>
      <c r="J56" s="48">
        <v>2741431.12</v>
      </c>
      <c r="K56" s="49">
        <v>11.826657866014383</v>
      </c>
      <c r="L56" s="46">
        <v>4425322.6099999994</v>
      </c>
      <c r="M56" s="49">
        <v>24.335818668749035</v>
      </c>
      <c r="N56" s="46">
        <v>7166753.7299999995</v>
      </c>
      <c r="O56" s="50">
        <v>17.325856060148194</v>
      </c>
      <c r="P56" s="139">
        <v>8422715.25</v>
      </c>
      <c r="Q56" s="140">
        <v>5600637.2799999993</v>
      </c>
      <c r="R56" s="141">
        <v>14023352.529999999</v>
      </c>
      <c r="S56" s="41"/>
      <c r="T56" s="45">
        <v>7408959.2395221414</v>
      </c>
      <c r="U56" s="49">
        <v>40.285130684193838</v>
      </c>
      <c r="V56" s="46">
        <v>2326150.6622400149</v>
      </c>
      <c r="W56" s="49">
        <v>100.79952603198053</v>
      </c>
      <c r="X56" s="46">
        <v>9735109.9017621558</v>
      </c>
      <c r="Y56" s="50">
        <v>47.031788500710931</v>
      </c>
      <c r="Z56" s="48">
        <v>6631480.1099056099</v>
      </c>
      <c r="AA56" s="49">
        <v>8.2573631767759768</v>
      </c>
      <c r="AB56" s="46">
        <v>5380060.7336544795</v>
      </c>
      <c r="AC56" s="49">
        <v>22.953946428544828</v>
      </c>
      <c r="AD56" s="46">
        <v>12011540.843560088</v>
      </c>
      <c r="AE56" s="50">
        <v>11.577567310493549</v>
      </c>
      <c r="AF56" s="139">
        <v>14040439.349427752</v>
      </c>
      <c r="AG56" s="140">
        <v>7706211.3958944939</v>
      </c>
      <c r="AH56" s="141">
        <v>21746650.745322246</v>
      </c>
      <c r="AI56" s="43"/>
      <c r="AJ56" s="45">
        <v>794697.86127721157</v>
      </c>
      <c r="AK56" s="49">
        <v>13.169241217618884</v>
      </c>
      <c r="AL56" s="46">
        <v>326495.95756917557</v>
      </c>
      <c r="AM56" s="49">
        <v>37.606076660812668</v>
      </c>
      <c r="AN56" s="46">
        <v>1121193.8188463871</v>
      </c>
      <c r="AO56" s="50">
        <v>16.242829890425298</v>
      </c>
      <c r="AP56" s="48">
        <v>592024.08434031531</v>
      </c>
      <c r="AQ56" s="49">
        <v>5.5380075615078797</v>
      </c>
      <c r="AR56" s="46">
        <v>1105450.9916128619</v>
      </c>
      <c r="AS56" s="49">
        <v>11.839086155664505</v>
      </c>
      <c r="AT56" s="46">
        <v>1697475.0759531772</v>
      </c>
      <c r="AU56" s="50">
        <v>8.4757212630292216</v>
      </c>
      <c r="AV56" s="139">
        <v>1386721.9456175268</v>
      </c>
      <c r="AW56" s="140">
        <v>1431946.9491820375</v>
      </c>
      <c r="AX56" s="141">
        <v>2818668.894799564</v>
      </c>
      <c r="AY56" s="43"/>
      <c r="AZ56" s="45">
        <v>7249174.9813868133</v>
      </c>
      <c r="BA56" s="49">
        <v>67.963988875014664</v>
      </c>
      <c r="BB56" s="46">
        <v>653882.26982327108</v>
      </c>
      <c r="BC56" s="49">
        <v>44.340019653032556</v>
      </c>
      <c r="BD56" s="46">
        <v>7903057.2512100842</v>
      </c>
      <c r="BE56" s="50">
        <v>65.094492592889196</v>
      </c>
      <c r="BF56" s="48">
        <v>4685484.8941218322</v>
      </c>
      <c r="BG56" s="49">
        <v>9.4204270301519628</v>
      </c>
      <c r="BH56" s="46">
        <v>4496251.589954894</v>
      </c>
      <c r="BI56" s="49">
        <v>25.013638735340326</v>
      </c>
      <c r="BJ56" s="46">
        <v>9181736.4840767272</v>
      </c>
      <c r="BK56" s="50">
        <v>13.559843993928357</v>
      </c>
      <c r="BL56" s="139">
        <v>11934659.875508646</v>
      </c>
      <c r="BM56" s="140">
        <v>5150133.8597781649</v>
      </c>
      <c r="BN56" s="141">
        <v>17084793.73528681</v>
      </c>
      <c r="BO56" s="43"/>
      <c r="BP56" s="45">
        <v>1242305.8417436909</v>
      </c>
      <c r="BQ56" s="49">
        <v>16.89453499440647</v>
      </c>
      <c r="BR56" s="46">
        <v>332990.55913582753</v>
      </c>
      <c r="BS56" s="49">
        <v>34.661242753807386</v>
      </c>
      <c r="BT56" s="46">
        <v>1575296.4008795184</v>
      </c>
      <c r="BU56" s="50">
        <v>18.947515045459689</v>
      </c>
      <c r="BV56" s="48">
        <v>3243024.7391260033</v>
      </c>
      <c r="BW56" s="49">
        <v>15.015046133416687</v>
      </c>
      <c r="BX56" s="46">
        <v>2418959.1313733445</v>
      </c>
      <c r="BY56" s="49">
        <v>22.98145616323232</v>
      </c>
      <c r="BZ56" s="46">
        <v>5661983.8704993483</v>
      </c>
      <c r="CA56" s="50">
        <v>17.625291432936379</v>
      </c>
      <c r="CB56" s="139">
        <v>4485330.5808696942</v>
      </c>
      <c r="CC56" s="140">
        <v>2751949.6905091722</v>
      </c>
      <c r="CD56" s="141">
        <v>7237280.2713788664</v>
      </c>
      <c r="CE56" s="43"/>
      <c r="CF56" s="45">
        <v>11167760.354915868</v>
      </c>
      <c r="CG56" s="49">
        <v>89.765777308221757</v>
      </c>
      <c r="CH56" s="46">
        <v>1245832.4905102244</v>
      </c>
      <c r="CI56" s="49">
        <v>76.3611701201486</v>
      </c>
      <c r="CJ56" s="46">
        <v>12413592.845426094</v>
      </c>
      <c r="CK56" s="50">
        <v>88.211709685031749</v>
      </c>
      <c r="CL56" s="48">
        <v>12822215.195072073</v>
      </c>
      <c r="CM56" s="49">
        <v>27.772347668504999</v>
      </c>
      <c r="CN56" s="46">
        <v>5765893.4153718986</v>
      </c>
      <c r="CO56" s="49">
        <v>38.137999241802419</v>
      </c>
      <c r="CP56" s="46">
        <v>18588108.610443972</v>
      </c>
      <c r="CQ56" s="50">
        <v>30.329363427197997</v>
      </c>
      <c r="CR56" s="139">
        <v>23989975.549987942</v>
      </c>
      <c r="CS56" s="140">
        <v>7011725.9058821229</v>
      </c>
      <c r="CT56" s="141">
        <v>31001701.455870066</v>
      </c>
      <c r="CU56" s="43"/>
      <c r="CV56" s="48">
        <v>33544182.408845726</v>
      </c>
      <c r="CW56" s="49">
        <v>51.958473114526306</v>
      </c>
      <c r="CX56" s="49">
        <v>6060666.6092785131</v>
      </c>
      <c r="CY56" s="49">
        <v>70.418825195530331</v>
      </c>
      <c r="CZ56" s="46">
        <v>39604849.018124238</v>
      </c>
      <c r="DA56" s="50">
        <v>54.129979441496538</v>
      </c>
      <c r="DB56" s="48">
        <v>30715660.142565835</v>
      </c>
      <c r="DC56" s="49">
        <v>13.257497735101696</v>
      </c>
      <c r="DD56" s="46">
        <v>23591938.471967481</v>
      </c>
      <c r="DE56" s="49">
        <v>24.944003222647886</v>
      </c>
      <c r="DF56" s="46">
        <v>54307598.61453332</v>
      </c>
      <c r="DG56" s="50">
        <v>16.645252143208008</v>
      </c>
      <c r="DH56" s="177"/>
      <c r="DI56" s="190" t="s">
        <v>46</v>
      </c>
      <c r="DJ56" s="48">
        <v>39604849.018124238</v>
      </c>
      <c r="DK56" s="46">
        <v>54307598.61453332</v>
      </c>
      <c r="DL56" s="47">
        <v>93912447.632657558</v>
      </c>
      <c r="DM56"/>
    </row>
    <row r="57" spans="1:119" s="62" customFormat="1" ht="15.6" x14ac:dyDescent="0.3">
      <c r="A57" s="35">
        <v>45</v>
      </c>
      <c r="B57" s="35" t="s">
        <v>57</v>
      </c>
      <c r="C57" s="44"/>
      <c r="D57" s="45">
        <v>345006.13</v>
      </c>
      <c r="E57" s="49">
        <v>3.5665815181995804</v>
      </c>
      <c r="F57" s="46">
        <v>78453.03</v>
      </c>
      <c r="G57" s="49">
        <v>5.7525318961724592</v>
      </c>
      <c r="H57" s="46">
        <v>423459.16000000003</v>
      </c>
      <c r="I57" s="50">
        <v>3.8366886229172521</v>
      </c>
      <c r="J57" s="48">
        <v>181951.13</v>
      </c>
      <c r="K57" s="49">
        <v>0.78494540575752481</v>
      </c>
      <c r="L57" s="46">
        <v>330067.31</v>
      </c>
      <c r="M57" s="49">
        <v>1.8151124590308176</v>
      </c>
      <c r="N57" s="46">
        <v>512018.44</v>
      </c>
      <c r="O57" s="50">
        <v>1.2378209334090826</v>
      </c>
      <c r="P57" s="139">
        <v>526957.26</v>
      </c>
      <c r="Q57" s="140">
        <v>408520.33999999997</v>
      </c>
      <c r="R57" s="141">
        <v>935477.6</v>
      </c>
      <c r="S57" s="41"/>
      <c r="T57" s="45">
        <v>584538.03803134791</v>
      </c>
      <c r="U57" s="49">
        <v>3.1783399652626398</v>
      </c>
      <c r="V57" s="46">
        <v>161070.94266226931</v>
      </c>
      <c r="W57" s="49">
        <v>6.97971758297306</v>
      </c>
      <c r="X57" s="46">
        <v>745608.98069361725</v>
      </c>
      <c r="Y57" s="50">
        <v>3.6021497690401336</v>
      </c>
      <c r="Z57" s="48">
        <v>374709.22347782488</v>
      </c>
      <c r="AA57" s="49">
        <v>0.46657911848704198</v>
      </c>
      <c r="AB57" s="46">
        <v>341229.38041174051</v>
      </c>
      <c r="AC57" s="49">
        <v>1.4558499068274016</v>
      </c>
      <c r="AD57" s="46">
        <v>715938.60388956545</v>
      </c>
      <c r="AE57" s="50">
        <v>0.69007194702719798</v>
      </c>
      <c r="AF57" s="139">
        <v>959247.26150917285</v>
      </c>
      <c r="AG57" s="140">
        <v>502300.32307400985</v>
      </c>
      <c r="AH57" s="141">
        <v>1461547.5845831828</v>
      </c>
      <c r="AI57" s="43"/>
      <c r="AJ57" s="45">
        <v>216710.10446478534</v>
      </c>
      <c r="AK57" s="49">
        <v>3.5911857563142817</v>
      </c>
      <c r="AL57" s="46">
        <v>66871.74231776646</v>
      </c>
      <c r="AM57" s="49">
        <v>7.702343045123988</v>
      </c>
      <c r="AN57" s="46">
        <v>283581.84678255179</v>
      </c>
      <c r="AO57" s="50">
        <v>4.1082742518514754</v>
      </c>
      <c r="AP57" s="48">
        <v>94375.661628161732</v>
      </c>
      <c r="AQ57" s="49">
        <v>0.88282409709978982</v>
      </c>
      <c r="AR57" s="46">
        <v>196156.12511627711</v>
      </c>
      <c r="AS57" s="49">
        <v>2.1007799376294765</v>
      </c>
      <c r="AT57" s="46">
        <v>290531.78674443881</v>
      </c>
      <c r="AU57" s="50">
        <v>1.4506642703504622</v>
      </c>
      <c r="AV57" s="139">
        <v>311085.7660929471</v>
      </c>
      <c r="AW57" s="140">
        <v>263027.86743404355</v>
      </c>
      <c r="AX57" s="141">
        <v>574113.63352699066</v>
      </c>
      <c r="AY57" s="43"/>
      <c r="AZ57" s="45">
        <v>803171.72997135262</v>
      </c>
      <c r="BA57" s="49">
        <v>7.5300644087993156</v>
      </c>
      <c r="BB57" s="46">
        <v>146743.29002864761</v>
      </c>
      <c r="BC57" s="49">
        <v>9.9507215046211162</v>
      </c>
      <c r="BD57" s="46">
        <v>949915.02000000025</v>
      </c>
      <c r="BE57" s="50">
        <v>7.8240906357848283</v>
      </c>
      <c r="BF57" s="48">
        <v>456953.69740852551</v>
      </c>
      <c r="BG57" s="49">
        <v>0.91873073115561799</v>
      </c>
      <c r="BH57" s="46">
        <v>367753.87259147444</v>
      </c>
      <c r="BI57" s="49">
        <v>2.0458958598039212</v>
      </c>
      <c r="BJ57" s="46">
        <v>824707.57</v>
      </c>
      <c r="BK57" s="50">
        <v>1.2179510933694859</v>
      </c>
      <c r="BL57" s="139">
        <v>1260125.4273798782</v>
      </c>
      <c r="BM57" s="140">
        <v>514497.16262012208</v>
      </c>
      <c r="BN57" s="141">
        <v>1774622.5900000003</v>
      </c>
      <c r="BO57" s="43"/>
      <c r="BP57" s="45">
        <v>210066.120735837</v>
      </c>
      <c r="BQ57" s="49">
        <v>2.8567598321275756</v>
      </c>
      <c r="BR57" s="46">
        <v>43891.097350539683</v>
      </c>
      <c r="BS57" s="49">
        <v>4.5686579942270935</v>
      </c>
      <c r="BT57" s="46">
        <v>253957.21808637667</v>
      </c>
      <c r="BU57" s="50">
        <v>3.0545732269229813</v>
      </c>
      <c r="BV57" s="48">
        <v>162180.07125185896</v>
      </c>
      <c r="BW57" s="49">
        <v>0.75088580805083205</v>
      </c>
      <c r="BX57" s="46">
        <v>298775.29091653024</v>
      </c>
      <c r="BY57" s="49">
        <v>2.838531317789128</v>
      </c>
      <c r="BZ57" s="46">
        <v>460955.3621683892</v>
      </c>
      <c r="CA57" s="50">
        <v>1.434916238126986</v>
      </c>
      <c r="CB57" s="139">
        <v>372246.19198769599</v>
      </c>
      <c r="CC57" s="140">
        <v>342666.38826706994</v>
      </c>
      <c r="CD57" s="141">
        <v>714912.58025476593</v>
      </c>
      <c r="CE57" s="43"/>
      <c r="CF57" s="45">
        <v>459909.59316067694</v>
      </c>
      <c r="CG57" s="49">
        <v>3.6967252886478335</v>
      </c>
      <c r="CH57" s="46">
        <v>93067.583492507794</v>
      </c>
      <c r="CI57" s="49">
        <v>5.7044182342940726</v>
      </c>
      <c r="CJ57" s="46">
        <v>552977.1766531847</v>
      </c>
      <c r="CK57" s="50">
        <v>3.9294878426234479</v>
      </c>
      <c r="CL57" s="48">
        <v>364848.2912229076</v>
      </c>
      <c r="CM57" s="49">
        <v>0.79024516715308457</v>
      </c>
      <c r="CN57" s="46">
        <v>252279.00054064332</v>
      </c>
      <c r="CO57" s="49">
        <v>1.6686774517355778</v>
      </c>
      <c r="CP57" s="46">
        <v>617127.29176355095</v>
      </c>
      <c r="CQ57" s="50">
        <v>1.0069382692450353</v>
      </c>
      <c r="CR57" s="139">
        <v>824757.88438358461</v>
      </c>
      <c r="CS57" s="140">
        <v>345346.5840331511</v>
      </c>
      <c r="CT57" s="141">
        <v>1170104.4684167358</v>
      </c>
      <c r="CU57" s="43"/>
      <c r="CV57" s="48">
        <v>2619401.716364</v>
      </c>
      <c r="CW57" s="49">
        <v>4.0573388254636029</v>
      </c>
      <c r="CX57" s="49">
        <v>590097.68585173087</v>
      </c>
      <c r="CY57" s="49">
        <v>6.8563391565976213</v>
      </c>
      <c r="CZ57" s="46">
        <v>3209499.4022157309</v>
      </c>
      <c r="DA57" s="50">
        <v>4.3865875256822564</v>
      </c>
      <c r="DB57" s="48">
        <v>1635018.0749892788</v>
      </c>
      <c r="DC57" s="49">
        <v>0.70570674129779498</v>
      </c>
      <c r="DD57" s="46">
        <v>1786260.9795766654</v>
      </c>
      <c r="DE57" s="49">
        <v>1.888632410770045</v>
      </c>
      <c r="DF57" s="46">
        <v>3421279.0545659442</v>
      </c>
      <c r="DG57" s="50">
        <v>1.0486203398484741</v>
      </c>
      <c r="DH57" s="177"/>
      <c r="DI57" s="190" t="s">
        <v>57</v>
      </c>
      <c r="DJ57" s="48">
        <v>3209499.4022157309</v>
      </c>
      <c r="DK57" s="46">
        <v>3421279.0545659442</v>
      </c>
      <c r="DL57" s="47">
        <v>6630778.4567816751</v>
      </c>
      <c r="DM57"/>
    </row>
    <row r="58" spans="1:119" s="62" customFormat="1" ht="15.6" x14ac:dyDescent="0.3">
      <c r="A58" s="35">
        <v>46</v>
      </c>
      <c r="B58" s="35" t="s">
        <v>58</v>
      </c>
      <c r="C58" s="44"/>
      <c r="D58" s="45">
        <v>3270545.55</v>
      </c>
      <c r="E58" s="49">
        <v>33.810029152409207</v>
      </c>
      <c r="F58" s="46">
        <v>551110.40999999992</v>
      </c>
      <c r="G58" s="49">
        <v>40.409914210294758</v>
      </c>
      <c r="H58" s="46">
        <v>3821655.96</v>
      </c>
      <c r="I58" s="50">
        <v>34.625544391189713</v>
      </c>
      <c r="J58" s="48">
        <v>1469988.9799999997</v>
      </c>
      <c r="K58" s="49">
        <v>6.3415989577266698</v>
      </c>
      <c r="L58" s="46">
        <v>35207.800000000003</v>
      </c>
      <c r="M58" s="49">
        <v>0.19361540661226107</v>
      </c>
      <c r="N58" s="46">
        <v>1505196.7799999998</v>
      </c>
      <c r="O58" s="50">
        <v>3.6388612941048479</v>
      </c>
      <c r="P58" s="139">
        <v>4740534.5299999993</v>
      </c>
      <c r="Q58" s="140">
        <v>586318.21</v>
      </c>
      <c r="R58" s="141">
        <v>5326852.7399999993</v>
      </c>
      <c r="S58" s="41"/>
      <c r="T58" s="45">
        <v>11849397.810578091</v>
      </c>
      <c r="U58" s="49">
        <v>64.429365028997907</v>
      </c>
      <c r="V58" s="46">
        <v>1317643.3376598435</v>
      </c>
      <c r="W58" s="49">
        <v>57.097687639634422</v>
      </c>
      <c r="X58" s="46">
        <v>13167041.148237934</v>
      </c>
      <c r="Y58" s="50">
        <v>63.611967477839194</v>
      </c>
      <c r="Z58" s="48">
        <v>2795704.3199999998</v>
      </c>
      <c r="AA58" s="49">
        <v>3.4811453133424402</v>
      </c>
      <c r="AB58" s="46">
        <v>918426.56</v>
      </c>
      <c r="AC58" s="49">
        <v>3.918452802013781</v>
      </c>
      <c r="AD58" s="46">
        <v>3714130.88</v>
      </c>
      <c r="AE58" s="50">
        <v>3.5799403942615022</v>
      </c>
      <c r="AF58" s="139">
        <v>14645102.130578091</v>
      </c>
      <c r="AG58" s="140">
        <v>2236069.8976598438</v>
      </c>
      <c r="AH58" s="141">
        <v>16881172.028237935</v>
      </c>
      <c r="AI58" s="43"/>
      <c r="AJ58" s="45">
        <v>2826477.7106510112</v>
      </c>
      <c r="AK58" s="49">
        <v>46.838639666103425</v>
      </c>
      <c r="AL58" s="46">
        <v>456241.99059999996</v>
      </c>
      <c r="AM58" s="49">
        <v>52.550332941718494</v>
      </c>
      <c r="AN58" s="46">
        <v>3282719.7012510113</v>
      </c>
      <c r="AO58" s="50">
        <v>47.557038568256061</v>
      </c>
      <c r="AP58" s="48">
        <v>233797.39939021535</v>
      </c>
      <c r="AQ58" s="49">
        <v>2.1870254942864991</v>
      </c>
      <c r="AR58" s="46">
        <v>760337.71348027699</v>
      </c>
      <c r="AS58" s="49">
        <v>8.143014720318261</v>
      </c>
      <c r="AT58" s="46">
        <v>994135.11287049227</v>
      </c>
      <c r="AU58" s="50">
        <v>4.9638502702308935</v>
      </c>
      <c r="AV58" s="139">
        <v>3060275.1100412267</v>
      </c>
      <c r="AW58" s="140">
        <v>1216579.7040802769</v>
      </c>
      <c r="AX58" s="141">
        <v>4276854.8141215034</v>
      </c>
      <c r="AY58" s="43"/>
      <c r="AZ58" s="45">
        <v>4342178.7812237935</v>
      </c>
      <c r="BA58" s="49">
        <v>40.709707123659726</v>
      </c>
      <c r="BB58" s="46">
        <v>457089.29877620761</v>
      </c>
      <c r="BC58" s="49">
        <v>30.995409152790913</v>
      </c>
      <c r="BD58" s="46">
        <v>4799268.080000001</v>
      </c>
      <c r="BE58" s="50">
        <v>39.529755454702709</v>
      </c>
      <c r="BF58" s="48">
        <v>903854.89987546031</v>
      </c>
      <c r="BG58" s="49">
        <v>1.8172503641627751</v>
      </c>
      <c r="BH58" s="46">
        <v>447013.5661245393</v>
      </c>
      <c r="BI58" s="49">
        <v>2.4868350067011176</v>
      </c>
      <c r="BJ58" s="46">
        <v>1350868.4659999995</v>
      </c>
      <c r="BK58" s="50">
        <v>1.9950001491596105</v>
      </c>
      <c r="BL58" s="139">
        <v>5246033.6810992537</v>
      </c>
      <c r="BM58" s="140">
        <v>904102.86490074685</v>
      </c>
      <c r="BN58" s="141">
        <v>6150136.5460000001</v>
      </c>
      <c r="BO58" s="43"/>
      <c r="BP58" s="45">
        <v>2732768.7053024699</v>
      </c>
      <c r="BQ58" s="49">
        <v>37.163840796682713</v>
      </c>
      <c r="BR58" s="46">
        <v>-149604.36711357496</v>
      </c>
      <c r="BS58" s="49">
        <v>-15.572433341685747</v>
      </c>
      <c r="BT58" s="46">
        <v>2583164.338188895</v>
      </c>
      <c r="BU58" s="50">
        <v>31.070054584903716</v>
      </c>
      <c r="BV58" s="48">
        <v>123075.90999999996</v>
      </c>
      <c r="BW58" s="49">
        <v>0.56983545153598614</v>
      </c>
      <c r="BX58" s="46">
        <v>768599.46999999974</v>
      </c>
      <c r="BY58" s="49">
        <v>7.3021221391451379</v>
      </c>
      <c r="BZ58" s="46">
        <v>891675.37999999966</v>
      </c>
      <c r="CA58" s="50">
        <v>2.7757123290229786</v>
      </c>
      <c r="CB58" s="139">
        <v>2855844.61530247</v>
      </c>
      <c r="CC58" s="140">
        <v>618995.10288642475</v>
      </c>
      <c r="CD58" s="141">
        <v>3474839.7181888949</v>
      </c>
      <c r="CE58" s="43"/>
      <c r="CF58" s="45">
        <v>6135080.7776577361</v>
      </c>
      <c r="CG58" s="49">
        <v>49.313405495199227</v>
      </c>
      <c r="CH58" s="46">
        <v>1102099.1989915492</v>
      </c>
      <c r="CI58" s="49">
        <v>67.551284032580398</v>
      </c>
      <c r="CJ58" s="46">
        <v>7237179.9766492853</v>
      </c>
      <c r="CK58" s="50">
        <v>51.427820050803234</v>
      </c>
      <c r="CL58" s="48">
        <v>1568793.8341328774</v>
      </c>
      <c r="CM58" s="49">
        <v>3.3979376510924588</v>
      </c>
      <c r="CN58" s="46">
        <v>1892415.9810664996</v>
      </c>
      <c r="CO58" s="49">
        <v>12.517220498505139</v>
      </c>
      <c r="CP58" s="46">
        <v>3461209.815199377</v>
      </c>
      <c r="CQ58" s="50">
        <v>5.6474971490097934</v>
      </c>
      <c r="CR58" s="139">
        <v>7703874.6117906133</v>
      </c>
      <c r="CS58" s="140">
        <v>2994515.180058049</v>
      </c>
      <c r="CT58" s="141">
        <v>10698389.791848663</v>
      </c>
      <c r="CU58" s="43"/>
      <c r="CV58" s="48">
        <v>31156449.335413098</v>
      </c>
      <c r="CW58" s="49">
        <v>48.259978896110105</v>
      </c>
      <c r="CX58" s="49">
        <v>3734579.8689140254</v>
      </c>
      <c r="CY58" s="49">
        <v>43.392046440104401</v>
      </c>
      <c r="CZ58" s="46">
        <v>34891029.204327121</v>
      </c>
      <c r="DA58" s="50">
        <v>47.68736001641075</v>
      </c>
      <c r="DB58" s="48">
        <v>7095215.3433985524</v>
      </c>
      <c r="DC58" s="49">
        <v>3.0624378870115798</v>
      </c>
      <c r="DD58" s="46">
        <v>4822001.0906713158</v>
      </c>
      <c r="DE58" s="49">
        <v>5.0983521717910794</v>
      </c>
      <c r="DF58" s="46">
        <v>11917216.434069868</v>
      </c>
      <c r="DG58" s="50">
        <v>3.6526209490174448</v>
      </c>
      <c r="DH58" s="177"/>
      <c r="DI58" s="190" t="s">
        <v>58</v>
      </c>
      <c r="DJ58" s="48">
        <v>34891029.204327121</v>
      </c>
      <c r="DK58" s="46">
        <v>11917216.434069868</v>
      </c>
      <c r="DL58" s="47">
        <v>46808245.638396993</v>
      </c>
      <c r="DM58"/>
    </row>
    <row r="59" spans="1:119" s="62" customFormat="1" ht="15.6" x14ac:dyDescent="0.3">
      <c r="A59" s="35">
        <v>47</v>
      </c>
      <c r="B59" s="35" t="s">
        <v>6</v>
      </c>
      <c r="C59" s="44"/>
      <c r="D59" s="45">
        <v>-2935987.5700000226</v>
      </c>
      <c r="E59" s="49">
        <v>-30.351457827215352</v>
      </c>
      <c r="F59" s="46">
        <v>-1624421.8300000099</v>
      </c>
      <c r="G59" s="49">
        <v>-119.10997433641369</v>
      </c>
      <c r="H59" s="46">
        <v>-4560409.400000032</v>
      </c>
      <c r="I59" s="50">
        <v>-41.318909858568212</v>
      </c>
      <c r="J59" s="48">
        <v>24442765.220000003</v>
      </c>
      <c r="K59" s="49">
        <v>105.44719487836551</v>
      </c>
      <c r="L59" s="46">
        <v>2830117.5500000026</v>
      </c>
      <c r="M59" s="49">
        <v>15.563436517014598</v>
      </c>
      <c r="N59" s="46">
        <v>27272882.770000003</v>
      </c>
      <c r="O59" s="50">
        <v>65.933065237099456</v>
      </c>
      <c r="P59" s="139">
        <v>21506777.64999998</v>
      </c>
      <c r="Q59" s="140">
        <v>1205695.7199999928</v>
      </c>
      <c r="R59" s="141">
        <v>22712473.369999971</v>
      </c>
      <c r="S59" s="41"/>
      <c r="T59" s="45">
        <v>0</v>
      </c>
      <c r="U59" s="49">
        <v>0</v>
      </c>
      <c r="V59" s="46">
        <v>0</v>
      </c>
      <c r="W59" s="49">
        <v>0</v>
      </c>
      <c r="X59" s="46">
        <v>0</v>
      </c>
      <c r="Y59" s="50">
        <v>0</v>
      </c>
      <c r="Z59" s="48">
        <v>66631768.460000001</v>
      </c>
      <c r="AA59" s="49">
        <v>82.968312076095245</v>
      </c>
      <c r="AB59" s="46">
        <v>0</v>
      </c>
      <c r="AC59" s="49">
        <v>0</v>
      </c>
      <c r="AD59" s="46">
        <v>66631768.460000001</v>
      </c>
      <c r="AE59" s="50">
        <v>64.224381735043636</v>
      </c>
      <c r="AF59" s="139">
        <v>66631768.460000001</v>
      </c>
      <c r="AG59" s="140">
        <v>0</v>
      </c>
      <c r="AH59" s="141">
        <v>66631768.460000001</v>
      </c>
      <c r="AI59" s="43"/>
      <c r="AJ59" s="45">
        <v>4970673.3946612123</v>
      </c>
      <c r="AK59" s="49">
        <v>82.370923766032192</v>
      </c>
      <c r="AL59" s="46">
        <v>1497317.0735576812</v>
      </c>
      <c r="AM59" s="49">
        <v>172.46222915891283</v>
      </c>
      <c r="AN59" s="46">
        <v>6467990.4682188937</v>
      </c>
      <c r="AO59" s="50">
        <v>93.702326165397508</v>
      </c>
      <c r="AP59" s="48">
        <v>4043045.6171946283</v>
      </c>
      <c r="AQ59" s="49">
        <v>37.820112039013566</v>
      </c>
      <c r="AR59" s="46">
        <v>6990623.976707641</v>
      </c>
      <c r="AS59" s="49">
        <v>74.867723824956258</v>
      </c>
      <c r="AT59" s="46">
        <v>11033669.593902269</v>
      </c>
      <c r="AU59" s="50">
        <v>55.092595650491923</v>
      </c>
      <c r="AV59" s="139">
        <v>9013719.0118558407</v>
      </c>
      <c r="AW59" s="140">
        <v>8487941.0502653215</v>
      </c>
      <c r="AX59" s="141">
        <v>17501660.06212116</v>
      </c>
      <c r="AY59" s="43"/>
      <c r="AZ59" s="45">
        <v>318422.09605205822</v>
      </c>
      <c r="BA59" s="49">
        <v>2.9853377590150028</v>
      </c>
      <c r="BB59" s="46">
        <v>56106.123947941735</v>
      </c>
      <c r="BC59" s="49">
        <v>3.8045788260623676</v>
      </c>
      <c r="BD59" s="46">
        <v>374528.22</v>
      </c>
      <c r="BE59" s="50">
        <v>3.0848472518511807</v>
      </c>
      <c r="BF59" s="48">
        <v>356390.03624260536</v>
      </c>
      <c r="BG59" s="49">
        <v>0.71654191755236063</v>
      </c>
      <c r="BH59" s="46">
        <v>951217.61375739472</v>
      </c>
      <c r="BI59" s="49">
        <v>5.2918332689338348</v>
      </c>
      <c r="BJ59" s="46">
        <v>1307607.6500000001</v>
      </c>
      <c r="BK59" s="50">
        <v>1.9311113720173618</v>
      </c>
      <c r="BL59" s="139">
        <v>674812.13229466358</v>
      </c>
      <c r="BM59" s="140">
        <v>1007323.7377053364</v>
      </c>
      <c r="BN59" s="141">
        <v>1682135.87</v>
      </c>
      <c r="BO59" s="43"/>
      <c r="BP59" s="45">
        <v>0</v>
      </c>
      <c r="BQ59" s="49">
        <v>0</v>
      </c>
      <c r="BR59" s="46">
        <v>0</v>
      </c>
      <c r="BS59" s="49">
        <v>0</v>
      </c>
      <c r="BT59" s="46">
        <v>0</v>
      </c>
      <c r="BU59" s="50">
        <v>0</v>
      </c>
      <c r="BV59" s="48">
        <v>-511903.44000000006</v>
      </c>
      <c r="BW59" s="49">
        <v>-2.3700879227724152</v>
      </c>
      <c r="BX59" s="46">
        <v>0</v>
      </c>
      <c r="BY59" s="49">
        <v>0</v>
      </c>
      <c r="BZ59" s="46">
        <v>-511903.44000000006</v>
      </c>
      <c r="CA59" s="50">
        <v>-1.5935134260152783</v>
      </c>
      <c r="CB59" s="139">
        <v>-511903.44000000006</v>
      </c>
      <c r="CC59" s="140">
        <v>0</v>
      </c>
      <c r="CD59" s="141">
        <v>-511903.44000000006</v>
      </c>
      <c r="CE59" s="43"/>
      <c r="CF59" s="45">
        <v>4695800</v>
      </c>
      <c r="CG59" s="49">
        <v>37.744554296278437</v>
      </c>
      <c r="CH59" s="46">
        <v>2885129</v>
      </c>
      <c r="CI59" s="49">
        <v>176.83904382470121</v>
      </c>
      <c r="CJ59" s="46">
        <v>7580929</v>
      </c>
      <c r="CK59" s="50">
        <v>53.870520518742225</v>
      </c>
      <c r="CL59" s="48">
        <v>1493043</v>
      </c>
      <c r="CM59" s="49">
        <v>3.233864714418766</v>
      </c>
      <c r="CN59" s="46">
        <v>5979998</v>
      </c>
      <c r="CO59" s="49">
        <v>39.554175348083476</v>
      </c>
      <c r="CP59" s="46">
        <v>7473041</v>
      </c>
      <c r="CQ59" s="50">
        <v>12.19341790740363</v>
      </c>
      <c r="CR59" s="139">
        <v>6188843</v>
      </c>
      <c r="CS59" s="140">
        <v>8865127</v>
      </c>
      <c r="CT59" s="141">
        <v>15053970</v>
      </c>
      <c r="CU59" s="43"/>
      <c r="CV59" s="48">
        <v>7048907.9207132477</v>
      </c>
      <c r="CW59" s="49">
        <v>10.918450425209029</v>
      </c>
      <c r="CX59" s="49">
        <v>2814130.3675056132</v>
      </c>
      <c r="CY59" s="49">
        <v>32.697352816508413</v>
      </c>
      <c r="CZ59" s="46">
        <v>9863038.2882188614</v>
      </c>
      <c r="DA59" s="50">
        <v>13.480320541751329</v>
      </c>
      <c r="DB59" s="48">
        <v>96455108.893437237</v>
      </c>
      <c r="DC59" s="49">
        <v>41.631968245462915</v>
      </c>
      <c r="DD59" s="46">
        <v>16751957.140465038</v>
      </c>
      <c r="DE59" s="49">
        <v>17.712019442316354</v>
      </c>
      <c r="DF59" s="46">
        <v>113207066.03390227</v>
      </c>
      <c r="DG59" s="50">
        <v>34.697909806360435</v>
      </c>
      <c r="DH59" s="177"/>
      <c r="DI59" s="190" t="s">
        <v>6</v>
      </c>
      <c r="DJ59" s="48">
        <v>9863038.2882188614</v>
      </c>
      <c r="DK59" s="46">
        <v>113207066.03390227</v>
      </c>
      <c r="DL59" s="47">
        <v>123070104.32212113</v>
      </c>
      <c r="DM59"/>
    </row>
    <row r="60" spans="1:119" s="62" customFormat="1" ht="15.6" x14ac:dyDescent="0.3">
      <c r="A60" s="35">
        <v>48</v>
      </c>
      <c r="B60" s="35" t="s">
        <v>7</v>
      </c>
      <c r="C60" s="44"/>
      <c r="D60" s="45">
        <v>0</v>
      </c>
      <c r="E60" s="49">
        <v>0</v>
      </c>
      <c r="F60" s="46">
        <v>0</v>
      </c>
      <c r="G60" s="49">
        <v>0</v>
      </c>
      <c r="H60" s="46">
        <v>0</v>
      </c>
      <c r="I60" s="50">
        <v>0</v>
      </c>
      <c r="J60" s="48">
        <v>0</v>
      </c>
      <c r="K60" s="49">
        <v>0</v>
      </c>
      <c r="L60" s="46">
        <v>0</v>
      </c>
      <c r="M60" s="49">
        <v>0</v>
      </c>
      <c r="N60" s="46">
        <v>0</v>
      </c>
      <c r="O60" s="50">
        <v>0</v>
      </c>
      <c r="P60" s="139">
        <v>0</v>
      </c>
      <c r="Q60" s="140">
        <v>0</v>
      </c>
      <c r="R60" s="141">
        <v>0</v>
      </c>
      <c r="S60" s="41"/>
      <c r="T60" s="45">
        <v>0</v>
      </c>
      <c r="U60" s="49">
        <v>0</v>
      </c>
      <c r="V60" s="46">
        <v>0</v>
      </c>
      <c r="W60" s="49">
        <v>0</v>
      </c>
      <c r="X60" s="46">
        <v>0</v>
      </c>
      <c r="Y60" s="50">
        <v>0</v>
      </c>
      <c r="Z60" s="48">
        <v>2666166.9300000002</v>
      </c>
      <c r="AA60" s="49">
        <v>3.3198483997614248</v>
      </c>
      <c r="AB60" s="46">
        <v>0</v>
      </c>
      <c r="AC60" s="49">
        <v>0</v>
      </c>
      <c r="AD60" s="46">
        <v>2666166.9300000002</v>
      </c>
      <c r="AE60" s="50">
        <v>2.5698390818557209</v>
      </c>
      <c r="AF60" s="139">
        <v>2666166.9300000002</v>
      </c>
      <c r="AG60" s="140">
        <v>0</v>
      </c>
      <c r="AH60" s="141">
        <v>2666166.9300000002</v>
      </c>
      <c r="AI60" s="43"/>
      <c r="AJ60" s="45">
        <v>15993</v>
      </c>
      <c r="AK60" s="49">
        <v>0.2650260999254288</v>
      </c>
      <c r="AL60" s="46">
        <v>0</v>
      </c>
      <c r="AM60" s="49">
        <v>0</v>
      </c>
      <c r="AN60" s="46">
        <v>15993</v>
      </c>
      <c r="AO60" s="50">
        <v>0.23169194662957973</v>
      </c>
      <c r="AP60" s="48">
        <v>96747</v>
      </c>
      <c r="AQ60" s="49">
        <v>0.90500645450973793</v>
      </c>
      <c r="AR60" s="46">
        <v>0</v>
      </c>
      <c r="AS60" s="49">
        <v>0</v>
      </c>
      <c r="AT60" s="46">
        <v>96747</v>
      </c>
      <c r="AU60" s="50">
        <v>0.48307077768068907</v>
      </c>
      <c r="AV60" s="139">
        <v>112740</v>
      </c>
      <c r="AW60" s="140">
        <v>0</v>
      </c>
      <c r="AX60" s="141">
        <v>112740</v>
      </c>
      <c r="AY60" s="43"/>
      <c r="AZ60" s="45">
        <v>502543.6103674717</v>
      </c>
      <c r="BA60" s="49">
        <v>4.7115524776159425</v>
      </c>
      <c r="BB60" s="46">
        <v>64195.629632527867</v>
      </c>
      <c r="BC60" s="49">
        <v>4.3531314594512693</v>
      </c>
      <c r="BD60" s="46">
        <v>566739.23999999953</v>
      </c>
      <c r="BE60" s="50">
        <v>4.6680167038687372</v>
      </c>
      <c r="BF60" s="48">
        <v>1502644.9562724407</v>
      </c>
      <c r="BG60" s="49">
        <v>3.0211509550589408</v>
      </c>
      <c r="BH60" s="46">
        <v>928091.51372756006</v>
      </c>
      <c r="BI60" s="49">
        <v>5.163177676618675</v>
      </c>
      <c r="BJ60" s="46">
        <v>2430736.4700000007</v>
      </c>
      <c r="BK60" s="50">
        <v>3.5897792733120975</v>
      </c>
      <c r="BL60" s="139">
        <v>2005188.5666399123</v>
      </c>
      <c r="BM60" s="140">
        <v>992287.14336008788</v>
      </c>
      <c r="BN60" s="141">
        <v>2997475.71</v>
      </c>
      <c r="BO60" s="43"/>
      <c r="BP60" s="45">
        <v>74639.999999999898</v>
      </c>
      <c r="BQ60" s="49">
        <v>1.0150544653420899</v>
      </c>
      <c r="BR60" s="46">
        <v>0</v>
      </c>
      <c r="BS60" s="49">
        <v>0</v>
      </c>
      <c r="BT60" s="46">
        <v>74639.999999999898</v>
      </c>
      <c r="BU60" s="50">
        <v>0.89776280971854583</v>
      </c>
      <c r="BV60" s="48">
        <v>0</v>
      </c>
      <c r="BW60" s="49">
        <v>0</v>
      </c>
      <c r="BX60" s="46">
        <v>0</v>
      </c>
      <c r="BY60" s="49">
        <v>0</v>
      </c>
      <c r="BZ60" s="46">
        <v>0</v>
      </c>
      <c r="CA60" s="50">
        <v>0</v>
      </c>
      <c r="CB60" s="139">
        <v>74639.999999999898</v>
      </c>
      <c r="CC60" s="140">
        <v>0</v>
      </c>
      <c r="CD60" s="141">
        <v>74639.999999999898</v>
      </c>
      <c r="CE60" s="43"/>
      <c r="CF60" s="45">
        <v>0</v>
      </c>
      <c r="CG60" s="49">
        <v>0</v>
      </c>
      <c r="CH60" s="46">
        <v>0</v>
      </c>
      <c r="CI60" s="49">
        <v>0</v>
      </c>
      <c r="CJ60" s="46">
        <v>0</v>
      </c>
      <c r="CK60" s="50">
        <v>0</v>
      </c>
      <c r="CL60" s="48">
        <v>0</v>
      </c>
      <c r="CM60" s="49">
        <v>0</v>
      </c>
      <c r="CN60" s="46">
        <v>0</v>
      </c>
      <c r="CO60" s="49">
        <v>0</v>
      </c>
      <c r="CP60" s="46">
        <v>0</v>
      </c>
      <c r="CQ60" s="50">
        <v>0</v>
      </c>
      <c r="CR60" s="139">
        <v>0</v>
      </c>
      <c r="CS60" s="140">
        <v>0</v>
      </c>
      <c r="CT60" s="141">
        <v>0</v>
      </c>
      <c r="CU60" s="43"/>
      <c r="CV60" s="48">
        <v>593176.61036747159</v>
      </c>
      <c r="CW60" s="49">
        <v>0.91880465549270995</v>
      </c>
      <c r="CX60" s="49">
        <v>64195.629632527867</v>
      </c>
      <c r="CY60" s="49">
        <v>0.74588838371166155</v>
      </c>
      <c r="CZ60" s="46">
        <v>657372.23999999941</v>
      </c>
      <c r="DA60" s="50">
        <v>0.89846437289349368</v>
      </c>
      <c r="DB60" s="48">
        <v>4265558.8862724407</v>
      </c>
      <c r="DC60" s="49">
        <v>1.8411011520254383</v>
      </c>
      <c r="DD60" s="46">
        <v>928091.51372756006</v>
      </c>
      <c r="DE60" s="49">
        <v>0.98128086154684524</v>
      </c>
      <c r="DF60" s="46">
        <v>5193650.4000000004</v>
      </c>
      <c r="DG60" s="50">
        <v>1.5918512815357342</v>
      </c>
      <c r="DH60" s="177"/>
      <c r="DI60" s="190" t="s">
        <v>7</v>
      </c>
      <c r="DJ60" s="48">
        <v>657372.23999999941</v>
      </c>
      <c r="DK60" s="46">
        <v>5193650.4000000004</v>
      </c>
      <c r="DL60" s="47">
        <v>5851022.6399999997</v>
      </c>
      <c r="DM60"/>
    </row>
    <row r="61" spans="1:119" s="62" customFormat="1" ht="15.6" x14ac:dyDescent="0.3">
      <c r="A61" s="35">
        <v>49</v>
      </c>
      <c r="B61" s="35" t="s">
        <v>192</v>
      </c>
      <c r="C61" s="52"/>
      <c r="D61" s="53">
        <v>149200849.12999994</v>
      </c>
      <c r="E61" s="57">
        <v>1542.398655370969</v>
      </c>
      <c r="F61" s="54">
        <v>17250309.119999997</v>
      </c>
      <c r="G61" s="57">
        <v>1264.8708842938845</v>
      </c>
      <c r="H61" s="46">
        <v>166451158.24999994</v>
      </c>
      <c r="I61" s="58">
        <v>1508.1059177682539</v>
      </c>
      <c r="J61" s="56">
        <v>89762399.989999995</v>
      </c>
      <c r="K61" s="57">
        <v>387.23905414558175</v>
      </c>
      <c r="L61" s="54">
        <v>81724622.489999995</v>
      </c>
      <c r="M61" s="57">
        <v>449.42160582697255</v>
      </c>
      <c r="N61" s="54">
        <v>171487022.47999999</v>
      </c>
      <c r="O61" s="58">
        <v>414.57535442227027</v>
      </c>
      <c r="P61" s="145">
        <v>238963249.11999989</v>
      </c>
      <c r="Q61" s="146">
        <v>98974931.609999985</v>
      </c>
      <c r="R61" s="147">
        <v>337938180.7299999</v>
      </c>
      <c r="S61" s="41"/>
      <c r="T61" s="53">
        <v>312658976.8900001</v>
      </c>
      <c r="U61" s="57">
        <v>1700.0373920821264</v>
      </c>
      <c r="V61" s="54">
        <v>37429634.609999999</v>
      </c>
      <c r="W61" s="57">
        <v>1621.9454266152445</v>
      </c>
      <c r="X61" s="46">
        <v>350088611.50000012</v>
      </c>
      <c r="Y61" s="58">
        <v>1691.3310377312919</v>
      </c>
      <c r="Z61" s="56">
        <v>198380084.47000006</v>
      </c>
      <c r="AA61" s="57">
        <v>247.01821876256861</v>
      </c>
      <c r="AB61" s="54">
        <v>92983691.110000014</v>
      </c>
      <c r="AC61" s="57">
        <v>396.71348896047107</v>
      </c>
      <c r="AD61" s="54">
        <v>291363775.58000004</v>
      </c>
      <c r="AE61" s="58">
        <v>280.83688575438276</v>
      </c>
      <c r="AF61" s="145">
        <v>511039061.36000007</v>
      </c>
      <c r="AG61" s="146">
        <v>130413325.72000001</v>
      </c>
      <c r="AH61" s="147">
        <v>641452387.08000016</v>
      </c>
      <c r="AI61" s="43"/>
      <c r="AJ61" s="53">
        <f>SUM(AJ20:AJ60)</f>
        <v>101665849.32986706</v>
      </c>
      <c r="AK61" s="57">
        <v>1684.7435467705207</v>
      </c>
      <c r="AL61" s="54">
        <f>SUM(AL20:AL60)</f>
        <v>16623265.899738789</v>
      </c>
      <c r="AM61" s="57">
        <v>1914.681628626905</v>
      </c>
      <c r="AN61" s="54">
        <f>SUM(AN20:AN60)</f>
        <v>118289115.22960585</v>
      </c>
      <c r="AO61" s="58">
        <v>1713.6644389819326</v>
      </c>
      <c r="AP61" s="56">
        <v>32175823.59866403</v>
      </c>
      <c r="AQ61" s="57">
        <v>300.9842996264245</v>
      </c>
      <c r="AR61" s="54">
        <v>52897480.106183678</v>
      </c>
      <c r="AS61" s="57">
        <v>566.51794529664551</v>
      </c>
      <c r="AT61" s="54">
        <v>85073303.704847708</v>
      </c>
      <c r="AU61" s="58">
        <v>424.7824426655734</v>
      </c>
      <c r="AV61" s="145">
        <v>133841672.92853107</v>
      </c>
      <c r="AW61" s="146">
        <v>69520746.005922481</v>
      </c>
      <c r="AX61" s="147">
        <v>203362418.93445355</v>
      </c>
      <c r="AY61" s="43"/>
      <c r="AZ61" s="53">
        <v>192421139.15302148</v>
      </c>
      <c r="BA61" s="57">
        <v>1804.0271057454527</v>
      </c>
      <c r="BB61" s="54">
        <v>24599689.62697839</v>
      </c>
      <c r="BC61" s="57">
        <v>1668.1148455264386</v>
      </c>
      <c r="BD61" s="46">
        <v>217020828.77999988</v>
      </c>
      <c r="BE61" s="58">
        <v>1787.5184605754093</v>
      </c>
      <c r="BF61" s="56">
        <v>142177151.45465469</v>
      </c>
      <c r="BG61" s="57">
        <v>285.85504187917508</v>
      </c>
      <c r="BH61" s="54">
        <v>88310878.431345388</v>
      </c>
      <c r="BI61" s="57">
        <v>491.29288370279824</v>
      </c>
      <c r="BJ61" s="54">
        <v>230488029.8860001</v>
      </c>
      <c r="BK61" s="58">
        <v>340.39113768318219</v>
      </c>
      <c r="BL61" s="145">
        <v>334598290.60767621</v>
      </c>
      <c r="BM61" s="146">
        <v>112910568.05832376</v>
      </c>
      <c r="BN61" s="147">
        <v>447508858.66599989</v>
      </c>
      <c r="BO61" s="43"/>
      <c r="BP61" s="53">
        <v>105625628.87999997</v>
      </c>
      <c r="BQ61" s="57">
        <v>1436.4384545714165</v>
      </c>
      <c r="BR61" s="54">
        <v>10403547.01</v>
      </c>
      <c r="BS61" s="57">
        <v>1082.9131893411054</v>
      </c>
      <c r="BT61" s="46">
        <v>116029175.88999996</v>
      </c>
      <c r="BU61" s="58">
        <v>1395.5878745489531</v>
      </c>
      <c r="BV61" s="56">
        <v>41972587.229999974</v>
      </c>
      <c r="BW61" s="57">
        <v>194.33102868254727</v>
      </c>
      <c r="BX61" s="54">
        <v>51394139.139999986</v>
      </c>
      <c r="BY61" s="57">
        <v>488.27288579381883</v>
      </c>
      <c r="BZ61" s="54">
        <v>93366726.369999975</v>
      </c>
      <c r="CA61" s="58">
        <v>290.64296191033537</v>
      </c>
      <c r="CB61" s="145">
        <v>147598216.11000001</v>
      </c>
      <c r="CC61" s="146">
        <v>61797686.149999984</v>
      </c>
      <c r="CD61" s="147">
        <v>209395902.25999999</v>
      </c>
      <c r="CE61" s="43"/>
      <c r="CF61" s="53">
        <v>213206367.47315094</v>
      </c>
      <c r="CG61" s="57">
        <v>1713.7397916015668</v>
      </c>
      <c r="CH61" s="54">
        <v>23695601.282110877</v>
      </c>
      <c r="CI61" s="57">
        <v>1452.3813228385459</v>
      </c>
      <c r="CJ61" s="54">
        <v>236901968.75526184</v>
      </c>
      <c r="CK61" s="58">
        <v>1683.4391100036371</v>
      </c>
      <c r="CL61" s="56">
        <v>129845271.08202454</v>
      </c>
      <c r="CM61" s="57">
        <v>281.23908051295143</v>
      </c>
      <c r="CN61" s="54">
        <v>72524826.394916922</v>
      </c>
      <c r="CO61" s="57">
        <v>479.70914042343435</v>
      </c>
      <c r="CP61" s="54">
        <v>202370097.47694147</v>
      </c>
      <c r="CQ61" s="58">
        <v>330.1979971069818</v>
      </c>
      <c r="CR61" s="145">
        <v>343051638.5551756</v>
      </c>
      <c r="CS61" s="146">
        <v>96220427.677027777</v>
      </c>
      <c r="CT61" s="147">
        <v>439272066.2322033</v>
      </c>
      <c r="CU61" s="43"/>
      <c r="CV61" s="56">
        <v>1074778810.8560398</v>
      </c>
      <c r="CW61" s="57">
        <v>1664.7854244078956</v>
      </c>
      <c r="CX61" s="57">
        <v>130002047.54882805</v>
      </c>
      <c r="CY61" s="57">
        <v>1510.4925005092377</v>
      </c>
      <c r="CZ61" s="54">
        <v>1204780858.4048679</v>
      </c>
      <c r="DA61" s="58">
        <v>1646.6358214651955</v>
      </c>
      <c r="DB61" s="56">
        <v>634313317.82534337</v>
      </c>
      <c r="DC61" s="57">
        <v>273.78240726008539</v>
      </c>
      <c r="DD61" s="54">
        <v>439835637.67244583</v>
      </c>
      <c r="DE61" s="57">
        <v>465.04281861251883</v>
      </c>
      <c r="DF61" s="54">
        <v>1074148955.4977894</v>
      </c>
      <c r="DG61" s="58">
        <v>329.22612414756026</v>
      </c>
      <c r="DH61" s="178"/>
      <c r="DI61" s="190" t="s">
        <v>192</v>
      </c>
      <c r="DJ61" s="56">
        <v>1204780858.4048676</v>
      </c>
      <c r="DK61" s="54">
        <v>1074148955.4977894</v>
      </c>
      <c r="DL61" s="55">
        <v>2278929813.902657</v>
      </c>
      <c r="DM61"/>
      <c r="DN61" s="68"/>
      <c r="DO61" s="59"/>
    </row>
    <row r="62" spans="1:119" s="62" customFormat="1" ht="15.6" x14ac:dyDescent="0.3">
      <c r="A62" s="35">
        <v>50</v>
      </c>
      <c r="B62" s="35" t="s">
        <v>8</v>
      </c>
      <c r="C62" s="44"/>
      <c r="D62" s="45">
        <v>0</v>
      </c>
      <c r="E62" s="49">
        <v>0</v>
      </c>
      <c r="F62" s="46">
        <v>0</v>
      </c>
      <c r="G62" s="49">
        <v>0</v>
      </c>
      <c r="H62" s="46">
        <v>0</v>
      </c>
      <c r="I62" s="50">
        <v>0</v>
      </c>
      <c r="J62" s="48">
        <v>0</v>
      </c>
      <c r="K62" s="49">
        <v>0</v>
      </c>
      <c r="L62" s="46">
        <v>0</v>
      </c>
      <c r="M62" s="49">
        <v>0</v>
      </c>
      <c r="N62" s="46">
        <v>0</v>
      </c>
      <c r="O62" s="50">
        <v>0</v>
      </c>
      <c r="P62" s="139">
        <v>0</v>
      </c>
      <c r="Q62" s="140">
        <v>0</v>
      </c>
      <c r="R62" s="141">
        <v>0</v>
      </c>
      <c r="S62" s="41"/>
      <c r="T62" s="45">
        <v>714495.92</v>
      </c>
      <c r="U62" s="49">
        <v>3.8849669137037623</v>
      </c>
      <c r="V62" s="46">
        <v>66007.570000000007</v>
      </c>
      <c r="W62" s="49">
        <v>2.8603184989383372</v>
      </c>
      <c r="X62" s="46">
        <v>780503.49</v>
      </c>
      <c r="Y62" s="50">
        <v>3.7707304217595055</v>
      </c>
      <c r="Z62" s="48">
        <v>3430071.3200000003</v>
      </c>
      <c r="AA62" s="49">
        <v>4.2710441925590752</v>
      </c>
      <c r="AB62" s="46">
        <v>551032.72</v>
      </c>
      <c r="AC62" s="49">
        <v>2.3509726305010985</v>
      </c>
      <c r="AD62" s="46">
        <v>3981104.04</v>
      </c>
      <c r="AE62" s="50">
        <v>3.8372678903963826</v>
      </c>
      <c r="AF62" s="139">
        <v>4144567.24</v>
      </c>
      <c r="AG62" s="140">
        <v>617040.29</v>
      </c>
      <c r="AH62" s="141">
        <v>4761607.53</v>
      </c>
      <c r="AI62" s="43"/>
      <c r="AJ62" s="45">
        <v>0</v>
      </c>
      <c r="AK62" s="49">
        <v>0</v>
      </c>
      <c r="AL62" s="46">
        <v>0</v>
      </c>
      <c r="AM62" s="49">
        <v>0</v>
      </c>
      <c r="AN62" s="46">
        <v>0</v>
      </c>
      <c r="AO62" s="50">
        <v>0</v>
      </c>
      <c r="AP62" s="48">
        <v>0</v>
      </c>
      <c r="AQ62" s="49">
        <v>0</v>
      </c>
      <c r="AR62" s="46">
        <v>0</v>
      </c>
      <c r="AS62" s="49">
        <v>0</v>
      </c>
      <c r="AT62" s="46">
        <v>0</v>
      </c>
      <c r="AU62" s="50">
        <v>0</v>
      </c>
      <c r="AV62" s="139">
        <v>0</v>
      </c>
      <c r="AW62" s="140">
        <v>0</v>
      </c>
      <c r="AX62" s="141">
        <v>0</v>
      </c>
      <c r="AY62" s="43"/>
      <c r="AZ62" s="45">
        <v>0</v>
      </c>
      <c r="BA62" s="49">
        <v>0</v>
      </c>
      <c r="BB62" s="46">
        <v>0</v>
      </c>
      <c r="BC62" s="49">
        <v>0</v>
      </c>
      <c r="BD62" s="46">
        <v>0</v>
      </c>
      <c r="BE62" s="50">
        <v>0</v>
      </c>
      <c r="BF62" s="48">
        <v>0</v>
      </c>
      <c r="BG62" s="49">
        <v>0</v>
      </c>
      <c r="BH62" s="46">
        <v>0</v>
      </c>
      <c r="BI62" s="49">
        <v>0</v>
      </c>
      <c r="BJ62" s="46">
        <v>0</v>
      </c>
      <c r="BK62" s="50">
        <v>0</v>
      </c>
      <c r="BL62" s="139">
        <v>0</v>
      </c>
      <c r="BM62" s="140">
        <v>0</v>
      </c>
      <c r="BN62" s="141">
        <v>0</v>
      </c>
      <c r="BO62" s="43"/>
      <c r="BP62" s="45">
        <v>0</v>
      </c>
      <c r="BQ62" s="49">
        <v>0</v>
      </c>
      <c r="BR62" s="46">
        <v>0</v>
      </c>
      <c r="BS62" s="49">
        <v>0</v>
      </c>
      <c r="BT62" s="46">
        <v>0</v>
      </c>
      <c r="BU62" s="50">
        <v>0</v>
      </c>
      <c r="BV62" s="48">
        <v>0</v>
      </c>
      <c r="BW62" s="49">
        <v>0</v>
      </c>
      <c r="BX62" s="46">
        <v>0</v>
      </c>
      <c r="BY62" s="49">
        <v>0</v>
      </c>
      <c r="BZ62" s="46">
        <v>0</v>
      </c>
      <c r="CA62" s="50">
        <v>0</v>
      </c>
      <c r="CB62" s="139">
        <v>0</v>
      </c>
      <c r="CC62" s="140">
        <v>0</v>
      </c>
      <c r="CD62" s="141">
        <v>0</v>
      </c>
      <c r="CE62" s="43"/>
      <c r="CF62" s="45">
        <v>-370760.35429366084</v>
      </c>
      <c r="CG62" s="49">
        <v>-2.9801491382819778</v>
      </c>
      <c r="CH62" s="46">
        <v>-35191.925706338887</v>
      </c>
      <c r="CI62" s="49">
        <v>-2.157028851139374</v>
      </c>
      <c r="CJ62" s="46">
        <v>-405952.27999999974</v>
      </c>
      <c r="CK62" s="50">
        <v>-2.8847204121513572</v>
      </c>
      <c r="CL62" s="48">
        <v>-997683.4691261251</v>
      </c>
      <c r="CM62" s="49">
        <v>-2.160938008460493</v>
      </c>
      <c r="CN62" s="46">
        <v>-525440.36087387474</v>
      </c>
      <c r="CO62" s="49">
        <v>-3.475479451492375</v>
      </c>
      <c r="CP62" s="46">
        <v>-1523123.8299999998</v>
      </c>
      <c r="CQ62" s="50">
        <v>-2.4852112257801342</v>
      </c>
      <c r="CR62" s="139">
        <v>-1368443.8234197861</v>
      </c>
      <c r="CS62" s="140">
        <v>-560632.28658021358</v>
      </c>
      <c r="CT62" s="141">
        <v>-1929076.1099999996</v>
      </c>
      <c r="CU62" s="43"/>
      <c r="CV62" s="48">
        <v>343735.5657063392</v>
      </c>
      <c r="CW62" s="49">
        <v>0.53243137458463063</v>
      </c>
      <c r="CX62" s="49">
        <v>30815.64429366112</v>
      </c>
      <c r="CY62" s="49">
        <v>0.35804666527619639</v>
      </c>
      <c r="CZ62" s="46">
        <v>374551.21000000031</v>
      </c>
      <c r="DA62" s="50">
        <v>0.51191835847700207</v>
      </c>
      <c r="DB62" s="48">
        <v>2432387.8508738754</v>
      </c>
      <c r="DC62" s="49">
        <v>1.0498676008971981</v>
      </c>
      <c r="DD62" s="46">
        <v>25592.35912612523</v>
      </c>
      <c r="DE62" s="49">
        <v>2.7059068896596337E-2</v>
      </c>
      <c r="DF62" s="46">
        <v>2457980.2100000009</v>
      </c>
      <c r="DG62" s="50">
        <v>0.75336971993301172</v>
      </c>
      <c r="DH62" s="177"/>
      <c r="DI62" s="190" t="s">
        <v>8</v>
      </c>
      <c r="DJ62" s="48">
        <v>374551.21000000031</v>
      </c>
      <c r="DK62" s="46">
        <v>2457980.2100000009</v>
      </c>
      <c r="DL62" s="47">
        <v>2832531.4200000013</v>
      </c>
      <c r="DM62"/>
    </row>
    <row r="63" spans="1:119" s="62" customFormat="1" ht="15.6" x14ac:dyDescent="0.3">
      <c r="A63" s="35">
        <v>51</v>
      </c>
      <c r="B63" s="35" t="s">
        <v>193</v>
      </c>
      <c r="C63" s="52"/>
      <c r="D63" s="53">
        <v>149200849.12999994</v>
      </c>
      <c r="E63" s="57">
        <v>1542.398655370969</v>
      </c>
      <c r="F63" s="54">
        <v>17250309.119999997</v>
      </c>
      <c r="G63" s="57">
        <v>1264.8708842938845</v>
      </c>
      <c r="H63" s="46">
        <v>166451158.24999994</v>
      </c>
      <c r="I63" s="58">
        <v>1508.1059177682539</v>
      </c>
      <c r="J63" s="56">
        <v>89762399.989999995</v>
      </c>
      <c r="K63" s="57">
        <v>387.23905414558175</v>
      </c>
      <c r="L63" s="54">
        <v>81724622.489999995</v>
      </c>
      <c r="M63" s="57">
        <v>449.42160582697255</v>
      </c>
      <c r="N63" s="54">
        <v>171487022.47999999</v>
      </c>
      <c r="O63" s="58">
        <v>414.57535442227027</v>
      </c>
      <c r="P63" s="145">
        <v>238963249.11999989</v>
      </c>
      <c r="Q63" s="146">
        <v>98974931.609999985</v>
      </c>
      <c r="R63" s="147">
        <v>337938180.7299999</v>
      </c>
      <c r="S63" s="41"/>
      <c r="T63" s="53">
        <v>311944480.97000009</v>
      </c>
      <c r="U63" s="57">
        <v>1696.1524251684225</v>
      </c>
      <c r="V63" s="54">
        <v>37363627.039999999</v>
      </c>
      <c r="W63" s="57">
        <v>1619.0851081163062</v>
      </c>
      <c r="X63" s="46">
        <v>349308108.01000011</v>
      </c>
      <c r="Y63" s="58">
        <v>1687.5603073095324</v>
      </c>
      <c r="Z63" s="56">
        <v>194950013.15000007</v>
      </c>
      <c r="AA63" s="57">
        <v>242.74717457000955</v>
      </c>
      <c r="AB63" s="54">
        <v>92432658.390000015</v>
      </c>
      <c r="AC63" s="57">
        <v>394.36251632996999</v>
      </c>
      <c r="AD63" s="54">
        <v>287382671.54000002</v>
      </c>
      <c r="AE63" s="58">
        <v>276.99961786398643</v>
      </c>
      <c r="AF63" s="145">
        <v>506894494.12000006</v>
      </c>
      <c r="AG63" s="146">
        <v>129796285.43000001</v>
      </c>
      <c r="AH63" s="147">
        <v>636690779.55000019</v>
      </c>
      <c r="AI63" s="43"/>
      <c r="AJ63" s="53">
        <f>+AJ61-AJ62</f>
        <v>101665849.32986706</v>
      </c>
      <c r="AK63" s="57">
        <v>1684.7435467705207</v>
      </c>
      <c r="AL63" s="54">
        <f>+AL61-AL62</f>
        <v>16623265.899738789</v>
      </c>
      <c r="AM63" s="57">
        <v>1914.681628626905</v>
      </c>
      <c r="AN63" s="54">
        <f>+AN61-AN62</f>
        <v>118289115.22960585</v>
      </c>
      <c r="AO63" s="58">
        <v>1713.6644389819326</v>
      </c>
      <c r="AP63" s="56">
        <v>32175823.59866403</v>
      </c>
      <c r="AQ63" s="57">
        <v>300.9842996264245</v>
      </c>
      <c r="AR63" s="54">
        <v>52897480.106183678</v>
      </c>
      <c r="AS63" s="57">
        <v>566.51794529664551</v>
      </c>
      <c r="AT63" s="54">
        <v>85073303.704847708</v>
      </c>
      <c r="AU63" s="58">
        <v>424.7824426655734</v>
      </c>
      <c r="AV63" s="145">
        <v>133841672.92853107</v>
      </c>
      <c r="AW63" s="146">
        <v>69520746.005922481</v>
      </c>
      <c r="AX63" s="147">
        <v>203362418.93445355</v>
      </c>
      <c r="AY63" s="43"/>
      <c r="AZ63" s="53">
        <v>192421139.15302148</v>
      </c>
      <c r="BA63" s="57">
        <v>1804.0271057454527</v>
      </c>
      <c r="BB63" s="54">
        <v>24599689.62697839</v>
      </c>
      <c r="BC63" s="57">
        <v>1668.1148455264386</v>
      </c>
      <c r="BD63" s="46">
        <v>217020828.77999988</v>
      </c>
      <c r="BE63" s="58">
        <v>1787.5184605754093</v>
      </c>
      <c r="BF63" s="56">
        <v>142177151.45465469</v>
      </c>
      <c r="BG63" s="57">
        <v>285.85504187917508</v>
      </c>
      <c r="BH63" s="54">
        <v>88310878.431345388</v>
      </c>
      <c r="BI63" s="57">
        <v>491.29288370279824</v>
      </c>
      <c r="BJ63" s="54">
        <v>230488029.8860001</v>
      </c>
      <c r="BK63" s="58">
        <v>340.39113768318219</v>
      </c>
      <c r="BL63" s="145">
        <v>334598290.60767621</v>
      </c>
      <c r="BM63" s="146">
        <v>112910568.05832376</v>
      </c>
      <c r="BN63" s="147">
        <v>447508858.66599995</v>
      </c>
      <c r="BO63" s="43"/>
      <c r="BP63" s="53">
        <v>105625628.87999997</v>
      </c>
      <c r="BQ63" s="57">
        <v>1436.4384545714165</v>
      </c>
      <c r="BR63" s="54">
        <v>10403547.01</v>
      </c>
      <c r="BS63" s="57">
        <v>1082.9131893411054</v>
      </c>
      <c r="BT63" s="46">
        <v>116029175.88999996</v>
      </c>
      <c r="BU63" s="58">
        <v>1395.5878745489531</v>
      </c>
      <c r="BV63" s="56">
        <v>41972587.229999974</v>
      </c>
      <c r="BW63" s="57">
        <v>194.33102868254727</v>
      </c>
      <c r="BX63" s="54">
        <v>51394139.139999986</v>
      </c>
      <c r="BY63" s="57">
        <v>488.27288579381883</v>
      </c>
      <c r="BZ63" s="54">
        <v>93366726.369999975</v>
      </c>
      <c r="CA63" s="58">
        <v>290.64296191033537</v>
      </c>
      <c r="CB63" s="145">
        <v>147598216.11000001</v>
      </c>
      <c r="CC63" s="146">
        <v>61797686.149999984</v>
      </c>
      <c r="CD63" s="147">
        <v>209395902.25999999</v>
      </c>
      <c r="CE63" s="43"/>
      <c r="CF63" s="53">
        <v>213577127.82744461</v>
      </c>
      <c r="CG63" s="57">
        <v>1716.7199407398489</v>
      </c>
      <c r="CH63" s="54">
        <v>23730793.207817215</v>
      </c>
      <c r="CI63" s="57">
        <v>1454.5383516896852</v>
      </c>
      <c r="CJ63" s="54">
        <v>237307921.03526184</v>
      </c>
      <c r="CK63" s="58">
        <v>1686.3238304157885</v>
      </c>
      <c r="CL63" s="56">
        <v>130842954.55115066</v>
      </c>
      <c r="CM63" s="57">
        <v>283.40001852141194</v>
      </c>
      <c r="CN63" s="54">
        <v>73050266.7557908</v>
      </c>
      <c r="CO63" s="57">
        <v>483.18461987492674</v>
      </c>
      <c r="CP63" s="54">
        <v>203893221.30694148</v>
      </c>
      <c r="CQ63" s="58">
        <v>332.68320833276192</v>
      </c>
      <c r="CR63" s="145">
        <v>344420082.37859541</v>
      </c>
      <c r="CS63" s="146">
        <v>96781059.963607997</v>
      </c>
      <c r="CT63" s="147">
        <v>441201142.34220332</v>
      </c>
      <c r="CU63" s="43"/>
      <c r="CV63" s="56">
        <v>1074435075.2903335</v>
      </c>
      <c r="CW63" s="57">
        <v>1664.252993033311</v>
      </c>
      <c r="CX63" s="57">
        <v>129971231.90453438</v>
      </c>
      <c r="CY63" s="57">
        <v>1510.1344538439614</v>
      </c>
      <c r="CZ63" s="54">
        <v>1204406307.1948678</v>
      </c>
      <c r="DA63" s="58">
        <v>1646.1239031067184</v>
      </c>
      <c r="DB63" s="56">
        <v>631880929.97446954</v>
      </c>
      <c r="DC63" s="57">
        <v>272.73253965918821</v>
      </c>
      <c r="DD63" s="54">
        <v>439810045.31331968</v>
      </c>
      <c r="DE63" s="57">
        <v>465.01575954362215</v>
      </c>
      <c r="DF63" s="54">
        <v>1071690975.2877893</v>
      </c>
      <c r="DG63" s="58">
        <v>328.47275442762725</v>
      </c>
      <c r="DH63" s="178"/>
      <c r="DI63" s="190" t="s">
        <v>193</v>
      </c>
      <c r="DJ63" s="56">
        <v>1204406307.1948676</v>
      </c>
      <c r="DK63" s="54">
        <v>1071690975.2877893</v>
      </c>
      <c r="DL63" s="55">
        <v>2276097282.482657</v>
      </c>
      <c r="DM63"/>
      <c r="DO63" s="59"/>
    </row>
    <row r="64" spans="1:119" s="62" customFormat="1" ht="15.6" x14ac:dyDescent="0.3">
      <c r="A64" s="35"/>
      <c r="B64" s="61" t="s">
        <v>64</v>
      </c>
      <c r="C64" s="44"/>
      <c r="D64" s="45"/>
      <c r="E64" s="49"/>
      <c r="F64" s="49"/>
      <c r="G64" s="49"/>
      <c r="H64" s="49"/>
      <c r="I64" s="50"/>
      <c r="J64" s="48"/>
      <c r="K64" s="49"/>
      <c r="L64" s="49"/>
      <c r="M64" s="49"/>
      <c r="N64" s="49"/>
      <c r="O64" s="50"/>
      <c r="P64" s="148"/>
      <c r="Q64" s="149"/>
      <c r="R64" s="150"/>
      <c r="S64" s="41"/>
      <c r="T64" s="45"/>
      <c r="U64" s="49"/>
      <c r="V64" s="49"/>
      <c r="W64" s="49"/>
      <c r="X64" s="49"/>
      <c r="Y64" s="50"/>
      <c r="Z64" s="48"/>
      <c r="AA64" s="49"/>
      <c r="AB64" s="49"/>
      <c r="AC64" s="49"/>
      <c r="AD64" s="49"/>
      <c r="AE64" s="50"/>
      <c r="AF64" s="148"/>
      <c r="AG64" s="149"/>
      <c r="AH64" s="150"/>
      <c r="AI64" s="43"/>
      <c r="AJ64" s="45"/>
      <c r="AK64" s="49"/>
      <c r="AL64" s="49"/>
      <c r="AM64" s="49"/>
      <c r="AN64" s="49"/>
      <c r="AO64" s="50"/>
      <c r="AP64" s="48"/>
      <c r="AQ64" s="49"/>
      <c r="AR64" s="49"/>
      <c r="AS64" s="49"/>
      <c r="AT64" s="49"/>
      <c r="AU64" s="50"/>
      <c r="AV64" s="148"/>
      <c r="AW64" s="149"/>
      <c r="AX64" s="150"/>
      <c r="AY64" s="43"/>
      <c r="AZ64" s="45"/>
      <c r="BA64" s="49"/>
      <c r="BB64" s="49"/>
      <c r="BC64" s="49"/>
      <c r="BD64" s="49"/>
      <c r="BE64" s="50"/>
      <c r="BF64" s="48"/>
      <c r="BG64" s="49"/>
      <c r="BH64" s="49"/>
      <c r="BI64" s="49"/>
      <c r="BJ64" s="49"/>
      <c r="BK64" s="50"/>
      <c r="BL64" s="148"/>
      <c r="BM64" s="149"/>
      <c r="BN64" s="150"/>
      <c r="BO64" s="43"/>
      <c r="BP64" s="45"/>
      <c r="BQ64" s="49"/>
      <c r="BR64" s="49"/>
      <c r="BS64" s="49"/>
      <c r="BT64" s="49"/>
      <c r="BU64" s="50"/>
      <c r="BV64" s="48"/>
      <c r="BW64" s="49"/>
      <c r="BX64" s="49"/>
      <c r="BY64" s="49"/>
      <c r="BZ64" s="49"/>
      <c r="CA64" s="50"/>
      <c r="CB64" s="148"/>
      <c r="CC64" s="149"/>
      <c r="CD64" s="150"/>
      <c r="CE64" s="43"/>
      <c r="CF64" s="45"/>
      <c r="CG64" s="49"/>
      <c r="CH64" s="49"/>
      <c r="CI64" s="49"/>
      <c r="CJ64" s="49"/>
      <c r="CK64" s="50"/>
      <c r="CL64" s="48"/>
      <c r="CM64" s="49"/>
      <c r="CN64" s="49"/>
      <c r="CO64" s="49"/>
      <c r="CP64" s="49"/>
      <c r="CQ64" s="50"/>
      <c r="CR64" s="148"/>
      <c r="CS64" s="149"/>
      <c r="CT64" s="150"/>
      <c r="CU64" s="43"/>
      <c r="CV64" s="48"/>
      <c r="CW64" s="49"/>
      <c r="CX64" s="49"/>
      <c r="CY64" s="49"/>
      <c r="CZ64" s="46"/>
      <c r="DA64" s="50"/>
      <c r="DB64" s="60"/>
      <c r="DC64" s="49"/>
      <c r="DD64" s="49"/>
      <c r="DE64" s="49"/>
      <c r="DF64" s="49"/>
      <c r="DG64" s="50"/>
      <c r="DH64" s="177"/>
      <c r="DI64" s="192" t="s">
        <v>64</v>
      </c>
      <c r="DJ64" s="48"/>
      <c r="DK64" s="46"/>
      <c r="DL64" s="47"/>
      <c r="DM64"/>
    </row>
    <row r="65" spans="1:119" s="62" customFormat="1" ht="15.6" x14ac:dyDescent="0.3">
      <c r="A65" s="35"/>
      <c r="B65" s="34" t="s">
        <v>65</v>
      </c>
      <c r="C65" s="44"/>
      <c r="D65" s="45"/>
      <c r="E65" s="49"/>
      <c r="F65" s="49"/>
      <c r="G65" s="49"/>
      <c r="H65" s="49"/>
      <c r="I65" s="50"/>
      <c r="J65" s="48"/>
      <c r="K65" s="49"/>
      <c r="L65" s="49"/>
      <c r="M65" s="49"/>
      <c r="N65" s="49"/>
      <c r="O65" s="50"/>
      <c r="P65" s="148"/>
      <c r="Q65" s="149"/>
      <c r="R65" s="150"/>
      <c r="S65" s="41"/>
      <c r="T65" s="45"/>
      <c r="U65" s="49"/>
      <c r="V65" s="49"/>
      <c r="W65" s="49"/>
      <c r="X65" s="49"/>
      <c r="Y65" s="50"/>
      <c r="Z65" s="48"/>
      <c r="AA65" s="49"/>
      <c r="AB65" s="49"/>
      <c r="AC65" s="49"/>
      <c r="AD65" s="49"/>
      <c r="AE65" s="50"/>
      <c r="AF65" s="148"/>
      <c r="AG65" s="149"/>
      <c r="AH65" s="150"/>
      <c r="AI65" s="43"/>
      <c r="AJ65" s="45"/>
      <c r="AK65" s="49"/>
      <c r="AL65" s="49"/>
      <c r="AM65" s="49"/>
      <c r="AN65" s="49"/>
      <c r="AO65" s="50"/>
      <c r="AP65" s="48"/>
      <c r="AQ65" s="49"/>
      <c r="AR65" s="49"/>
      <c r="AS65" s="49"/>
      <c r="AT65" s="49"/>
      <c r="AU65" s="50"/>
      <c r="AV65" s="148"/>
      <c r="AW65" s="149"/>
      <c r="AX65" s="150"/>
      <c r="AY65" s="43"/>
      <c r="AZ65" s="45"/>
      <c r="BA65" s="49"/>
      <c r="BB65" s="49"/>
      <c r="BC65" s="49"/>
      <c r="BD65" s="49"/>
      <c r="BE65" s="50"/>
      <c r="BF65" s="48"/>
      <c r="BG65" s="49"/>
      <c r="BH65" s="49"/>
      <c r="BI65" s="49"/>
      <c r="BJ65" s="49"/>
      <c r="BK65" s="50"/>
      <c r="BL65" s="148"/>
      <c r="BM65" s="149"/>
      <c r="BN65" s="150"/>
      <c r="BO65" s="43"/>
      <c r="BP65" s="45"/>
      <c r="BQ65" s="49"/>
      <c r="BR65" s="49"/>
      <c r="BS65" s="49"/>
      <c r="BT65" s="49"/>
      <c r="BU65" s="50"/>
      <c r="BV65" s="48"/>
      <c r="BW65" s="49"/>
      <c r="BX65" s="49"/>
      <c r="BY65" s="49"/>
      <c r="BZ65" s="49"/>
      <c r="CA65" s="50"/>
      <c r="CB65" s="148"/>
      <c r="CC65" s="149"/>
      <c r="CD65" s="150"/>
      <c r="CE65" s="43"/>
      <c r="CF65" s="45"/>
      <c r="CG65" s="49"/>
      <c r="CH65" s="49"/>
      <c r="CI65" s="49"/>
      <c r="CJ65" s="49"/>
      <c r="CK65" s="50"/>
      <c r="CL65" s="48"/>
      <c r="CM65" s="49"/>
      <c r="CN65" s="49"/>
      <c r="CO65" s="49"/>
      <c r="CP65" s="49"/>
      <c r="CQ65" s="50"/>
      <c r="CR65" s="148"/>
      <c r="CS65" s="149"/>
      <c r="CT65" s="150"/>
      <c r="CU65" s="43"/>
      <c r="CV65" s="48"/>
      <c r="CW65" s="49"/>
      <c r="CX65" s="49"/>
      <c r="CY65" s="49"/>
      <c r="CZ65" s="46"/>
      <c r="DA65" s="50"/>
      <c r="DB65" s="60"/>
      <c r="DC65" s="49"/>
      <c r="DD65" s="49"/>
      <c r="DE65" s="49"/>
      <c r="DF65" s="49"/>
      <c r="DG65" s="50"/>
      <c r="DH65" s="177"/>
      <c r="DI65" s="189" t="s">
        <v>65</v>
      </c>
      <c r="DJ65" s="48"/>
      <c r="DK65" s="46"/>
      <c r="DL65" s="47"/>
      <c r="DM65"/>
      <c r="DO65" s="69"/>
    </row>
    <row r="66" spans="1:119" s="62" customFormat="1" ht="15.6" x14ac:dyDescent="0.3">
      <c r="A66" s="35">
        <v>52</v>
      </c>
      <c r="B66" s="35" t="s">
        <v>66</v>
      </c>
      <c r="C66" s="44"/>
      <c r="D66" s="45">
        <v>2899674.8742956598</v>
      </c>
      <c r="E66" s="49">
        <v>29.976066846842958</v>
      </c>
      <c r="F66" s="46">
        <v>316387.9023028526</v>
      </c>
      <c r="G66" s="49">
        <v>23.198995622734461</v>
      </c>
      <c r="H66" s="46">
        <v>3216062.7765985122</v>
      </c>
      <c r="I66" s="50">
        <v>29.138657587577462</v>
      </c>
      <c r="J66" s="48">
        <v>212977.87101073185</v>
      </c>
      <c r="K66" s="49">
        <v>0.91879617003693614</v>
      </c>
      <c r="L66" s="46">
        <v>209339.91152159049</v>
      </c>
      <c r="M66" s="49">
        <v>1.1512060421107679</v>
      </c>
      <c r="N66" s="46">
        <v>422317.78253232234</v>
      </c>
      <c r="O66" s="50">
        <v>1.0209667287947934</v>
      </c>
      <c r="P66" s="139">
        <v>3112652.7453063917</v>
      </c>
      <c r="Q66" s="140">
        <v>525727.81382444315</v>
      </c>
      <c r="R66" s="141">
        <v>3638380.5591308349</v>
      </c>
      <c r="S66" s="41"/>
      <c r="T66" s="45">
        <v>2358902.5590243521</v>
      </c>
      <c r="U66" s="49">
        <v>12.826187159278312</v>
      </c>
      <c r="V66" s="46">
        <v>361106.74522074702</v>
      </c>
      <c r="W66" s="49">
        <v>15.647906799876372</v>
      </c>
      <c r="X66" s="46">
        <v>2720009.304245099</v>
      </c>
      <c r="Y66" s="50">
        <v>13.140776386516736</v>
      </c>
      <c r="Z66" s="48">
        <v>2053159.9514264967</v>
      </c>
      <c r="AA66" s="49">
        <v>2.5565465172120709</v>
      </c>
      <c r="AB66" s="46">
        <v>684224.02907563082</v>
      </c>
      <c r="AC66" s="49">
        <v>2.9192313035204078</v>
      </c>
      <c r="AD66" s="46">
        <v>2737383.9805021277</v>
      </c>
      <c r="AE66" s="50">
        <v>2.6384830807049826</v>
      </c>
      <c r="AF66" s="139">
        <v>4412062.5104508493</v>
      </c>
      <c r="AG66" s="140">
        <v>1045330.7742963778</v>
      </c>
      <c r="AH66" s="141">
        <v>5457393.2847472271</v>
      </c>
      <c r="AI66" s="43"/>
      <c r="AJ66" s="45">
        <v>2657379.1059160945</v>
      </c>
      <c r="AK66" s="49">
        <v>44.03644222248893</v>
      </c>
      <c r="AL66" s="46">
        <v>413173.70614549954</v>
      </c>
      <c r="AM66" s="49">
        <v>47.589692023208883</v>
      </c>
      <c r="AN66" s="46">
        <v>3070552.8120615939</v>
      </c>
      <c r="AO66" s="50">
        <v>44.483358860469004</v>
      </c>
      <c r="AP66" s="48">
        <v>251273.82175129108</v>
      </c>
      <c r="AQ66" s="49">
        <v>2.350506274450348</v>
      </c>
      <c r="AR66" s="46">
        <v>396362.30169044586</v>
      </c>
      <c r="AS66" s="49">
        <v>4.2449348493723651</v>
      </c>
      <c r="AT66" s="46">
        <v>647636.12344173691</v>
      </c>
      <c r="AU66" s="50">
        <v>3.2337342326388061</v>
      </c>
      <c r="AV66" s="139">
        <v>2908652.9276673854</v>
      </c>
      <c r="AW66" s="140">
        <v>809536.00783594535</v>
      </c>
      <c r="AX66" s="141">
        <v>3718188.935503331</v>
      </c>
      <c r="AY66" s="43"/>
      <c r="AZ66" s="45">
        <v>978267.49645732692</v>
      </c>
      <c r="BA66" s="49">
        <v>9.1716590393704127</v>
      </c>
      <c r="BB66" s="46">
        <v>128366.50354267308</v>
      </c>
      <c r="BC66" s="49">
        <v>8.7045842234131054</v>
      </c>
      <c r="BD66" s="46">
        <v>1106634</v>
      </c>
      <c r="BE66" s="50">
        <v>9.1149255821232362</v>
      </c>
      <c r="BF66" s="48">
        <v>857548.41842741426</v>
      </c>
      <c r="BG66" s="49">
        <v>1.724148617094575</v>
      </c>
      <c r="BH66" s="46">
        <v>575156.58157258574</v>
      </c>
      <c r="BI66" s="49">
        <v>3.1997228491064673</v>
      </c>
      <c r="BJ66" s="46">
        <v>1432705</v>
      </c>
      <c r="BK66" s="50">
        <v>2.1158586203179022</v>
      </c>
      <c r="BL66" s="139">
        <v>1835815.9148847412</v>
      </c>
      <c r="BM66" s="140">
        <v>703523.08511525881</v>
      </c>
      <c r="BN66" s="141">
        <v>2539339</v>
      </c>
      <c r="BO66" s="43"/>
      <c r="BP66" s="45">
        <v>549287.63000000012</v>
      </c>
      <c r="BQ66" s="49">
        <v>7.4699472345749545</v>
      </c>
      <c r="BR66" s="46">
        <v>57311.73000000001</v>
      </c>
      <c r="BS66" s="49">
        <v>5.9656219423337165</v>
      </c>
      <c r="BT66" s="46">
        <v>606599.3600000001</v>
      </c>
      <c r="BU66" s="50">
        <v>7.2961193168150125</v>
      </c>
      <c r="BV66" s="48">
        <v>310751.87</v>
      </c>
      <c r="BW66" s="49">
        <v>1.4387659791189202</v>
      </c>
      <c r="BX66" s="46">
        <v>327818.61</v>
      </c>
      <c r="BY66" s="49">
        <v>3.1144589908509648</v>
      </c>
      <c r="BZ66" s="46">
        <v>638570.48</v>
      </c>
      <c r="CA66" s="50">
        <v>1.9878175331992702</v>
      </c>
      <c r="CB66" s="139">
        <v>860039.50000000012</v>
      </c>
      <c r="CC66" s="140">
        <v>385130.33999999997</v>
      </c>
      <c r="CD66" s="141">
        <v>1245169.8400000001</v>
      </c>
      <c r="CE66" s="43"/>
      <c r="CF66" s="45">
        <v>0</v>
      </c>
      <c r="CG66" s="49">
        <v>0</v>
      </c>
      <c r="CH66" s="46">
        <v>0</v>
      </c>
      <c r="CI66" s="49">
        <v>0</v>
      </c>
      <c r="CJ66" s="46">
        <v>0</v>
      </c>
      <c r="CK66" s="50">
        <v>0</v>
      </c>
      <c r="CL66" s="48">
        <v>0</v>
      </c>
      <c r="CM66" s="49">
        <v>0</v>
      </c>
      <c r="CN66" s="46">
        <v>0</v>
      </c>
      <c r="CO66" s="49">
        <v>0</v>
      </c>
      <c r="CP66" s="46">
        <v>0</v>
      </c>
      <c r="CQ66" s="50">
        <v>0</v>
      </c>
      <c r="CR66" s="139">
        <v>0</v>
      </c>
      <c r="CS66" s="140">
        <v>0</v>
      </c>
      <c r="CT66" s="141">
        <v>0</v>
      </c>
      <c r="CU66" s="43"/>
      <c r="CV66" s="48">
        <v>9443511.665693434</v>
      </c>
      <c r="CW66" s="49">
        <v>14.627587013694995</v>
      </c>
      <c r="CX66" s="49">
        <v>1276346.5872117723</v>
      </c>
      <c r="CY66" s="49">
        <v>14.829858332114567</v>
      </c>
      <c r="CZ66" s="46">
        <v>10719858.252905207</v>
      </c>
      <c r="DA66" s="50">
        <v>14.651380354460402</v>
      </c>
      <c r="DB66" s="48">
        <v>3685711.9326159339</v>
      </c>
      <c r="DC66" s="49">
        <v>1.5908275248552493</v>
      </c>
      <c r="DD66" s="46">
        <v>2192901.4338602526</v>
      </c>
      <c r="DE66" s="49">
        <v>2.3185776148981945</v>
      </c>
      <c r="DF66" s="46">
        <v>5878613.3664761866</v>
      </c>
      <c r="DG66" s="50">
        <v>1.8017920923360984</v>
      </c>
      <c r="DH66" s="177"/>
      <c r="DI66" s="190" t="s">
        <v>66</v>
      </c>
      <c r="DJ66" s="48">
        <v>10719858.252905207</v>
      </c>
      <c r="DK66" s="46">
        <v>5878613.3664761866</v>
      </c>
      <c r="DL66" s="47">
        <v>16598471.619381394</v>
      </c>
      <c r="DM66"/>
    </row>
    <row r="67" spans="1:119" s="62" customFormat="1" ht="15.6" x14ac:dyDescent="0.3">
      <c r="A67" s="35">
        <v>53</v>
      </c>
      <c r="B67" s="35" t="s">
        <v>67</v>
      </c>
      <c r="C67" s="44"/>
      <c r="D67" s="45">
        <v>2927207.043232155</v>
      </c>
      <c r="E67" s="49">
        <v>30.260687079198981</v>
      </c>
      <c r="F67" s="46">
        <v>319391.97881256178</v>
      </c>
      <c r="G67" s="49">
        <v>23.41926813407844</v>
      </c>
      <c r="H67" s="46">
        <v>3246599.0220447169</v>
      </c>
      <c r="I67" s="50">
        <v>29.415326689481084</v>
      </c>
      <c r="J67" s="48">
        <v>76.322769751188218</v>
      </c>
      <c r="K67" s="49">
        <v>3.2925988132574154E-4</v>
      </c>
      <c r="L67" s="46">
        <v>75.019070248811772</v>
      </c>
      <c r="M67" s="49">
        <v>4.1254630479318409E-4</v>
      </c>
      <c r="N67" s="46">
        <v>151.34183999999999</v>
      </c>
      <c r="O67" s="50">
        <v>3.6587373230668807E-4</v>
      </c>
      <c r="P67" s="139">
        <v>2927283.3660019063</v>
      </c>
      <c r="Q67" s="140">
        <v>319466.9978828106</v>
      </c>
      <c r="R67" s="141">
        <v>3246750.3638847168</v>
      </c>
      <c r="S67" s="41"/>
      <c r="T67" s="45">
        <v>2114418.0181996552</v>
      </c>
      <c r="U67" s="49">
        <v>11.496838277879515</v>
      </c>
      <c r="V67" s="46">
        <v>303055.11103565845</v>
      </c>
      <c r="W67" s="49">
        <v>13.132344370397298</v>
      </c>
      <c r="X67" s="46">
        <v>2417473.1292353137</v>
      </c>
      <c r="Y67" s="50">
        <v>11.679178362410328</v>
      </c>
      <c r="Z67" s="48">
        <v>1161974.0243643438</v>
      </c>
      <c r="AA67" s="49">
        <v>1.446862745893525</v>
      </c>
      <c r="AB67" s="46">
        <v>439228.63949942274</v>
      </c>
      <c r="AC67" s="49">
        <v>1.8739622394753195</v>
      </c>
      <c r="AD67" s="46">
        <v>1601202.6638637665</v>
      </c>
      <c r="AE67" s="50">
        <v>1.5433516698703467</v>
      </c>
      <c r="AF67" s="139">
        <v>3276392.0425639991</v>
      </c>
      <c r="AG67" s="140">
        <v>742283.75053508114</v>
      </c>
      <c r="AH67" s="141">
        <v>4018675.7930990802</v>
      </c>
      <c r="AI67" s="43"/>
      <c r="AJ67" s="45">
        <v>645436.90761125577</v>
      </c>
      <c r="AK67" s="49">
        <v>10.695781052469231</v>
      </c>
      <c r="AL67" s="46">
        <v>100353.59975817209</v>
      </c>
      <c r="AM67" s="49">
        <v>11.558811305940116</v>
      </c>
      <c r="AN67" s="46">
        <v>745790.50736942783</v>
      </c>
      <c r="AO67" s="50">
        <v>10.804330296397465</v>
      </c>
      <c r="AP67" s="48">
        <v>130057.51174764035</v>
      </c>
      <c r="AQ67" s="49">
        <v>1.2166050377695492</v>
      </c>
      <c r="AR67" s="46">
        <v>205154.25900375177</v>
      </c>
      <c r="AS67" s="49">
        <v>2.1971475587562974</v>
      </c>
      <c r="AT67" s="46">
        <v>335211.77075139212</v>
      </c>
      <c r="AU67" s="50">
        <v>1.6737574372806996</v>
      </c>
      <c r="AV67" s="139">
        <v>775494.41935889609</v>
      </c>
      <c r="AW67" s="140">
        <v>305507.85876192385</v>
      </c>
      <c r="AX67" s="141">
        <v>1081002.2781208199</v>
      </c>
      <c r="AY67" s="43"/>
      <c r="AZ67" s="45">
        <v>549215.86128399044</v>
      </c>
      <c r="BA67" s="49">
        <v>5.1491239737112604</v>
      </c>
      <c r="BB67" s="46">
        <v>72067.118716009514</v>
      </c>
      <c r="BC67" s="49">
        <v>4.8869002994513808</v>
      </c>
      <c r="BD67" s="46">
        <v>621282.98</v>
      </c>
      <c r="BE67" s="50">
        <v>5.1172728545659707</v>
      </c>
      <c r="BF67" s="48">
        <v>435854.18134151347</v>
      </c>
      <c r="BG67" s="49">
        <v>0.87630898485350783</v>
      </c>
      <c r="BH67" s="46">
        <v>292326.81865848659</v>
      </c>
      <c r="BI67" s="49">
        <v>1.6262785318577073</v>
      </c>
      <c r="BJ67" s="46">
        <v>728181</v>
      </c>
      <c r="BK67" s="50">
        <v>1.0753979681802674</v>
      </c>
      <c r="BL67" s="139">
        <v>985070.04262550385</v>
      </c>
      <c r="BM67" s="140">
        <v>364393.93737449613</v>
      </c>
      <c r="BN67" s="141">
        <v>1349463.98</v>
      </c>
      <c r="BO67" s="43"/>
      <c r="BP67" s="45">
        <v>214173.45999999996</v>
      </c>
      <c r="BQ67" s="49">
        <v>2.9126169202942891</v>
      </c>
      <c r="BR67" s="46">
        <v>21942.509999999995</v>
      </c>
      <c r="BS67" s="49">
        <v>2.2840126990735916</v>
      </c>
      <c r="BT67" s="46">
        <v>236115.96999999997</v>
      </c>
      <c r="BU67" s="50">
        <v>2.8399803945152753</v>
      </c>
      <c r="BV67" s="48">
        <v>114959.55999999991</v>
      </c>
      <c r="BW67" s="49">
        <v>0.53225714748709363</v>
      </c>
      <c r="BX67" s="46">
        <v>128071.28999999998</v>
      </c>
      <c r="BY67" s="49">
        <v>1.2167484347834345</v>
      </c>
      <c r="BZ67" s="46">
        <v>243030.84999999989</v>
      </c>
      <c r="CA67" s="50">
        <v>0.7565351043761398</v>
      </c>
      <c r="CB67" s="139">
        <v>329133.0199999999</v>
      </c>
      <c r="CC67" s="140">
        <v>150013.79999999999</v>
      </c>
      <c r="CD67" s="141">
        <v>479146.81999999989</v>
      </c>
      <c r="CE67" s="43"/>
      <c r="CF67" s="45">
        <v>0</v>
      </c>
      <c r="CG67" s="49">
        <v>0</v>
      </c>
      <c r="CH67" s="46">
        <v>0</v>
      </c>
      <c r="CI67" s="49">
        <v>0</v>
      </c>
      <c r="CJ67" s="46">
        <v>0</v>
      </c>
      <c r="CK67" s="50">
        <v>0</v>
      </c>
      <c r="CL67" s="48">
        <v>0</v>
      </c>
      <c r="CM67" s="49">
        <v>0</v>
      </c>
      <c r="CN67" s="46">
        <v>0</v>
      </c>
      <c r="CO67" s="49">
        <v>0</v>
      </c>
      <c r="CP67" s="46">
        <v>0</v>
      </c>
      <c r="CQ67" s="50">
        <v>0</v>
      </c>
      <c r="CR67" s="139">
        <v>0</v>
      </c>
      <c r="CS67" s="140">
        <v>0</v>
      </c>
      <c r="CT67" s="141">
        <v>0</v>
      </c>
      <c r="CU67" s="43"/>
      <c r="CV67" s="48">
        <v>6450451.2903270563</v>
      </c>
      <c r="CW67" s="49">
        <v>9.9914672493743097</v>
      </c>
      <c r="CX67" s="49">
        <v>816810.31832240184</v>
      </c>
      <c r="CY67" s="49">
        <v>9.4905109836916068</v>
      </c>
      <c r="CZ67" s="46">
        <v>7267261.6086494578</v>
      </c>
      <c r="DA67" s="50">
        <v>9.9325393537582354</v>
      </c>
      <c r="DB67" s="48">
        <v>1842921.6002232486</v>
      </c>
      <c r="DC67" s="49">
        <v>0.79544209134776356</v>
      </c>
      <c r="DD67" s="46">
        <v>1064856.0262319099</v>
      </c>
      <c r="DE67" s="49">
        <v>1.1258834106212225</v>
      </c>
      <c r="DF67" s="46">
        <v>2907777.6264551585</v>
      </c>
      <c r="DG67" s="50">
        <v>0.8912324058418678</v>
      </c>
      <c r="DH67" s="177"/>
      <c r="DI67" s="190" t="s">
        <v>67</v>
      </c>
      <c r="DJ67" s="48">
        <v>7267261.6086494578</v>
      </c>
      <c r="DK67" s="46">
        <v>2907777.6264551585</v>
      </c>
      <c r="DL67" s="47">
        <v>10175039.235104617</v>
      </c>
      <c r="DM67"/>
    </row>
    <row r="68" spans="1:119" s="62" customFormat="1" ht="15.6" x14ac:dyDescent="0.3">
      <c r="A68" s="35">
        <v>54</v>
      </c>
      <c r="B68" s="35" t="s">
        <v>68</v>
      </c>
      <c r="C68" s="44"/>
      <c r="D68" s="45">
        <v>151429.1764985311</v>
      </c>
      <c r="E68" s="49">
        <v>1.5654345104414327</v>
      </c>
      <c r="F68" s="46">
        <v>16522.666014911847</v>
      </c>
      <c r="G68" s="49">
        <v>1.2115167924117793</v>
      </c>
      <c r="H68" s="46">
        <v>167951.84251344294</v>
      </c>
      <c r="I68" s="50">
        <v>1.521702643932219</v>
      </c>
      <c r="J68" s="48">
        <v>9377.6739287437267</v>
      </c>
      <c r="K68" s="49">
        <v>4.0455709547170746E-2</v>
      </c>
      <c r="L68" s="46">
        <v>9217.4901608562741</v>
      </c>
      <c r="M68" s="49">
        <v>5.0688998046986837E-2</v>
      </c>
      <c r="N68" s="46">
        <v>18595.164089600003</v>
      </c>
      <c r="O68" s="50">
        <v>4.4954403146659584E-2</v>
      </c>
      <c r="P68" s="139">
        <v>160806.85042727483</v>
      </c>
      <c r="Q68" s="140">
        <v>25740.156175768119</v>
      </c>
      <c r="R68" s="141">
        <v>186547.00660304294</v>
      </c>
      <c r="S68" s="41"/>
      <c r="T68" s="45">
        <v>2290662.3122069715</v>
      </c>
      <c r="U68" s="49">
        <v>12.455140812269777</v>
      </c>
      <c r="V68" s="46">
        <v>353122.72688018793</v>
      </c>
      <c r="W68" s="49">
        <v>15.301933825028726</v>
      </c>
      <c r="X68" s="46">
        <v>2643785.0390871596</v>
      </c>
      <c r="Y68" s="50">
        <v>12.772525431601331</v>
      </c>
      <c r="Z68" s="48">
        <v>1604727.8320968028</v>
      </c>
      <c r="AA68" s="49">
        <v>1.9981693814794976</v>
      </c>
      <c r="AB68" s="46">
        <v>603176.64547133225</v>
      </c>
      <c r="AC68" s="49">
        <v>2.5734438870718357</v>
      </c>
      <c r="AD68" s="46">
        <v>2207904.4775681351</v>
      </c>
      <c r="AE68" s="50">
        <v>2.1281335206790035</v>
      </c>
      <c r="AF68" s="139">
        <v>3895390.1443037745</v>
      </c>
      <c r="AG68" s="140">
        <v>956299.37235152023</v>
      </c>
      <c r="AH68" s="141">
        <v>4851689.5166552942</v>
      </c>
      <c r="AI68" s="43"/>
      <c r="AJ68" s="45">
        <v>83901.582566640791</v>
      </c>
      <c r="AK68" s="49">
        <v>1.3903651100611616</v>
      </c>
      <c r="AL68" s="46">
        <v>13045.157065980997</v>
      </c>
      <c r="AM68" s="49">
        <v>1.5025520693366732</v>
      </c>
      <c r="AN68" s="46">
        <v>96946.739632621786</v>
      </c>
      <c r="AO68" s="50">
        <v>1.40447563464473</v>
      </c>
      <c r="AP68" s="48">
        <v>43627.470079567815</v>
      </c>
      <c r="AQ68" s="49">
        <v>0.40810714560595512</v>
      </c>
      <c r="AR68" s="46">
        <v>68818.487883645634</v>
      </c>
      <c r="AS68" s="49">
        <v>0.73702770483593361</v>
      </c>
      <c r="AT68" s="46">
        <v>112445.95796321344</v>
      </c>
      <c r="AU68" s="50">
        <v>0.56145778536119562</v>
      </c>
      <c r="AV68" s="139">
        <v>127529.05264620861</v>
      </c>
      <c r="AW68" s="140">
        <v>81863.644949626629</v>
      </c>
      <c r="AX68" s="141">
        <v>209392.69759583526</v>
      </c>
      <c r="AY68" s="43"/>
      <c r="AZ68" s="45">
        <v>648694.28166311921</v>
      </c>
      <c r="BA68" s="49">
        <v>6.0817749682466031</v>
      </c>
      <c r="BB68" s="46">
        <v>85120.498336880904</v>
      </c>
      <c r="BC68" s="49">
        <v>5.7720552205113513</v>
      </c>
      <c r="BD68" s="46">
        <v>733814.78000000014</v>
      </c>
      <c r="BE68" s="50">
        <v>6.0441547167013994</v>
      </c>
      <c r="BF68" s="48">
        <v>591371.99257301842</v>
      </c>
      <c r="BG68" s="49">
        <v>1.1889861624991573</v>
      </c>
      <c r="BH68" s="46">
        <v>396632.40742698155</v>
      </c>
      <c r="BI68" s="49">
        <v>2.2065535149927764</v>
      </c>
      <c r="BJ68" s="46">
        <v>988004.39999999991</v>
      </c>
      <c r="BK68" s="50">
        <v>1.4591123969358775</v>
      </c>
      <c r="BL68" s="139">
        <v>1240066.2742361375</v>
      </c>
      <c r="BM68" s="140">
        <v>481752.90576386242</v>
      </c>
      <c r="BN68" s="141">
        <v>1721819.18</v>
      </c>
      <c r="BO68" s="43"/>
      <c r="BP68" s="45">
        <v>246410.35000000003</v>
      </c>
      <c r="BQ68" s="49">
        <v>3.351017230359159</v>
      </c>
      <c r="BR68" s="46">
        <v>30978.69</v>
      </c>
      <c r="BS68" s="49">
        <v>3.224595607369626</v>
      </c>
      <c r="BT68" s="46">
        <v>277389.04000000004</v>
      </c>
      <c r="BU68" s="50">
        <v>3.3364089487611261</v>
      </c>
      <c r="BV68" s="48">
        <v>166846.34999999998</v>
      </c>
      <c r="BW68" s="49">
        <v>0.77249045072574474</v>
      </c>
      <c r="BX68" s="46">
        <v>176451.84000000003</v>
      </c>
      <c r="BY68" s="49">
        <v>1.6763905488471078</v>
      </c>
      <c r="BZ68" s="46">
        <v>343298.19</v>
      </c>
      <c r="CA68" s="50">
        <v>1.0686591105770726</v>
      </c>
      <c r="CB68" s="139">
        <v>413256.7</v>
      </c>
      <c r="CC68" s="140">
        <v>207430.53000000003</v>
      </c>
      <c r="CD68" s="141">
        <v>620687.23</v>
      </c>
      <c r="CE68" s="43"/>
      <c r="CF68" s="45">
        <v>0</v>
      </c>
      <c r="CG68" s="49">
        <v>0</v>
      </c>
      <c r="CH68" s="46">
        <v>0</v>
      </c>
      <c r="CI68" s="49">
        <v>0</v>
      </c>
      <c r="CJ68" s="46">
        <v>0</v>
      </c>
      <c r="CK68" s="50">
        <v>0</v>
      </c>
      <c r="CL68" s="48">
        <v>0</v>
      </c>
      <c r="CM68" s="49">
        <v>0</v>
      </c>
      <c r="CN68" s="46">
        <v>0</v>
      </c>
      <c r="CO68" s="49">
        <v>0</v>
      </c>
      <c r="CP68" s="46">
        <v>0</v>
      </c>
      <c r="CQ68" s="50">
        <v>0</v>
      </c>
      <c r="CR68" s="139">
        <v>0</v>
      </c>
      <c r="CS68" s="140">
        <v>0</v>
      </c>
      <c r="CT68" s="141">
        <v>0</v>
      </c>
      <c r="CU68" s="43"/>
      <c r="CV68" s="48">
        <v>3421097.7029352626</v>
      </c>
      <c r="CW68" s="49">
        <v>5.2991308851592365</v>
      </c>
      <c r="CX68" s="49">
        <v>498789.73829796171</v>
      </c>
      <c r="CY68" s="49">
        <v>5.7954330199842179</v>
      </c>
      <c r="CZ68" s="46">
        <v>3919887.4412332242</v>
      </c>
      <c r="DA68" s="50">
        <v>5.3575113115526349</v>
      </c>
      <c r="DB68" s="48">
        <v>2415951.3186781327</v>
      </c>
      <c r="DC68" s="49">
        <v>1.0427732624604993</v>
      </c>
      <c r="DD68" s="46">
        <v>1254296.8709428157</v>
      </c>
      <c r="DE68" s="49">
        <v>1.3261811965189276</v>
      </c>
      <c r="DF68" s="46">
        <v>3670248.1896209484</v>
      </c>
      <c r="DG68" s="50">
        <v>1.1249292567328588</v>
      </c>
      <c r="DH68" s="177"/>
      <c r="DI68" s="190" t="s">
        <v>68</v>
      </c>
      <c r="DJ68" s="48">
        <v>3919887.4412332242</v>
      </c>
      <c r="DK68" s="46">
        <v>3670248.1896209484</v>
      </c>
      <c r="DL68" s="47">
        <v>7590135.6308541726</v>
      </c>
      <c r="DM68"/>
    </row>
    <row r="69" spans="1:119" s="62" customFormat="1" ht="15.6" x14ac:dyDescent="0.3">
      <c r="A69" s="35">
        <v>55</v>
      </c>
      <c r="B69" s="35" t="s">
        <v>69</v>
      </c>
      <c r="C69" s="44"/>
      <c r="D69" s="45">
        <v>528394.33501488296</v>
      </c>
      <c r="E69" s="49">
        <v>5.462399956735374</v>
      </c>
      <c r="F69" s="46">
        <v>57653.903451736987</v>
      </c>
      <c r="G69" s="49">
        <v>4.2274456263188878</v>
      </c>
      <c r="H69" s="46">
        <v>586048.23846661998</v>
      </c>
      <c r="I69" s="50">
        <v>5.3098027422658127</v>
      </c>
      <c r="J69" s="48">
        <v>98272.775249308805</v>
      </c>
      <c r="K69" s="49">
        <v>0.42395319799875242</v>
      </c>
      <c r="L69" s="46">
        <v>96594.138996885828</v>
      </c>
      <c r="M69" s="49">
        <v>0.53119233517127773</v>
      </c>
      <c r="N69" s="46">
        <v>194866.91424619465</v>
      </c>
      <c r="O69" s="50">
        <v>0.47109698955915008</v>
      </c>
      <c r="P69" s="139">
        <v>626667.11026419175</v>
      </c>
      <c r="Q69" s="140">
        <v>154248.04244862281</v>
      </c>
      <c r="R69" s="141">
        <v>780915.15271281451</v>
      </c>
      <c r="S69" s="41"/>
      <c r="T69" s="45">
        <v>1820519.2534347181</v>
      </c>
      <c r="U69" s="49">
        <v>9.8988067914433344</v>
      </c>
      <c r="V69" s="46">
        <v>212135.02411966005</v>
      </c>
      <c r="W69" s="49">
        <v>9.1924870702283688</v>
      </c>
      <c r="X69" s="46">
        <v>2032654.2775543781</v>
      </c>
      <c r="Y69" s="50">
        <v>9.8200602809525979</v>
      </c>
      <c r="Z69" s="48">
        <v>639602.11575218884</v>
      </c>
      <c r="AA69" s="49">
        <v>0.79641752231317553</v>
      </c>
      <c r="AB69" s="46">
        <v>173322.2972444476</v>
      </c>
      <c r="AC69" s="49">
        <v>0.73947691722784137</v>
      </c>
      <c r="AD69" s="46">
        <v>812924.41299663647</v>
      </c>
      <c r="AE69" s="50">
        <v>0.78355368660782876</v>
      </c>
      <c r="AF69" s="139">
        <v>2460121.3691869071</v>
      </c>
      <c r="AG69" s="140">
        <v>385457.32136410766</v>
      </c>
      <c r="AH69" s="141">
        <v>2845578.6905510146</v>
      </c>
      <c r="AI69" s="43"/>
      <c r="AJ69" s="45">
        <v>116365.0308384181</v>
      </c>
      <c r="AK69" s="49">
        <v>1.9283292872386792</v>
      </c>
      <c r="AL69" s="46">
        <v>18092.627788864167</v>
      </c>
      <c r="AM69" s="49">
        <v>2.0839239563308185</v>
      </c>
      <c r="AN69" s="46">
        <v>134457.65862728228</v>
      </c>
      <c r="AO69" s="50">
        <v>1.9478994976933994</v>
      </c>
      <c r="AP69" s="48">
        <v>48888.777419306985</v>
      </c>
      <c r="AQ69" s="49">
        <v>0.45732331873404602</v>
      </c>
      <c r="AR69" s="46">
        <v>77117.736378954272</v>
      </c>
      <c r="AS69" s="49">
        <v>0.82591044926214507</v>
      </c>
      <c r="AT69" s="46">
        <v>126006.51379826127</v>
      </c>
      <c r="AU69" s="50">
        <v>0.62916746372867938</v>
      </c>
      <c r="AV69" s="139">
        <v>165253.80825772509</v>
      </c>
      <c r="AW69" s="140">
        <v>95210.364167818436</v>
      </c>
      <c r="AX69" s="141">
        <v>260464.17242554354</v>
      </c>
      <c r="AY69" s="43"/>
      <c r="AZ69" s="45">
        <v>557064.92167888582</v>
      </c>
      <c r="BA69" s="49">
        <v>5.2227121343954339</v>
      </c>
      <c r="BB69" s="46">
        <v>73097.058321114178</v>
      </c>
      <c r="BC69" s="49">
        <v>4.9567409182283972</v>
      </c>
      <c r="BD69" s="46">
        <v>630161.98</v>
      </c>
      <c r="BE69" s="50">
        <v>5.1904058183495456</v>
      </c>
      <c r="BF69" s="48">
        <v>459713.24149099342</v>
      </c>
      <c r="BG69" s="49">
        <v>0.92427894745613148</v>
      </c>
      <c r="BH69" s="46">
        <v>308329.05850900669</v>
      </c>
      <c r="BI69" s="49">
        <v>1.7153025196326421</v>
      </c>
      <c r="BJ69" s="46">
        <v>768042.3</v>
      </c>
      <c r="BK69" s="50">
        <v>1.1342662454753687</v>
      </c>
      <c r="BL69" s="139">
        <v>1016778.1631698792</v>
      </c>
      <c r="BM69" s="140">
        <v>381426.11683012085</v>
      </c>
      <c r="BN69" s="141">
        <v>1398204.28</v>
      </c>
      <c r="BO69" s="43"/>
      <c r="BP69" s="45">
        <v>83165.75999999998</v>
      </c>
      <c r="BQ69" s="49">
        <v>1.1309991432418096</v>
      </c>
      <c r="BR69" s="46">
        <v>8479.6500000000015</v>
      </c>
      <c r="BS69" s="49">
        <v>0.88265327365462698</v>
      </c>
      <c r="BT69" s="46">
        <v>91645.409999999974</v>
      </c>
      <c r="BU69" s="50">
        <v>1.1023022612460907</v>
      </c>
      <c r="BV69" s="48">
        <v>43517.59</v>
      </c>
      <c r="BW69" s="49">
        <v>0.20148431604046577</v>
      </c>
      <c r="BX69" s="46">
        <v>49833.119999999966</v>
      </c>
      <c r="BY69" s="49">
        <v>0.47344233637667771</v>
      </c>
      <c r="BZ69" s="46">
        <v>93350.709999999963</v>
      </c>
      <c r="CA69" s="50">
        <v>0.29059310426407492</v>
      </c>
      <c r="CB69" s="139">
        <v>126683.34999999998</v>
      </c>
      <c r="CC69" s="140">
        <v>58312.769999999968</v>
      </c>
      <c r="CD69" s="141">
        <v>184996.11999999994</v>
      </c>
      <c r="CE69" s="43"/>
      <c r="CF69" s="45">
        <v>0</v>
      </c>
      <c r="CG69" s="49">
        <v>0</v>
      </c>
      <c r="CH69" s="46">
        <v>0</v>
      </c>
      <c r="CI69" s="49">
        <v>0</v>
      </c>
      <c r="CJ69" s="46">
        <v>0</v>
      </c>
      <c r="CK69" s="50">
        <v>0</v>
      </c>
      <c r="CL69" s="48">
        <v>0</v>
      </c>
      <c r="CM69" s="49">
        <v>0</v>
      </c>
      <c r="CN69" s="46">
        <v>0</v>
      </c>
      <c r="CO69" s="49">
        <v>0</v>
      </c>
      <c r="CP69" s="46">
        <v>0</v>
      </c>
      <c r="CQ69" s="50">
        <v>0</v>
      </c>
      <c r="CR69" s="139">
        <v>0</v>
      </c>
      <c r="CS69" s="140">
        <v>0</v>
      </c>
      <c r="CT69" s="141">
        <v>0</v>
      </c>
      <c r="CU69" s="43"/>
      <c r="CV69" s="48">
        <v>3105509.300966905</v>
      </c>
      <c r="CW69" s="49">
        <v>4.8102982375462444</v>
      </c>
      <c r="CX69" s="49">
        <v>369458.26368137542</v>
      </c>
      <c r="CY69" s="49">
        <v>4.2927318997208586</v>
      </c>
      <c r="CZ69" s="46">
        <v>3474967.5646482804</v>
      </c>
      <c r="DA69" s="50">
        <v>4.7494164855469885</v>
      </c>
      <c r="DB69" s="48">
        <v>1289994.4999117982</v>
      </c>
      <c r="DC69" s="49">
        <v>0.55678761522609044</v>
      </c>
      <c r="DD69" s="46">
        <v>705196.35112929437</v>
      </c>
      <c r="DE69" s="49">
        <v>0.74561147555000695</v>
      </c>
      <c r="DF69" s="46">
        <v>1995190.8510410925</v>
      </c>
      <c r="DG69" s="50">
        <v>0.61152501006577864</v>
      </c>
      <c r="DH69" s="177"/>
      <c r="DI69" s="190" t="s">
        <v>69</v>
      </c>
      <c r="DJ69" s="48">
        <v>3474967.5646482804</v>
      </c>
      <c r="DK69" s="46">
        <v>1995190.8510410925</v>
      </c>
      <c r="DL69" s="47">
        <v>5470158.4156893734</v>
      </c>
      <c r="DM69"/>
    </row>
    <row r="70" spans="1:119" s="62" customFormat="1" ht="15.6" x14ac:dyDescent="0.3">
      <c r="A70" s="35">
        <v>56</v>
      </c>
      <c r="B70" s="35" t="s">
        <v>70</v>
      </c>
      <c r="C70" s="44"/>
      <c r="D70" s="45">
        <v>4885.4832800106005</v>
      </c>
      <c r="E70" s="49">
        <v>5.0504825447475012E-2</v>
      </c>
      <c r="F70" s="46">
        <v>533.06245482906797</v>
      </c>
      <c r="G70" s="49">
        <v>3.9086556300708897E-2</v>
      </c>
      <c r="H70" s="46">
        <v>5418.5457348396685</v>
      </c>
      <c r="I70" s="50">
        <v>4.9093926256350569E-2</v>
      </c>
      <c r="J70" s="48">
        <v>19099.938326635769</v>
      </c>
      <c r="K70" s="49">
        <v>8.2397997966513384E-2</v>
      </c>
      <c r="L70" s="46">
        <v>18773.684704380816</v>
      </c>
      <c r="M70" s="49">
        <v>0.10324060570808394</v>
      </c>
      <c r="N70" s="46">
        <v>37873.623031016585</v>
      </c>
      <c r="O70" s="50">
        <v>9.1560693423144449E-2</v>
      </c>
      <c r="P70" s="139">
        <v>23985.42160664637</v>
      </c>
      <c r="Q70" s="140">
        <v>19306.747159209885</v>
      </c>
      <c r="R70" s="141">
        <v>43292.168765856259</v>
      </c>
      <c r="S70" s="41"/>
      <c r="T70" s="45">
        <v>2000780.2456559045</v>
      </c>
      <c r="U70" s="49">
        <v>10.878949534050907</v>
      </c>
      <c r="V70" s="46">
        <v>219286.57317094415</v>
      </c>
      <c r="W70" s="49">
        <v>9.502386496119259</v>
      </c>
      <c r="X70" s="46">
        <v>2220066.8188268486</v>
      </c>
      <c r="Y70" s="50">
        <v>10.725478616487989</v>
      </c>
      <c r="Z70" s="48">
        <v>1042829.7210925168</v>
      </c>
      <c r="AA70" s="49">
        <v>1.2985070596433528</v>
      </c>
      <c r="AB70" s="46">
        <v>308064.83359299222</v>
      </c>
      <c r="AC70" s="49">
        <v>1.3143538775646573</v>
      </c>
      <c r="AD70" s="46">
        <v>1350894.5546855091</v>
      </c>
      <c r="AE70" s="50">
        <v>1.3020871210404297</v>
      </c>
      <c r="AF70" s="139">
        <v>3043609.9667484211</v>
      </c>
      <c r="AG70" s="140">
        <v>527351.40676393639</v>
      </c>
      <c r="AH70" s="141">
        <v>3570961.3735123575</v>
      </c>
      <c r="AI70" s="43"/>
      <c r="AJ70" s="45">
        <v>44170.919692407435</v>
      </c>
      <c r="AK70" s="49">
        <v>0.73197314926518242</v>
      </c>
      <c r="AL70" s="46">
        <v>6867.7677763540942</v>
      </c>
      <c r="AM70" s="49">
        <v>0.79103521957545431</v>
      </c>
      <c r="AN70" s="46">
        <v>51038.687468761527</v>
      </c>
      <c r="AO70" s="50">
        <v>0.73940179159983088</v>
      </c>
      <c r="AP70" s="48">
        <v>14107.168267392675</v>
      </c>
      <c r="AQ70" s="49">
        <v>0.13196355790717362</v>
      </c>
      <c r="AR70" s="46">
        <v>22252.814263845808</v>
      </c>
      <c r="AS70" s="49">
        <v>0.23832172323740061</v>
      </c>
      <c r="AT70" s="46">
        <v>36359.982531238486</v>
      </c>
      <c r="AU70" s="50">
        <v>0.18155028101979021</v>
      </c>
      <c r="AV70" s="139">
        <v>58278.087959800112</v>
      </c>
      <c r="AW70" s="140">
        <v>29120.582040199901</v>
      </c>
      <c r="AX70" s="141">
        <v>87398.670000000013</v>
      </c>
      <c r="AY70" s="43"/>
      <c r="AZ70" s="45">
        <v>608300.37723878364</v>
      </c>
      <c r="BA70" s="49">
        <v>5.7030655457312225</v>
      </c>
      <c r="BB70" s="46">
        <v>79820.082761216268</v>
      </c>
      <c r="BC70" s="49">
        <v>5.4126319089452952</v>
      </c>
      <c r="BD70" s="46">
        <v>688120.46</v>
      </c>
      <c r="BE70" s="50">
        <v>5.6677878905188246</v>
      </c>
      <c r="BF70" s="48">
        <v>198610.50137346718</v>
      </c>
      <c r="BG70" s="49">
        <v>0.3993174191977224</v>
      </c>
      <c r="BH70" s="46">
        <v>133207.79862653284</v>
      </c>
      <c r="BI70" s="49">
        <v>0.74106434769311513</v>
      </c>
      <c r="BJ70" s="46">
        <v>331818.30000000005</v>
      </c>
      <c r="BK70" s="50">
        <v>0.49003850090160345</v>
      </c>
      <c r="BL70" s="139">
        <v>806910.87861225079</v>
      </c>
      <c r="BM70" s="140">
        <v>213027.8813877491</v>
      </c>
      <c r="BN70" s="141">
        <v>1019938.7599999999</v>
      </c>
      <c r="BO70" s="43"/>
      <c r="BP70" s="45">
        <v>210416.55000000002</v>
      </c>
      <c r="BQ70" s="49">
        <v>2.8615254375586474</v>
      </c>
      <c r="BR70" s="46">
        <v>22028.339999999997</v>
      </c>
      <c r="BS70" s="49">
        <v>2.2929468096179866</v>
      </c>
      <c r="BT70" s="46">
        <v>232444.89</v>
      </c>
      <c r="BU70" s="50">
        <v>2.7958249939860478</v>
      </c>
      <c r="BV70" s="48">
        <v>107527.88</v>
      </c>
      <c r="BW70" s="49">
        <v>0.49784883209482145</v>
      </c>
      <c r="BX70" s="46">
        <v>120300.06</v>
      </c>
      <c r="BY70" s="49">
        <v>1.1429174306696941</v>
      </c>
      <c r="BZ70" s="46">
        <v>227827.94</v>
      </c>
      <c r="CA70" s="50">
        <v>0.70920969238144449</v>
      </c>
      <c r="CB70" s="139">
        <v>317944.43000000005</v>
      </c>
      <c r="CC70" s="140">
        <v>142328.4</v>
      </c>
      <c r="CD70" s="141">
        <v>460272.83000000007</v>
      </c>
      <c r="CE70" s="43"/>
      <c r="CF70" s="45">
        <v>0</v>
      </c>
      <c r="CG70" s="49">
        <v>0</v>
      </c>
      <c r="CH70" s="46">
        <v>0</v>
      </c>
      <c r="CI70" s="49">
        <v>0</v>
      </c>
      <c r="CJ70" s="46">
        <v>0</v>
      </c>
      <c r="CK70" s="50">
        <v>0</v>
      </c>
      <c r="CL70" s="48">
        <v>0</v>
      </c>
      <c r="CM70" s="49">
        <v>0</v>
      </c>
      <c r="CN70" s="46">
        <v>0</v>
      </c>
      <c r="CO70" s="49">
        <v>0</v>
      </c>
      <c r="CP70" s="46">
        <v>0</v>
      </c>
      <c r="CQ70" s="50">
        <v>0</v>
      </c>
      <c r="CR70" s="139">
        <v>0</v>
      </c>
      <c r="CS70" s="140">
        <v>0</v>
      </c>
      <c r="CT70" s="141">
        <v>0</v>
      </c>
      <c r="CU70" s="43"/>
      <c r="CV70" s="48">
        <v>2868553.5758671057</v>
      </c>
      <c r="CW70" s="49">
        <v>4.4432641711954624</v>
      </c>
      <c r="CX70" s="49">
        <v>328535.82616334362</v>
      </c>
      <c r="CY70" s="49">
        <v>3.8172545042565429</v>
      </c>
      <c r="CZ70" s="46">
        <v>3197089.4020304494</v>
      </c>
      <c r="DA70" s="50">
        <v>4.3696261416206514</v>
      </c>
      <c r="DB70" s="48">
        <v>1382175.2090600128</v>
      </c>
      <c r="DC70" s="49">
        <v>0.59657466642669144</v>
      </c>
      <c r="DD70" s="46">
        <v>602599.19118775171</v>
      </c>
      <c r="DE70" s="49">
        <v>0.6371344255925715</v>
      </c>
      <c r="DF70" s="46">
        <v>1984774.4002477645</v>
      </c>
      <c r="DG70" s="50">
        <v>0.60833237304415444</v>
      </c>
      <c r="DH70" s="177"/>
      <c r="DI70" s="190" t="s">
        <v>70</v>
      </c>
      <c r="DJ70" s="48">
        <v>3197089.4020304494</v>
      </c>
      <c r="DK70" s="46">
        <v>1984774.4002477645</v>
      </c>
      <c r="DL70" s="47">
        <v>5181863.8022782141</v>
      </c>
      <c r="DM70"/>
    </row>
    <row r="71" spans="1:119" s="62" customFormat="1" ht="15.6" x14ac:dyDescent="0.3">
      <c r="A71" s="35">
        <v>57</v>
      </c>
      <c r="B71" s="35" t="s">
        <v>71</v>
      </c>
      <c r="C71" s="44"/>
      <c r="D71" s="45">
        <v>0</v>
      </c>
      <c r="E71" s="49">
        <v>0</v>
      </c>
      <c r="F71" s="46">
        <v>0</v>
      </c>
      <c r="G71" s="49">
        <v>0</v>
      </c>
      <c r="H71" s="46">
        <v>0</v>
      </c>
      <c r="I71" s="50">
        <v>0</v>
      </c>
      <c r="J71" s="48">
        <v>0</v>
      </c>
      <c r="K71" s="49">
        <v>0</v>
      </c>
      <c r="L71" s="46">
        <v>0</v>
      </c>
      <c r="M71" s="49">
        <v>0</v>
      </c>
      <c r="N71" s="46">
        <v>0</v>
      </c>
      <c r="O71" s="50">
        <v>0</v>
      </c>
      <c r="P71" s="139">
        <v>0</v>
      </c>
      <c r="Q71" s="140">
        <v>0</v>
      </c>
      <c r="R71" s="141">
        <v>0</v>
      </c>
      <c r="S71" s="41"/>
      <c r="T71" s="45">
        <v>0</v>
      </c>
      <c r="U71" s="49">
        <v>0</v>
      </c>
      <c r="V71" s="46">
        <v>0</v>
      </c>
      <c r="W71" s="49">
        <v>0</v>
      </c>
      <c r="X71" s="46">
        <v>0</v>
      </c>
      <c r="Y71" s="50">
        <v>0</v>
      </c>
      <c r="Z71" s="48">
        <v>0</v>
      </c>
      <c r="AA71" s="49">
        <v>0</v>
      </c>
      <c r="AB71" s="46">
        <v>0</v>
      </c>
      <c r="AC71" s="49">
        <v>0</v>
      </c>
      <c r="AD71" s="46">
        <v>0</v>
      </c>
      <c r="AE71" s="50">
        <v>0</v>
      </c>
      <c r="AF71" s="139">
        <v>0</v>
      </c>
      <c r="AG71" s="140">
        <v>0</v>
      </c>
      <c r="AH71" s="141">
        <v>0</v>
      </c>
      <c r="AI71" s="43"/>
      <c r="AJ71" s="45">
        <v>0</v>
      </c>
      <c r="AK71" s="49">
        <v>0</v>
      </c>
      <c r="AL71" s="46">
        <v>0</v>
      </c>
      <c r="AM71" s="49">
        <v>0</v>
      </c>
      <c r="AN71" s="46">
        <v>0</v>
      </c>
      <c r="AO71" s="50">
        <v>0</v>
      </c>
      <c r="AP71" s="48">
        <v>0</v>
      </c>
      <c r="AQ71" s="49">
        <v>0</v>
      </c>
      <c r="AR71" s="46">
        <v>0</v>
      </c>
      <c r="AS71" s="49">
        <v>0</v>
      </c>
      <c r="AT71" s="46">
        <v>0</v>
      </c>
      <c r="AU71" s="50">
        <v>0</v>
      </c>
      <c r="AV71" s="139">
        <v>0</v>
      </c>
      <c r="AW71" s="140">
        <v>0</v>
      </c>
      <c r="AX71" s="141">
        <v>0</v>
      </c>
      <c r="AY71" s="43"/>
      <c r="AZ71" s="45">
        <v>0</v>
      </c>
      <c r="BA71" s="49">
        <v>0</v>
      </c>
      <c r="BB71" s="46">
        <v>0</v>
      </c>
      <c r="BC71" s="49">
        <v>0</v>
      </c>
      <c r="BD71" s="46">
        <v>0</v>
      </c>
      <c r="BE71" s="50">
        <v>0</v>
      </c>
      <c r="BF71" s="48">
        <v>0</v>
      </c>
      <c r="BG71" s="49">
        <v>0</v>
      </c>
      <c r="BH71" s="46">
        <v>0</v>
      </c>
      <c r="BI71" s="49">
        <v>0</v>
      </c>
      <c r="BJ71" s="46">
        <v>0</v>
      </c>
      <c r="BK71" s="50">
        <v>0</v>
      </c>
      <c r="BL71" s="139">
        <v>0</v>
      </c>
      <c r="BM71" s="140">
        <v>0</v>
      </c>
      <c r="BN71" s="141">
        <v>0</v>
      </c>
      <c r="BO71" s="43"/>
      <c r="BP71" s="45">
        <v>0</v>
      </c>
      <c r="BQ71" s="49">
        <v>0</v>
      </c>
      <c r="BR71" s="46">
        <v>0</v>
      </c>
      <c r="BS71" s="49">
        <v>0</v>
      </c>
      <c r="BT71" s="46">
        <v>0</v>
      </c>
      <c r="BU71" s="50">
        <v>0</v>
      </c>
      <c r="BV71" s="48">
        <v>0</v>
      </c>
      <c r="BW71" s="49">
        <v>0</v>
      </c>
      <c r="BX71" s="46">
        <v>0</v>
      </c>
      <c r="BY71" s="49">
        <v>0</v>
      </c>
      <c r="BZ71" s="46">
        <v>0</v>
      </c>
      <c r="CA71" s="50">
        <v>0</v>
      </c>
      <c r="CB71" s="139">
        <v>0</v>
      </c>
      <c r="CC71" s="140">
        <v>0</v>
      </c>
      <c r="CD71" s="141">
        <v>0</v>
      </c>
      <c r="CE71" s="43"/>
      <c r="CF71" s="45">
        <v>0</v>
      </c>
      <c r="CG71" s="49">
        <v>0</v>
      </c>
      <c r="CH71" s="46">
        <v>0</v>
      </c>
      <c r="CI71" s="49">
        <v>0</v>
      </c>
      <c r="CJ71" s="46">
        <v>0</v>
      </c>
      <c r="CK71" s="50">
        <v>0</v>
      </c>
      <c r="CL71" s="48">
        <v>0</v>
      </c>
      <c r="CM71" s="49">
        <v>0</v>
      </c>
      <c r="CN71" s="46">
        <v>0</v>
      </c>
      <c r="CO71" s="49">
        <v>0</v>
      </c>
      <c r="CP71" s="46">
        <v>0</v>
      </c>
      <c r="CQ71" s="50">
        <v>0</v>
      </c>
      <c r="CR71" s="139">
        <v>0</v>
      </c>
      <c r="CS71" s="140">
        <v>0</v>
      </c>
      <c r="CT71" s="141">
        <v>0</v>
      </c>
      <c r="CU71" s="43"/>
      <c r="CV71" s="48">
        <v>0</v>
      </c>
      <c r="CW71" s="49">
        <v>0</v>
      </c>
      <c r="CX71" s="49">
        <v>0</v>
      </c>
      <c r="CY71" s="49">
        <v>0</v>
      </c>
      <c r="CZ71" s="46">
        <v>0</v>
      </c>
      <c r="DA71" s="50">
        <v>0</v>
      </c>
      <c r="DB71" s="48">
        <v>0</v>
      </c>
      <c r="DC71" s="49">
        <v>0</v>
      </c>
      <c r="DD71" s="46">
        <v>0</v>
      </c>
      <c r="DE71" s="49">
        <v>0</v>
      </c>
      <c r="DF71" s="46">
        <v>0</v>
      </c>
      <c r="DG71" s="50">
        <v>0</v>
      </c>
      <c r="DH71" s="177"/>
      <c r="DI71" s="190" t="s">
        <v>71</v>
      </c>
      <c r="DJ71" s="48">
        <v>0</v>
      </c>
      <c r="DK71" s="46">
        <v>0</v>
      </c>
      <c r="DL71" s="47">
        <v>0</v>
      </c>
      <c r="DM71"/>
    </row>
    <row r="72" spans="1:119" s="62" customFormat="1" ht="15.6" x14ac:dyDescent="0.3">
      <c r="A72" s="35">
        <v>58</v>
      </c>
      <c r="B72" s="35" t="s">
        <v>72</v>
      </c>
      <c r="C72" s="44"/>
      <c r="D72" s="45">
        <v>0</v>
      </c>
      <c r="E72" s="49">
        <v>0</v>
      </c>
      <c r="F72" s="46">
        <v>0</v>
      </c>
      <c r="G72" s="49">
        <v>0</v>
      </c>
      <c r="H72" s="46">
        <v>0</v>
      </c>
      <c r="I72" s="50">
        <v>0</v>
      </c>
      <c r="J72" s="48">
        <v>0</v>
      </c>
      <c r="K72" s="49">
        <v>0</v>
      </c>
      <c r="L72" s="46">
        <v>0</v>
      </c>
      <c r="M72" s="49">
        <v>0</v>
      </c>
      <c r="N72" s="46">
        <v>0</v>
      </c>
      <c r="O72" s="50">
        <v>0</v>
      </c>
      <c r="P72" s="139">
        <v>0</v>
      </c>
      <c r="Q72" s="140">
        <v>0</v>
      </c>
      <c r="R72" s="141">
        <v>0</v>
      </c>
      <c r="S72" s="41"/>
      <c r="T72" s="45">
        <v>0</v>
      </c>
      <c r="U72" s="49">
        <v>0</v>
      </c>
      <c r="V72" s="46">
        <v>0</v>
      </c>
      <c r="W72" s="49">
        <v>0</v>
      </c>
      <c r="X72" s="46">
        <v>0</v>
      </c>
      <c r="Y72" s="50">
        <v>0</v>
      </c>
      <c r="Z72" s="48">
        <v>0</v>
      </c>
      <c r="AA72" s="49">
        <v>0</v>
      </c>
      <c r="AB72" s="46">
        <v>0</v>
      </c>
      <c r="AC72" s="49">
        <v>0</v>
      </c>
      <c r="AD72" s="46">
        <v>0</v>
      </c>
      <c r="AE72" s="50">
        <v>0</v>
      </c>
      <c r="AF72" s="139">
        <v>0</v>
      </c>
      <c r="AG72" s="140">
        <v>0</v>
      </c>
      <c r="AH72" s="141">
        <v>0</v>
      </c>
      <c r="AI72" s="43"/>
      <c r="AJ72" s="45">
        <v>0</v>
      </c>
      <c r="AK72" s="49">
        <v>0</v>
      </c>
      <c r="AL72" s="46">
        <v>0</v>
      </c>
      <c r="AM72" s="49">
        <v>0</v>
      </c>
      <c r="AN72" s="46">
        <v>0</v>
      </c>
      <c r="AO72" s="50">
        <v>0</v>
      </c>
      <c r="AP72" s="48">
        <v>0</v>
      </c>
      <c r="AQ72" s="49">
        <v>0</v>
      </c>
      <c r="AR72" s="46">
        <v>0</v>
      </c>
      <c r="AS72" s="49">
        <v>0</v>
      </c>
      <c r="AT72" s="46">
        <v>0</v>
      </c>
      <c r="AU72" s="50">
        <v>0</v>
      </c>
      <c r="AV72" s="139">
        <v>0</v>
      </c>
      <c r="AW72" s="140">
        <v>0</v>
      </c>
      <c r="AX72" s="141">
        <v>0</v>
      </c>
      <c r="AY72" s="43"/>
      <c r="AZ72" s="45">
        <v>1799463.970337603</v>
      </c>
      <c r="BA72" s="49">
        <v>16.870712815600712</v>
      </c>
      <c r="BB72" s="46">
        <v>236122.42966239707</v>
      </c>
      <c r="BC72" s="49">
        <v>16.011556903939585</v>
      </c>
      <c r="BD72" s="46">
        <v>2035586.4000000001</v>
      </c>
      <c r="BE72" s="50">
        <v>16.76635504781359</v>
      </c>
      <c r="BF72" s="48">
        <v>0</v>
      </c>
      <c r="BG72" s="49">
        <v>0</v>
      </c>
      <c r="BH72" s="46">
        <v>0</v>
      </c>
      <c r="BI72" s="49">
        <v>0</v>
      </c>
      <c r="BJ72" s="46">
        <v>0</v>
      </c>
      <c r="BK72" s="50">
        <v>0</v>
      </c>
      <c r="BL72" s="139">
        <v>1799463.970337603</v>
      </c>
      <c r="BM72" s="140">
        <v>236122.42966239707</v>
      </c>
      <c r="BN72" s="141">
        <v>2035586.4000000001</v>
      </c>
      <c r="BO72" s="43"/>
      <c r="BP72" s="45">
        <v>0</v>
      </c>
      <c r="BQ72" s="49">
        <v>0</v>
      </c>
      <c r="BR72" s="46">
        <v>0</v>
      </c>
      <c r="BS72" s="49">
        <v>0</v>
      </c>
      <c r="BT72" s="46">
        <v>0</v>
      </c>
      <c r="BU72" s="50">
        <v>0</v>
      </c>
      <c r="BV72" s="48">
        <v>0</v>
      </c>
      <c r="BW72" s="49">
        <v>0</v>
      </c>
      <c r="BX72" s="46">
        <v>0</v>
      </c>
      <c r="BY72" s="49">
        <v>0</v>
      </c>
      <c r="BZ72" s="46">
        <v>0</v>
      </c>
      <c r="CA72" s="50">
        <v>0</v>
      </c>
      <c r="CB72" s="139">
        <v>0</v>
      </c>
      <c r="CC72" s="140">
        <v>0</v>
      </c>
      <c r="CD72" s="141">
        <v>0</v>
      </c>
      <c r="CE72" s="43"/>
      <c r="CF72" s="45">
        <v>0</v>
      </c>
      <c r="CG72" s="49">
        <v>0</v>
      </c>
      <c r="CH72" s="46">
        <v>0</v>
      </c>
      <c r="CI72" s="49">
        <v>0</v>
      </c>
      <c r="CJ72" s="46">
        <v>0</v>
      </c>
      <c r="CK72" s="50">
        <v>0</v>
      </c>
      <c r="CL72" s="48">
        <v>0</v>
      </c>
      <c r="CM72" s="49">
        <v>0</v>
      </c>
      <c r="CN72" s="46">
        <v>0</v>
      </c>
      <c r="CO72" s="49">
        <v>0</v>
      </c>
      <c r="CP72" s="46">
        <v>0</v>
      </c>
      <c r="CQ72" s="50">
        <v>0</v>
      </c>
      <c r="CR72" s="139">
        <v>0</v>
      </c>
      <c r="CS72" s="140">
        <v>0</v>
      </c>
      <c r="CT72" s="141">
        <v>0</v>
      </c>
      <c r="CU72" s="43"/>
      <c r="CV72" s="48">
        <v>1799463.970337603</v>
      </c>
      <c r="CW72" s="49">
        <v>2.7872910772954032</v>
      </c>
      <c r="CX72" s="49">
        <v>236122.42966239707</v>
      </c>
      <c r="CY72" s="49">
        <v>2.7435041672948328</v>
      </c>
      <c r="CZ72" s="46">
        <v>2035586.4000000001</v>
      </c>
      <c r="DA72" s="50">
        <v>2.7821403872279826</v>
      </c>
      <c r="DB72" s="48">
        <v>0</v>
      </c>
      <c r="DC72" s="49">
        <v>0</v>
      </c>
      <c r="DD72" s="46">
        <v>0</v>
      </c>
      <c r="DE72" s="49">
        <v>0</v>
      </c>
      <c r="DF72" s="46">
        <v>0</v>
      </c>
      <c r="DG72" s="50">
        <v>0</v>
      </c>
      <c r="DH72" s="177"/>
      <c r="DI72" s="190" t="s">
        <v>72</v>
      </c>
      <c r="DJ72" s="48">
        <v>2035586.4000000001</v>
      </c>
      <c r="DK72" s="46">
        <v>0</v>
      </c>
      <c r="DL72" s="47">
        <v>2035586.4000000001</v>
      </c>
      <c r="DM72"/>
    </row>
    <row r="73" spans="1:119" s="62" customFormat="1" ht="15.6" x14ac:dyDescent="0.3">
      <c r="A73" s="35">
        <v>59</v>
      </c>
      <c r="B73" s="35" t="s">
        <v>194</v>
      </c>
      <c r="C73" s="52"/>
      <c r="D73" s="53">
        <v>6511590.9123212397</v>
      </c>
      <c r="E73" s="57">
        <v>67.31509321866622</v>
      </c>
      <c r="F73" s="54">
        <v>710489.5130368924</v>
      </c>
      <c r="G73" s="57">
        <v>52.096312731844286</v>
      </c>
      <c r="H73" s="54">
        <v>7222080.4253581325</v>
      </c>
      <c r="I73" s="58">
        <v>65.43458358951294</v>
      </c>
      <c r="J73" s="56">
        <v>339804.58128517133</v>
      </c>
      <c r="K73" s="57">
        <v>1.4659323354306983</v>
      </c>
      <c r="L73" s="54">
        <v>334000.24445396219</v>
      </c>
      <c r="M73" s="57">
        <v>1.8367405273419095</v>
      </c>
      <c r="N73" s="54">
        <v>673804.82573913352</v>
      </c>
      <c r="O73" s="58">
        <v>1.6289446886560541</v>
      </c>
      <c r="P73" s="145">
        <v>6851395.49360641</v>
      </c>
      <c r="Q73" s="146">
        <v>1044489.7574908546</v>
      </c>
      <c r="R73" s="147">
        <v>7895885.2510972647</v>
      </c>
      <c r="S73" s="41"/>
      <c r="T73" s="53">
        <v>10585282.388521601</v>
      </c>
      <c r="U73" s="57">
        <v>57.555922574921844</v>
      </c>
      <c r="V73" s="54">
        <v>1448706.1804271976</v>
      </c>
      <c r="W73" s="57">
        <v>62.777058561650023</v>
      </c>
      <c r="X73" s="46">
        <v>12033988.568948798</v>
      </c>
      <c r="Y73" s="58">
        <v>58.138019077968977</v>
      </c>
      <c r="Z73" s="56">
        <v>6502293.6447323486</v>
      </c>
      <c r="AA73" s="57">
        <v>8.0965032265416212</v>
      </c>
      <c r="AB73" s="54">
        <v>2208016.4448838253</v>
      </c>
      <c r="AC73" s="57">
        <v>9.4204682248600609</v>
      </c>
      <c r="AD73" s="54">
        <v>8710310.0896161739</v>
      </c>
      <c r="AE73" s="58">
        <v>8.3956090789025897</v>
      </c>
      <c r="AF73" s="145">
        <v>17087576.033253949</v>
      </c>
      <c r="AG73" s="146">
        <v>3656722.6253110231</v>
      </c>
      <c r="AH73" s="147">
        <v>20744298.658564974</v>
      </c>
      <c r="AI73" s="43"/>
      <c r="AJ73" s="53">
        <f>SUM(AJ66:AJ72)</f>
        <v>3547253.546624817</v>
      </c>
      <c r="AK73" s="57">
        <v>58.782890821523189</v>
      </c>
      <c r="AL73" s="54">
        <f>SUM(AL66:AL72)</f>
        <v>551532.8585348709</v>
      </c>
      <c r="AM73" s="57">
        <v>63.526014574391951</v>
      </c>
      <c r="AN73" s="54">
        <f>SUM(AN66:AN72)</f>
        <v>4098786.4051596876</v>
      </c>
      <c r="AO73" s="58">
        <v>59.379466080804434</v>
      </c>
      <c r="AP73" s="56">
        <v>487954.74926519889</v>
      </c>
      <c r="AQ73" s="57">
        <v>4.5645053344670714</v>
      </c>
      <c r="AR73" s="54">
        <v>769705.59922064329</v>
      </c>
      <c r="AS73" s="57">
        <v>8.2433422854641414</v>
      </c>
      <c r="AT73" s="54">
        <v>1257660.3484858421</v>
      </c>
      <c r="AU73" s="58">
        <v>6.2796672000291709</v>
      </c>
      <c r="AV73" s="145">
        <v>4035208.2958900151</v>
      </c>
      <c r="AW73" s="146">
        <v>1321238.4577555142</v>
      </c>
      <c r="AX73" s="147">
        <v>5356446.7536455309</v>
      </c>
      <c r="AY73" s="43"/>
      <c r="AZ73" s="53">
        <v>5141006.9086597087</v>
      </c>
      <c r="BA73" s="57">
        <v>48.199048477055641</v>
      </c>
      <c r="BB73" s="54">
        <v>674593.69134029094</v>
      </c>
      <c r="BC73" s="57">
        <v>45.744469474489115</v>
      </c>
      <c r="BD73" s="46">
        <v>5815600.6000000006</v>
      </c>
      <c r="BE73" s="58">
        <v>47.900901910072569</v>
      </c>
      <c r="BF73" s="56">
        <v>2543098.3352064067</v>
      </c>
      <c r="BG73" s="57">
        <v>5.1130401311010942</v>
      </c>
      <c r="BH73" s="54">
        <v>1705652.6647935933</v>
      </c>
      <c r="BI73" s="57">
        <v>9.4889217632827076</v>
      </c>
      <c r="BJ73" s="54">
        <v>4248751</v>
      </c>
      <c r="BK73" s="58">
        <v>6.2746737318110188</v>
      </c>
      <c r="BL73" s="145">
        <v>7684105.2438661158</v>
      </c>
      <c r="BM73" s="146">
        <v>2380246.3561338843</v>
      </c>
      <c r="BN73" s="147">
        <v>10064351.6</v>
      </c>
      <c r="BO73" s="43"/>
      <c r="BP73" s="53">
        <v>1303453.7500000002</v>
      </c>
      <c r="BQ73" s="57">
        <v>17.726105966028861</v>
      </c>
      <c r="BR73" s="54">
        <v>140740.92000000001</v>
      </c>
      <c r="BS73" s="57">
        <v>14.649830332049548</v>
      </c>
      <c r="BT73" s="46">
        <v>1444194.67</v>
      </c>
      <c r="BU73" s="58">
        <v>17.37063591532355</v>
      </c>
      <c r="BV73" s="56">
        <v>743603.24999999988</v>
      </c>
      <c r="BW73" s="57">
        <v>3.4428467254670458</v>
      </c>
      <c r="BX73" s="54">
        <v>802474.91999999993</v>
      </c>
      <c r="BY73" s="57">
        <v>7.623957741527879</v>
      </c>
      <c r="BZ73" s="54">
        <v>1546078.1699999997</v>
      </c>
      <c r="CA73" s="58">
        <v>4.8128145447980026</v>
      </c>
      <c r="CB73" s="145">
        <v>2047057</v>
      </c>
      <c r="CC73" s="146">
        <v>943215.84</v>
      </c>
      <c r="CD73" s="147">
        <v>2990272.84</v>
      </c>
      <c r="CE73" s="43"/>
      <c r="CF73" s="53">
        <v>0</v>
      </c>
      <c r="CG73" s="57">
        <v>0</v>
      </c>
      <c r="CH73" s="54">
        <v>0</v>
      </c>
      <c r="CI73" s="57">
        <v>0</v>
      </c>
      <c r="CJ73" s="46">
        <v>0</v>
      </c>
      <c r="CK73" s="58">
        <v>0</v>
      </c>
      <c r="CL73" s="56">
        <v>0</v>
      </c>
      <c r="CM73" s="57">
        <v>0</v>
      </c>
      <c r="CN73" s="54">
        <v>0</v>
      </c>
      <c r="CO73" s="57">
        <v>0</v>
      </c>
      <c r="CP73" s="54">
        <v>0</v>
      </c>
      <c r="CQ73" s="58">
        <v>0</v>
      </c>
      <c r="CR73" s="145">
        <v>0</v>
      </c>
      <c r="CS73" s="146">
        <v>0</v>
      </c>
      <c r="CT73" s="147">
        <v>0</v>
      </c>
      <c r="CU73" s="43"/>
      <c r="CV73" s="56">
        <v>27088587.506127365</v>
      </c>
      <c r="CW73" s="57">
        <v>41.959038634265646</v>
      </c>
      <c r="CX73" s="57">
        <v>3526063.1633392521</v>
      </c>
      <c r="CY73" s="57">
        <v>40.969292907062631</v>
      </c>
      <c r="CZ73" s="54">
        <v>30614650.669466618</v>
      </c>
      <c r="DA73" s="58">
        <v>41.842614034166893</v>
      </c>
      <c r="DB73" s="56">
        <v>10616754.560489127</v>
      </c>
      <c r="DC73" s="57">
        <v>4.5824051603162941</v>
      </c>
      <c r="DD73" s="54">
        <v>5819849.8733520247</v>
      </c>
      <c r="DE73" s="57">
        <v>6.1533881231809238</v>
      </c>
      <c r="DF73" s="54">
        <v>16436604.43384115</v>
      </c>
      <c r="DG73" s="58">
        <v>5.0378111380207589</v>
      </c>
      <c r="DH73" s="178"/>
      <c r="DI73" s="190" t="s">
        <v>194</v>
      </c>
      <c r="DJ73" s="56">
        <v>30614650.669466618</v>
      </c>
      <c r="DK73" s="54">
        <v>16436604.43384115</v>
      </c>
      <c r="DL73" s="55">
        <v>47051255.103307769</v>
      </c>
      <c r="DM73"/>
      <c r="DO73" s="59"/>
    </row>
    <row r="74" spans="1:119" s="62" customFormat="1" ht="15.6" x14ac:dyDescent="0.3">
      <c r="A74" s="35"/>
      <c r="B74" s="34" t="s">
        <v>73</v>
      </c>
      <c r="C74" s="44"/>
      <c r="D74" s="45"/>
      <c r="E74" s="49"/>
      <c r="F74" s="49"/>
      <c r="G74" s="49"/>
      <c r="H74" s="49"/>
      <c r="I74" s="50"/>
      <c r="J74" s="48"/>
      <c r="K74" s="49"/>
      <c r="L74" s="46"/>
      <c r="M74" s="49"/>
      <c r="N74" s="46"/>
      <c r="O74" s="50"/>
      <c r="P74" s="148"/>
      <c r="Q74" s="149"/>
      <c r="R74" s="150"/>
      <c r="S74" s="41"/>
      <c r="T74" s="45"/>
      <c r="U74" s="49"/>
      <c r="V74" s="49"/>
      <c r="W74" s="49"/>
      <c r="X74" s="49"/>
      <c r="Y74" s="50"/>
      <c r="Z74" s="48"/>
      <c r="AA74" s="49"/>
      <c r="AB74" s="46"/>
      <c r="AC74" s="49"/>
      <c r="AD74" s="46"/>
      <c r="AE74" s="50"/>
      <c r="AF74" s="148"/>
      <c r="AG74" s="149"/>
      <c r="AH74" s="150"/>
      <c r="AI74" s="43"/>
      <c r="AJ74" s="45"/>
      <c r="AK74" s="49"/>
      <c r="AL74" s="49"/>
      <c r="AM74" s="49"/>
      <c r="AN74" s="49"/>
      <c r="AO74" s="50"/>
      <c r="AP74" s="48"/>
      <c r="AQ74" s="49"/>
      <c r="AR74" s="46"/>
      <c r="AS74" s="49"/>
      <c r="AT74" s="46"/>
      <c r="AU74" s="50"/>
      <c r="AV74" s="148"/>
      <c r="AW74" s="149"/>
      <c r="AX74" s="150"/>
      <c r="AY74" s="43"/>
      <c r="AZ74" s="45"/>
      <c r="BA74" s="49"/>
      <c r="BB74" s="49"/>
      <c r="BC74" s="49"/>
      <c r="BD74" s="49"/>
      <c r="BE74" s="50"/>
      <c r="BF74" s="48"/>
      <c r="BG74" s="49"/>
      <c r="BH74" s="46"/>
      <c r="BI74" s="49"/>
      <c r="BJ74" s="46"/>
      <c r="BK74" s="50"/>
      <c r="BL74" s="148"/>
      <c r="BM74" s="149"/>
      <c r="BN74" s="150"/>
      <c r="BO74" s="43"/>
      <c r="BP74" s="45"/>
      <c r="BQ74" s="49"/>
      <c r="BR74" s="49"/>
      <c r="BS74" s="49"/>
      <c r="BT74" s="49"/>
      <c r="BU74" s="50"/>
      <c r="BV74" s="48"/>
      <c r="BW74" s="49"/>
      <c r="BX74" s="46"/>
      <c r="BY74" s="49"/>
      <c r="BZ74" s="46"/>
      <c r="CA74" s="50"/>
      <c r="CB74" s="148"/>
      <c r="CC74" s="149"/>
      <c r="CD74" s="150"/>
      <c r="CE74" s="43"/>
      <c r="CF74" s="45"/>
      <c r="CG74" s="49"/>
      <c r="CH74" s="49"/>
      <c r="CI74" s="49"/>
      <c r="CJ74" s="49"/>
      <c r="CK74" s="50"/>
      <c r="CL74" s="48"/>
      <c r="CM74" s="49"/>
      <c r="CN74" s="46"/>
      <c r="CO74" s="49"/>
      <c r="CP74" s="46"/>
      <c r="CQ74" s="50"/>
      <c r="CR74" s="148"/>
      <c r="CS74" s="149"/>
      <c r="CT74" s="150"/>
      <c r="CU74" s="43"/>
      <c r="CV74" s="48"/>
      <c r="CW74" s="49"/>
      <c r="CX74" s="49"/>
      <c r="CY74" s="49"/>
      <c r="CZ74" s="46"/>
      <c r="DA74" s="50"/>
      <c r="DB74" s="60"/>
      <c r="DC74" s="49"/>
      <c r="DD74" s="46"/>
      <c r="DE74" s="49"/>
      <c r="DF74" s="46"/>
      <c r="DG74" s="50"/>
      <c r="DH74" s="177"/>
      <c r="DI74" s="189" t="s">
        <v>73</v>
      </c>
      <c r="DJ74" s="48"/>
      <c r="DK74" s="46"/>
      <c r="DL74" s="47"/>
      <c r="DM74"/>
    </row>
    <row r="75" spans="1:119" s="62" customFormat="1" ht="15.6" x14ac:dyDescent="0.3">
      <c r="A75" s="35">
        <v>60</v>
      </c>
      <c r="B75" s="35" t="s">
        <v>74</v>
      </c>
      <c r="C75" s="44"/>
      <c r="D75" s="45">
        <v>2842336.778127505</v>
      </c>
      <c r="E75" s="49">
        <v>29.38332087423635</v>
      </c>
      <c r="F75" s="49">
        <v>310131.65608383866</v>
      </c>
      <c r="G75" s="49">
        <v>22.740259281701032</v>
      </c>
      <c r="H75" s="46">
        <v>3152468.4342113435</v>
      </c>
      <c r="I75" s="50">
        <v>28.562470524062874</v>
      </c>
      <c r="J75" s="48">
        <v>255732.90761374359</v>
      </c>
      <c r="K75" s="49">
        <v>1.1032433320552697</v>
      </c>
      <c r="L75" s="46">
        <v>251364.63238625648</v>
      </c>
      <c r="M75" s="49">
        <v>1.3823091902193994</v>
      </c>
      <c r="N75" s="46">
        <v>507097.54000000004</v>
      </c>
      <c r="O75" s="50">
        <v>1.2259245004774626</v>
      </c>
      <c r="P75" s="139">
        <v>3098069.6857412485</v>
      </c>
      <c r="Q75" s="140">
        <v>561496.28847009514</v>
      </c>
      <c r="R75" s="141">
        <v>3659565.9742113436</v>
      </c>
      <c r="S75" s="41"/>
      <c r="T75" s="45">
        <v>518830.05508934893</v>
      </c>
      <c r="U75" s="49">
        <v>2.821062432179068</v>
      </c>
      <c r="V75" s="49">
        <v>77549.919160885314</v>
      </c>
      <c r="W75" s="49">
        <v>3.3604852953540458</v>
      </c>
      <c r="X75" s="46">
        <v>596379.9742502342</v>
      </c>
      <c r="Y75" s="50">
        <v>2.8812018660333067</v>
      </c>
      <c r="Z75" s="48">
        <v>302750.80623493949</v>
      </c>
      <c r="AA75" s="49">
        <v>0.37697818853583376</v>
      </c>
      <c r="AB75" s="46">
        <v>409471.38193154137</v>
      </c>
      <c r="AC75" s="49">
        <v>1.7470033574313262</v>
      </c>
      <c r="AD75" s="46">
        <v>712222.18816648086</v>
      </c>
      <c r="AE75" s="50">
        <v>0.68648980434057871</v>
      </c>
      <c r="AF75" s="139">
        <v>821580.86132428842</v>
      </c>
      <c r="AG75" s="140">
        <v>487021.3010924267</v>
      </c>
      <c r="AH75" s="141">
        <v>1308602.1624167152</v>
      </c>
      <c r="AI75" s="43"/>
      <c r="AJ75" s="45">
        <v>332097.60685837193</v>
      </c>
      <c r="AK75" s="49">
        <v>5.5033160470357432</v>
      </c>
      <c r="AL75" s="46">
        <v>51635.086135149679</v>
      </c>
      <c r="AM75" s="49">
        <v>5.9473722800218471</v>
      </c>
      <c r="AN75" s="46">
        <v>383732.69299352163</v>
      </c>
      <c r="AO75" s="50">
        <v>5.5591680500894087</v>
      </c>
      <c r="AP75" s="48">
        <v>106490.16083543215</v>
      </c>
      <c r="AQ75" s="49">
        <v>0.99614750739398839</v>
      </c>
      <c r="AR75" s="46">
        <v>167978.84062071334</v>
      </c>
      <c r="AS75" s="49">
        <v>1.7990087136614796</v>
      </c>
      <c r="AT75" s="46">
        <v>274469.00145614549</v>
      </c>
      <c r="AU75" s="50">
        <v>1.3704606239228336</v>
      </c>
      <c r="AV75" s="139">
        <v>438587.76769380411</v>
      </c>
      <c r="AW75" s="140">
        <v>219613.92675586301</v>
      </c>
      <c r="AX75" s="141">
        <v>658201.69444966712</v>
      </c>
      <c r="AY75" s="43"/>
      <c r="AZ75" s="45">
        <v>2355217.9380150782</v>
      </c>
      <c r="BA75" s="49">
        <v>22.081134218513419</v>
      </c>
      <c r="BB75" s="49">
        <v>309047.46695442061</v>
      </c>
      <c r="BC75" s="49">
        <v>20.956633007012993</v>
      </c>
      <c r="BD75" s="46">
        <v>2664265.404969499</v>
      </c>
      <c r="BE75" s="50">
        <v>21.944546161894909</v>
      </c>
      <c r="BF75" s="48">
        <v>42458.108805560609</v>
      </c>
      <c r="BG75" s="49">
        <v>8.5364380609320153E-2</v>
      </c>
      <c r="BH75" s="46">
        <v>28476.597001280636</v>
      </c>
      <c r="BI75" s="49">
        <v>0.15842158641506429</v>
      </c>
      <c r="BJ75" s="46">
        <v>70934.705806841244</v>
      </c>
      <c r="BK75" s="50">
        <v>0.10475834785327014</v>
      </c>
      <c r="BL75" s="139">
        <v>2397676.0468206387</v>
      </c>
      <c r="BM75" s="140">
        <v>337524.06395570125</v>
      </c>
      <c r="BN75" s="141">
        <v>2735200.1107763401</v>
      </c>
      <c r="BO75" s="43"/>
      <c r="BP75" s="45">
        <v>0</v>
      </c>
      <c r="BQ75" s="49">
        <v>0</v>
      </c>
      <c r="BR75" s="49">
        <v>0</v>
      </c>
      <c r="BS75" s="49">
        <v>0</v>
      </c>
      <c r="BT75" s="46">
        <v>0</v>
      </c>
      <c r="BU75" s="50">
        <v>0</v>
      </c>
      <c r="BV75" s="48">
        <v>0</v>
      </c>
      <c r="BW75" s="49">
        <v>0</v>
      </c>
      <c r="BX75" s="46">
        <v>0</v>
      </c>
      <c r="BY75" s="49">
        <v>0</v>
      </c>
      <c r="BZ75" s="46">
        <v>0</v>
      </c>
      <c r="CA75" s="50">
        <v>0</v>
      </c>
      <c r="CB75" s="139">
        <v>0</v>
      </c>
      <c r="CC75" s="140">
        <v>0</v>
      </c>
      <c r="CD75" s="141">
        <v>0</v>
      </c>
      <c r="CE75" s="43"/>
      <c r="CF75" s="45">
        <v>0</v>
      </c>
      <c r="CG75" s="49">
        <v>0</v>
      </c>
      <c r="CH75" s="49">
        <v>0</v>
      </c>
      <c r="CI75" s="49">
        <v>0</v>
      </c>
      <c r="CJ75" s="46">
        <v>0</v>
      </c>
      <c r="CK75" s="50">
        <v>0</v>
      </c>
      <c r="CL75" s="48">
        <v>0</v>
      </c>
      <c r="CM75" s="49">
        <v>0</v>
      </c>
      <c r="CN75" s="46">
        <v>0</v>
      </c>
      <c r="CO75" s="49">
        <v>0</v>
      </c>
      <c r="CP75" s="46">
        <v>0</v>
      </c>
      <c r="CQ75" s="50">
        <v>0</v>
      </c>
      <c r="CR75" s="139">
        <v>0</v>
      </c>
      <c r="CS75" s="140">
        <v>0</v>
      </c>
      <c r="CT75" s="141">
        <v>0</v>
      </c>
      <c r="CU75" s="43"/>
      <c r="CV75" s="48">
        <v>6048482.3780903034</v>
      </c>
      <c r="CW75" s="49">
        <v>9.3688349650405254</v>
      </c>
      <c r="CX75" s="49">
        <v>748364.12833429431</v>
      </c>
      <c r="CY75" s="49">
        <v>8.6952353813851495</v>
      </c>
      <c r="CZ75" s="46">
        <v>6796846.5064245975</v>
      </c>
      <c r="DA75" s="50">
        <v>9.289598894605156</v>
      </c>
      <c r="DB75" s="48">
        <v>707431.9834896758</v>
      </c>
      <c r="DC75" s="49">
        <v>0.30534189645677662</v>
      </c>
      <c r="DD75" s="46">
        <v>857291.45193979179</v>
      </c>
      <c r="DE75" s="49">
        <v>0.90642321593640884</v>
      </c>
      <c r="DF75" s="46">
        <v>1564723.4354294676</v>
      </c>
      <c r="DG75" s="50">
        <v>0.47958695986495253</v>
      </c>
      <c r="DH75" s="177"/>
      <c r="DI75" s="190" t="s">
        <v>74</v>
      </c>
      <c r="DJ75" s="48">
        <v>6796846.5064245975</v>
      </c>
      <c r="DK75" s="46">
        <v>1564723.4354294676</v>
      </c>
      <c r="DL75" s="47">
        <v>8361569.9418540653</v>
      </c>
      <c r="DM75"/>
    </row>
    <row r="76" spans="1:119" s="62" customFormat="1" ht="15.6" x14ac:dyDescent="0.3">
      <c r="A76" s="35">
        <v>61</v>
      </c>
      <c r="B76" s="35" t="s">
        <v>75</v>
      </c>
      <c r="C76" s="44"/>
      <c r="D76" s="45">
        <v>341.33628295399819</v>
      </c>
      <c r="E76" s="49">
        <v>3.528643616490734E-3</v>
      </c>
      <c r="F76" s="49">
        <v>37.243717046001805</v>
      </c>
      <c r="G76" s="49">
        <v>2.7308782113214403E-3</v>
      </c>
      <c r="H76" s="46">
        <v>378.58</v>
      </c>
      <c r="I76" s="50">
        <v>3.430067680821955E-3</v>
      </c>
      <c r="J76" s="48">
        <v>385677.12194644212</v>
      </c>
      <c r="K76" s="49">
        <v>1.663828550983137</v>
      </c>
      <c r="L76" s="46">
        <v>379089.21805355791</v>
      </c>
      <c r="M76" s="49">
        <v>2.084694672651052</v>
      </c>
      <c r="N76" s="46">
        <v>764766.34000000008</v>
      </c>
      <c r="O76" s="50">
        <v>1.8488470548417122</v>
      </c>
      <c r="P76" s="139">
        <v>386018.45822939608</v>
      </c>
      <c r="Q76" s="140">
        <v>379126.4617706039</v>
      </c>
      <c r="R76" s="141">
        <v>765144.91999999993</v>
      </c>
      <c r="S76" s="41"/>
      <c r="T76" s="45">
        <v>305267.44937087339</v>
      </c>
      <c r="U76" s="49">
        <v>1.6598470438243811</v>
      </c>
      <c r="V76" s="49">
        <v>35682.220996021737</v>
      </c>
      <c r="W76" s="49">
        <v>1.5462244224128672</v>
      </c>
      <c r="X76" s="46">
        <v>340949.67036689515</v>
      </c>
      <c r="Y76" s="50">
        <v>1.6471794307304466</v>
      </c>
      <c r="Z76" s="48">
        <v>1340015.8173675959</v>
      </c>
      <c r="AA76" s="49">
        <v>1.6685562021215268</v>
      </c>
      <c r="AB76" s="46">
        <v>365086.73672177648</v>
      </c>
      <c r="AC76" s="49">
        <v>1.5576369508363439</v>
      </c>
      <c r="AD76" s="46">
        <v>1705102.5540893723</v>
      </c>
      <c r="AE76" s="50">
        <v>1.6434976867974567</v>
      </c>
      <c r="AF76" s="139">
        <v>1645283.2667384692</v>
      </c>
      <c r="AG76" s="140">
        <v>400768.95771779824</v>
      </c>
      <c r="AH76" s="141">
        <v>2046052.2244562674</v>
      </c>
      <c r="AI76" s="43"/>
      <c r="AJ76" s="45">
        <v>132556.55162225006</v>
      </c>
      <c r="AK76" s="49">
        <v>2.1966451507539988</v>
      </c>
      <c r="AL76" s="46">
        <v>20610.112266518885</v>
      </c>
      <c r="AM76" s="49">
        <v>2.3738899178206503</v>
      </c>
      <c r="AN76" s="46">
        <v>153166.66388876893</v>
      </c>
      <c r="AO76" s="50">
        <v>2.218938442765424</v>
      </c>
      <c r="AP76" s="48">
        <v>42335.491126344845</v>
      </c>
      <c r="AQ76" s="49">
        <v>0.39602150685997312</v>
      </c>
      <c r="AR76" s="46">
        <v>66780.504984886153</v>
      </c>
      <c r="AS76" s="49">
        <v>0.71520144993612877</v>
      </c>
      <c r="AT76" s="46">
        <v>109115.996111231</v>
      </c>
      <c r="AU76" s="50">
        <v>0.54483083815369371</v>
      </c>
      <c r="AV76" s="139">
        <v>174892.04274859489</v>
      </c>
      <c r="AW76" s="140">
        <v>87390.617251405041</v>
      </c>
      <c r="AX76" s="141">
        <v>262282.65999999992</v>
      </c>
      <c r="AY76" s="43"/>
      <c r="AZ76" s="45">
        <v>278212.02581157256</v>
      </c>
      <c r="BA76" s="49">
        <v>2.6083518573772531</v>
      </c>
      <c r="BB76" s="49">
        <v>36506.482251823771</v>
      </c>
      <c r="BC76" s="49">
        <v>2.4755192413252711</v>
      </c>
      <c r="BD76" s="46">
        <v>314718.50806339632</v>
      </c>
      <c r="BE76" s="50">
        <v>2.5922172826017538</v>
      </c>
      <c r="BF76" s="48">
        <v>314696.83030446107</v>
      </c>
      <c r="BG76" s="49">
        <v>0.63271541654578756</v>
      </c>
      <c r="BH76" s="46">
        <v>211066.74475776244</v>
      </c>
      <c r="BI76" s="49">
        <v>1.1742108280172818</v>
      </c>
      <c r="BJ76" s="46">
        <v>525763.57506222348</v>
      </c>
      <c r="BK76" s="50">
        <v>0.77646228117062743</v>
      </c>
      <c r="BL76" s="139">
        <v>592908.85611603362</v>
      </c>
      <c r="BM76" s="140">
        <v>247573.2270095862</v>
      </c>
      <c r="BN76" s="141">
        <v>840482.0831256198</v>
      </c>
      <c r="BO76" s="43"/>
      <c r="BP76" s="45">
        <v>0</v>
      </c>
      <c r="BQ76" s="49">
        <v>0</v>
      </c>
      <c r="BR76" s="49">
        <v>0</v>
      </c>
      <c r="BS76" s="49">
        <v>0</v>
      </c>
      <c r="BT76" s="46">
        <v>0</v>
      </c>
      <c r="BU76" s="50">
        <v>0</v>
      </c>
      <c r="BV76" s="48">
        <v>0</v>
      </c>
      <c r="BW76" s="49">
        <v>0</v>
      </c>
      <c r="BX76" s="46">
        <v>0</v>
      </c>
      <c r="BY76" s="49">
        <v>0</v>
      </c>
      <c r="BZ76" s="46">
        <v>0</v>
      </c>
      <c r="CA76" s="50">
        <v>0</v>
      </c>
      <c r="CB76" s="139">
        <v>0</v>
      </c>
      <c r="CC76" s="140">
        <v>0</v>
      </c>
      <c r="CD76" s="141">
        <v>0</v>
      </c>
      <c r="CE76" s="43"/>
      <c r="CF76" s="45">
        <v>0</v>
      </c>
      <c r="CG76" s="49">
        <v>0</v>
      </c>
      <c r="CH76" s="49">
        <v>0</v>
      </c>
      <c r="CI76" s="49">
        <v>0</v>
      </c>
      <c r="CJ76" s="46">
        <v>0</v>
      </c>
      <c r="CK76" s="50">
        <v>0</v>
      </c>
      <c r="CL76" s="48">
        <v>0</v>
      </c>
      <c r="CM76" s="49">
        <v>0</v>
      </c>
      <c r="CN76" s="46">
        <v>0</v>
      </c>
      <c r="CO76" s="49">
        <v>0</v>
      </c>
      <c r="CP76" s="46">
        <v>0</v>
      </c>
      <c r="CQ76" s="50">
        <v>0</v>
      </c>
      <c r="CR76" s="139">
        <v>0</v>
      </c>
      <c r="CS76" s="140">
        <v>0</v>
      </c>
      <c r="CT76" s="141">
        <v>0</v>
      </c>
      <c r="CU76" s="43"/>
      <c r="CV76" s="48">
        <v>716377.36308764992</v>
      </c>
      <c r="CW76" s="49">
        <v>1.109637239214075</v>
      </c>
      <c r="CX76" s="49">
        <v>92836.059231410385</v>
      </c>
      <c r="CY76" s="49">
        <v>1.0786612510330489</v>
      </c>
      <c r="CZ76" s="46">
        <v>809213.42231906031</v>
      </c>
      <c r="DA76" s="50">
        <v>1.105993508367334</v>
      </c>
      <c r="DB76" s="48">
        <v>2082725.2607448439</v>
      </c>
      <c r="DC76" s="49">
        <v>0.89894618246864444</v>
      </c>
      <c r="DD76" s="46">
        <v>1022023.2045179829</v>
      </c>
      <c r="DE76" s="49">
        <v>1.0805958203650501</v>
      </c>
      <c r="DF76" s="46">
        <v>3104748.4652628265</v>
      </c>
      <c r="DG76" s="50">
        <v>0.95160387061761686</v>
      </c>
      <c r="DH76" s="177"/>
      <c r="DI76" s="190" t="s">
        <v>75</v>
      </c>
      <c r="DJ76" s="48">
        <v>809213.42231906031</v>
      </c>
      <c r="DK76" s="46">
        <v>3104748.4652628265</v>
      </c>
      <c r="DL76" s="47">
        <v>3913961.8875818867</v>
      </c>
      <c r="DM76"/>
    </row>
    <row r="77" spans="1:119" s="62" customFormat="1" ht="15.6" x14ac:dyDescent="0.3">
      <c r="A77" s="35">
        <v>62</v>
      </c>
      <c r="B77" s="35" t="s">
        <v>76</v>
      </c>
      <c r="C77" s="44"/>
      <c r="D77" s="45">
        <v>201375.82930762408</v>
      </c>
      <c r="E77" s="49">
        <v>2.0817697094851195</v>
      </c>
      <c r="F77" s="49">
        <v>21972.420692375916</v>
      </c>
      <c r="G77" s="49">
        <v>1.6111175166722331</v>
      </c>
      <c r="H77" s="46">
        <v>223348.25</v>
      </c>
      <c r="I77" s="50">
        <v>2.0236135397885313</v>
      </c>
      <c r="J77" s="48">
        <v>13418.160460466421</v>
      </c>
      <c r="K77" s="49">
        <v>5.7886551224828282E-2</v>
      </c>
      <c r="L77" s="46">
        <v>13188.95953953358</v>
      </c>
      <c r="M77" s="49">
        <v>7.2528978352508627E-2</v>
      </c>
      <c r="N77" s="46">
        <v>26607.120000000003</v>
      </c>
      <c r="O77" s="50">
        <v>6.4323562475069207E-2</v>
      </c>
      <c r="P77" s="139">
        <v>214793.98976809051</v>
      </c>
      <c r="Q77" s="140">
        <v>35161.380231909498</v>
      </c>
      <c r="R77" s="141">
        <v>249955.37</v>
      </c>
      <c r="S77" s="41"/>
      <c r="T77" s="45">
        <v>213149.81926855445</v>
      </c>
      <c r="U77" s="49">
        <v>1.1589709224935401</v>
      </c>
      <c r="V77" s="49">
        <v>25171.17751697651</v>
      </c>
      <c r="W77" s="49">
        <v>1.0907473899110156</v>
      </c>
      <c r="X77" s="46">
        <v>238320.99678553097</v>
      </c>
      <c r="Y77" s="50">
        <v>1.1513647847023092</v>
      </c>
      <c r="Z77" s="48">
        <v>1024370.6131082403</v>
      </c>
      <c r="AA77" s="49">
        <v>1.2755222122157299</v>
      </c>
      <c r="AB77" s="46">
        <v>277758.84756666602</v>
      </c>
      <c r="AC77" s="49">
        <v>1.1850538539866715</v>
      </c>
      <c r="AD77" s="46">
        <v>1302129.4606749064</v>
      </c>
      <c r="AE77" s="50">
        <v>1.2550838959202326</v>
      </c>
      <c r="AF77" s="139">
        <v>1237520.4323767947</v>
      </c>
      <c r="AG77" s="140">
        <v>302930.02508364251</v>
      </c>
      <c r="AH77" s="141">
        <v>1540450.4574604372</v>
      </c>
      <c r="AI77" s="43"/>
      <c r="AJ77" s="45">
        <v>66643.656749997739</v>
      </c>
      <c r="AK77" s="49">
        <v>1.1043774422072705</v>
      </c>
      <c r="AL77" s="46">
        <v>10361.866167000155</v>
      </c>
      <c r="AM77" s="49">
        <v>1.1934883859709922</v>
      </c>
      <c r="AN77" s="46">
        <v>77005.522916997899</v>
      </c>
      <c r="AO77" s="50">
        <v>1.1155855377895301</v>
      </c>
      <c r="AP77" s="48">
        <v>21284.439768823315</v>
      </c>
      <c r="AQ77" s="49">
        <v>0.19910235326582584</v>
      </c>
      <c r="AR77" s="46">
        <v>33574.327314178809</v>
      </c>
      <c r="AS77" s="49">
        <v>0.35957211735918099</v>
      </c>
      <c r="AT77" s="46">
        <v>54858.767083002123</v>
      </c>
      <c r="AU77" s="50">
        <v>0.27391719926601982</v>
      </c>
      <c r="AV77" s="139">
        <v>87928.096518821054</v>
      </c>
      <c r="AW77" s="140">
        <v>43936.193481178962</v>
      </c>
      <c r="AX77" s="141">
        <v>131864.29</v>
      </c>
      <c r="AY77" s="43"/>
      <c r="AZ77" s="45">
        <v>721080.38327452808</v>
      </c>
      <c r="BA77" s="49">
        <v>6.7604243617645281</v>
      </c>
      <c r="BB77" s="49">
        <v>94618.872557215174</v>
      </c>
      <c r="BC77" s="49">
        <v>6.4161437958374705</v>
      </c>
      <c r="BD77" s="46">
        <v>815699.25583174324</v>
      </c>
      <c r="BE77" s="50">
        <v>6.7186061645491124</v>
      </c>
      <c r="BF77" s="48">
        <v>340585.22776628606</v>
      </c>
      <c r="BG77" s="49">
        <v>0.68476547427250278</v>
      </c>
      <c r="BH77" s="46">
        <v>228430.05843961958</v>
      </c>
      <c r="BI77" s="49">
        <v>1.2708067695470402</v>
      </c>
      <c r="BJ77" s="46">
        <v>569015.28620590561</v>
      </c>
      <c r="BK77" s="50">
        <v>0.84033761200765233</v>
      </c>
      <c r="BL77" s="139">
        <v>1061665.6110408141</v>
      </c>
      <c r="BM77" s="140">
        <v>323048.93099683477</v>
      </c>
      <c r="BN77" s="141">
        <v>1384714.5420376488</v>
      </c>
      <c r="BO77" s="43"/>
      <c r="BP77" s="45">
        <v>0</v>
      </c>
      <c r="BQ77" s="49">
        <v>0</v>
      </c>
      <c r="BR77" s="49">
        <v>0</v>
      </c>
      <c r="BS77" s="49">
        <v>0</v>
      </c>
      <c r="BT77" s="46">
        <v>0</v>
      </c>
      <c r="BU77" s="50">
        <v>0</v>
      </c>
      <c r="BV77" s="48">
        <v>0</v>
      </c>
      <c r="BW77" s="49">
        <v>0</v>
      </c>
      <c r="BX77" s="46">
        <v>0</v>
      </c>
      <c r="BY77" s="49">
        <v>0</v>
      </c>
      <c r="BZ77" s="46">
        <v>0</v>
      </c>
      <c r="CA77" s="50">
        <v>0</v>
      </c>
      <c r="CB77" s="139">
        <v>0</v>
      </c>
      <c r="CC77" s="140">
        <v>0</v>
      </c>
      <c r="CD77" s="141">
        <v>0</v>
      </c>
      <c r="CE77" s="43"/>
      <c r="CF77" s="45">
        <v>0</v>
      </c>
      <c r="CG77" s="49">
        <v>0</v>
      </c>
      <c r="CH77" s="49">
        <v>0</v>
      </c>
      <c r="CI77" s="49">
        <v>0</v>
      </c>
      <c r="CJ77" s="46">
        <v>0</v>
      </c>
      <c r="CK77" s="50">
        <v>0</v>
      </c>
      <c r="CL77" s="48">
        <v>987</v>
      </c>
      <c r="CM77" s="49">
        <v>2.137798089627239E-3</v>
      </c>
      <c r="CN77" s="46">
        <v>555</v>
      </c>
      <c r="CO77" s="49">
        <v>3.6709991070542711E-3</v>
      </c>
      <c r="CP77" s="46">
        <v>1542</v>
      </c>
      <c r="CQ77" s="50">
        <v>2.5160106057515808E-3</v>
      </c>
      <c r="CR77" s="139">
        <v>987</v>
      </c>
      <c r="CS77" s="140">
        <v>555</v>
      </c>
      <c r="CT77" s="141">
        <v>1542</v>
      </c>
      <c r="CU77" s="43"/>
      <c r="CV77" s="48">
        <v>1202249.6886007043</v>
      </c>
      <c r="CW77" s="49">
        <v>1.8622322452442461</v>
      </c>
      <c r="CX77" s="49">
        <v>152124.33693356774</v>
      </c>
      <c r="CY77" s="49">
        <v>1.7675311613595117</v>
      </c>
      <c r="CZ77" s="46">
        <v>1354374.025534272</v>
      </c>
      <c r="DA77" s="50">
        <v>1.851092479224385</v>
      </c>
      <c r="DB77" s="48">
        <v>1400645.441103816</v>
      </c>
      <c r="DC77" s="49">
        <v>0.60454679069004669</v>
      </c>
      <c r="DD77" s="46">
        <v>553507.19285999797</v>
      </c>
      <c r="DE77" s="49">
        <v>0.58522894245693358</v>
      </c>
      <c r="DF77" s="46">
        <v>1954152.633963814</v>
      </c>
      <c r="DG77" s="50">
        <v>0.59894681680764028</v>
      </c>
      <c r="DH77" s="177"/>
      <c r="DI77" s="190" t="s">
        <v>76</v>
      </c>
      <c r="DJ77" s="48">
        <v>1354374.025534272</v>
      </c>
      <c r="DK77" s="46">
        <v>1954152.633963814</v>
      </c>
      <c r="DL77" s="47">
        <v>3308526.6594980862</v>
      </c>
      <c r="DM77"/>
    </row>
    <row r="78" spans="1:119" s="62" customFormat="1" ht="15.6" x14ac:dyDescent="0.3">
      <c r="A78" s="35">
        <v>63</v>
      </c>
      <c r="B78" s="35" t="s">
        <v>77</v>
      </c>
      <c r="C78" s="44"/>
      <c r="D78" s="45">
        <v>518187.30139321671</v>
      </c>
      <c r="E78" s="49">
        <v>5.3568823606547582</v>
      </c>
      <c r="F78" s="49">
        <v>56540.198606783255</v>
      </c>
      <c r="G78" s="49">
        <v>4.1457837371156518</v>
      </c>
      <c r="H78" s="46">
        <v>574727.5</v>
      </c>
      <c r="I78" s="50">
        <v>5.2072328782017019</v>
      </c>
      <c r="J78" s="48">
        <v>132637.24973563291</v>
      </c>
      <c r="K78" s="49">
        <v>0.57220309548117965</v>
      </c>
      <c r="L78" s="46">
        <v>130371.62026436711</v>
      </c>
      <c r="M78" s="49">
        <v>0.71694210567501326</v>
      </c>
      <c r="N78" s="46">
        <v>263008.87</v>
      </c>
      <c r="O78" s="50">
        <v>0.63583234415984724</v>
      </c>
      <c r="P78" s="139">
        <v>650824.55112884962</v>
      </c>
      <c r="Q78" s="140">
        <v>186911.81887115038</v>
      </c>
      <c r="R78" s="141">
        <v>837736.37</v>
      </c>
      <c r="S78" s="41"/>
      <c r="T78" s="45">
        <v>1091798.7289675195</v>
      </c>
      <c r="U78" s="49">
        <v>5.9364956744086577</v>
      </c>
      <c r="V78" s="49">
        <v>114933.64255968301</v>
      </c>
      <c r="W78" s="49">
        <v>4.9804412427821214</v>
      </c>
      <c r="X78" s="46">
        <v>1206732.3715272024</v>
      </c>
      <c r="Y78" s="50">
        <v>5.8299066212242252</v>
      </c>
      <c r="Z78" s="48">
        <v>783602.68412630283</v>
      </c>
      <c r="AA78" s="49">
        <v>0.97572364568540482</v>
      </c>
      <c r="AB78" s="46">
        <v>320039.97916111338</v>
      </c>
      <c r="AC78" s="49">
        <v>1.3654456520729286</v>
      </c>
      <c r="AD78" s="46">
        <v>1103642.6632874161</v>
      </c>
      <c r="AE78" s="50">
        <v>1.0637683697169462</v>
      </c>
      <c r="AF78" s="139">
        <v>1875401.4130938223</v>
      </c>
      <c r="AG78" s="140">
        <v>434973.62172079639</v>
      </c>
      <c r="AH78" s="141">
        <v>2310375.0348146185</v>
      </c>
      <c r="AI78" s="43"/>
      <c r="AJ78" s="45">
        <v>0</v>
      </c>
      <c r="AK78" s="49">
        <v>0</v>
      </c>
      <c r="AL78" s="46">
        <v>0</v>
      </c>
      <c r="AM78" s="49">
        <v>0</v>
      </c>
      <c r="AN78" s="46">
        <v>0</v>
      </c>
      <c r="AO78" s="50">
        <v>0</v>
      </c>
      <c r="AP78" s="48">
        <v>0</v>
      </c>
      <c r="AQ78" s="49">
        <v>0</v>
      </c>
      <c r="AR78" s="46">
        <v>0</v>
      </c>
      <c r="AS78" s="49">
        <v>0</v>
      </c>
      <c r="AT78" s="46">
        <v>0</v>
      </c>
      <c r="AU78" s="50">
        <v>0</v>
      </c>
      <c r="AV78" s="139">
        <v>0</v>
      </c>
      <c r="AW78" s="140">
        <v>0</v>
      </c>
      <c r="AX78" s="141">
        <v>0</v>
      </c>
      <c r="AY78" s="43"/>
      <c r="AZ78" s="45">
        <v>216385.86479929535</v>
      </c>
      <c r="BA78" s="49">
        <v>2.0287062383913237</v>
      </c>
      <c r="BB78" s="49">
        <v>28393.764467216733</v>
      </c>
      <c r="BC78" s="49">
        <v>1.9253925861000023</v>
      </c>
      <c r="BD78" s="46">
        <v>244779.62926651209</v>
      </c>
      <c r="BE78" s="50">
        <v>2.0161571981196786</v>
      </c>
      <c r="BF78" s="48">
        <v>283872.29225000966</v>
      </c>
      <c r="BG78" s="49">
        <v>0.57074097461675732</v>
      </c>
      <c r="BH78" s="46">
        <v>190392.76815774266</v>
      </c>
      <c r="BI78" s="49">
        <v>1.0591969388810285</v>
      </c>
      <c r="BJ78" s="46">
        <v>474265.06040775229</v>
      </c>
      <c r="BK78" s="50">
        <v>0.70040784137651024</v>
      </c>
      <c r="BL78" s="139">
        <v>500258.15704930504</v>
      </c>
      <c r="BM78" s="140">
        <v>218786.53262495939</v>
      </c>
      <c r="BN78" s="141">
        <v>719044.6896742644</v>
      </c>
      <c r="BO78" s="43"/>
      <c r="BP78" s="45">
        <v>9599.8200000000015</v>
      </c>
      <c r="BQ78" s="49">
        <v>0.13055118110236222</v>
      </c>
      <c r="BR78" s="49">
        <v>714.54</v>
      </c>
      <c r="BS78" s="49">
        <v>7.4377016758613509E-2</v>
      </c>
      <c r="BT78" s="46">
        <v>10314.36</v>
      </c>
      <c r="BU78" s="50">
        <v>0.12406013952369498</v>
      </c>
      <c r="BV78" s="48">
        <v>28337.14</v>
      </c>
      <c r="BW78" s="49">
        <v>0.13119957404449384</v>
      </c>
      <c r="BX78" s="46">
        <v>7644.81</v>
      </c>
      <c r="BY78" s="49">
        <v>7.2629943851715326E-2</v>
      </c>
      <c r="BZ78" s="46">
        <v>35981.949999999997</v>
      </c>
      <c r="CA78" s="50">
        <v>0.11200885936459117</v>
      </c>
      <c r="CB78" s="139">
        <v>37936.959999999999</v>
      </c>
      <c r="CC78" s="140">
        <v>8359.35</v>
      </c>
      <c r="CD78" s="141">
        <v>46296.31</v>
      </c>
      <c r="CE78" s="43"/>
      <c r="CF78" s="45">
        <v>0</v>
      </c>
      <c r="CG78" s="49">
        <v>0</v>
      </c>
      <c r="CH78" s="49">
        <v>0</v>
      </c>
      <c r="CI78" s="49">
        <v>0</v>
      </c>
      <c r="CJ78" s="46">
        <v>0</v>
      </c>
      <c r="CK78" s="50">
        <v>0</v>
      </c>
      <c r="CL78" s="48">
        <v>0</v>
      </c>
      <c r="CM78" s="49">
        <v>0</v>
      </c>
      <c r="CN78" s="46">
        <v>0</v>
      </c>
      <c r="CO78" s="49">
        <v>0</v>
      </c>
      <c r="CP78" s="46">
        <v>0</v>
      </c>
      <c r="CQ78" s="50">
        <v>0</v>
      </c>
      <c r="CR78" s="139">
        <v>0</v>
      </c>
      <c r="CS78" s="140">
        <v>0</v>
      </c>
      <c r="CT78" s="141">
        <v>0</v>
      </c>
      <c r="CU78" s="43"/>
      <c r="CV78" s="48">
        <v>1835971.7151600316</v>
      </c>
      <c r="CW78" s="49">
        <v>2.8438399791201179</v>
      </c>
      <c r="CX78" s="49">
        <v>200582.14563368302</v>
      </c>
      <c r="CY78" s="49">
        <v>2.3305619598178491</v>
      </c>
      <c r="CZ78" s="46">
        <v>2036553.8607937146</v>
      </c>
      <c r="DA78" s="50">
        <v>2.7834626655391626</v>
      </c>
      <c r="DB78" s="48">
        <v>1228449.3661119454</v>
      </c>
      <c r="DC78" s="49">
        <v>0.53022349554997272</v>
      </c>
      <c r="DD78" s="46">
        <v>648449.17758322321</v>
      </c>
      <c r="DE78" s="49">
        <v>0.68561209561387781</v>
      </c>
      <c r="DF78" s="46">
        <v>1876898.5436951686</v>
      </c>
      <c r="DG78" s="50">
        <v>0.57526847630978539</v>
      </c>
      <c r="DH78" s="177"/>
      <c r="DI78" s="190" t="s">
        <v>77</v>
      </c>
      <c r="DJ78" s="48">
        <v>2036553.8607937146</v>
      </c>
      <c r="DK78" s="46">
        <v>1876898.5436951686</v>
      </c>
      <c r="DL78" s="47">
        <v>3913452.404488883</v>
      </c>
      <c r="DM78"/>
    </row>
    <row r="79" spans="1:119" s="62" customFormat="1" ht="15.6" x14ac:dyDescent="0.3">
      <c r="A79" s="35">
        <v>64</v>
      </c>
      <c r="B79" s="35" t="s">
        <v>78</v>
      </c>
      <c r="C79" s="44"/>
      <c r="D79" s="45">
        <v>3851812.4064118252</v>
      </c>
      <c r="E79" s="49">
        <v>39.819011158672069</v>
      </c>
      <c r="F79" s="49">
        <v>420277.06558817497</v>
      </c>
      <c r="G79" s="49">
        <v>30.816620148714986</v>
      </c>
      <c r="H79" s="46">
        <v>4272089.4720000001</v>
      </c>
      <c r="I79" s="50">
        <v>38.706630111170504</v>
      </c>
      <c r="J79" s="48">
        <v>2275359.8481199523</v>
      </c>
      <c r="K79" s="49">
        <v>9.8160053154212115</v>
      </c>
      <c r="L79" s="46">
        <v>2236493.5240676184</v>
      </c>
      <c r="M79" s="49">
        <v>12.298967928925993</v>
      </c>
      <c r="N79" s="46">
        <v>4511853.3721875707</v>
      </c>
      <c r="O79" s="50">
        <v>10.907549643263113</v>
      </c>
      <c r="P79" s="139">
        <v>6127172.2545317775</v>
      </c>
      <c r="Q79" s="140">
        <v>2656770.5896557933</v>
      </c>
      <c r="R79" s="141">
        <v>8783942.8441875707</v>
      </c>
      <c r="S79" s="41"/>
      <c r="T79" s="45">
        <v>1354320.5741843036</v>
      </c>
      <c r="U79" s="49">
        <v>7.3639197565387091</v>
      </c>
      <c r="V79" s="49">
        <v>159869.01244225743</v>
      </c>
      <c r="W79" s="49">
        <v>6.9276341137174429</v>
      </c>
      <c r="X79" s="46">
        <v>1514189.5866265611</v>
      </c>
      <c r="Y79" s="50">
        <v>7.3152789343763525</v>
      </c>
      <c r="Z79" s="48">
        <v>4290601.5856941435</v>
      </c>
      <c r="AA79" s="49">
        <v>5.3425562548255501</v>
      </c>
      <c r="AB79" s="46">
        <v>1201725.4286133968</v>
      </c>
      <c r="AC79" s="49">
        <v>5.1271430706461452</v>
      </c>
      <c r="AD79" s="46">
        <v>5492327.0143075399</v>
      </c>
      <c r="AE79" s="50">
        <v>5.2938908111426688</v>
      </c>
      <c r="AF79" s="139">
        <v>5644922.1598784477</v>
      </c>
      <c r="AG79" s="140">
        <v>1361594.4410556543</v>
      </c>
      <c r="AH79" s="141">
        <v>7006516.6009341022</v>
      </c>
      <c r="AI79" s="43"/>
      <c r="AJ79" s="45">
        <v>1164156.8709253415</v>
      </c>
      <c r="AK79" s="49">
        <v>19.291687313370478</v>
      </c>
      <c r="AL79" s="46">
        <v>181005.03907181643</v>
      </c>
      <c r="AM79" s="49">
        <v>20.848311342065934</v>
      </c>
      <c r="AN79" s="46">
        <v>1345161.909997158</v>
      </c>
      <c r="AO79" s="50">
        <v>19.48747461134278</v>
      </c>
      <c r="AP79" s="48">
        <v>23185.489165281284</v>
      </c>
      <c r="AQ79" s="49">
        <v>0.21688545738415824</v>
      </c>
      <c r="AR79" s="46">
        <v>36573.065141922467</v>
      </c>
      <c r="AS79" s="49">
        <v>0.39168780206186443</v>
      </c>
      <c r="AT79" s="46">
        <v>59758.554307203754</v>
      </c>
      <c r="AU79" s="50">
        <v>0.29838249560456248</v>
      </c>
      <c r="AV79" s="139">
        <v>1187342.3600906227</v>
      </c>
      <c r="AW79" s="140">
        <v>217578.1042137389</v>
      </c>
      <c r="AX79" s="141">
        <v>1404920.4643043615</v>
      </c>
      <c r="AY79" s="43"/>
      <c r="AZ79" s="45">
        <v>628205.63759574364</v>
      </c>
      <c r="BA79" s="49">
        <v>5.8896855262018679</v>
      </c>
      <c r="BB79" s="49">
        <v>82432.015267798328</v>
      </c>
      <c r="BC79" s="49">
        <v>5.5897481025156521</v>
      </c>
      <c r="BD79" s="46">
        <v>710637.65286354197</v>
      </c>
      <c r="BE79" s="50">
        <v>5.8532534891444783</v>
      </c>
      <c r="BF79" s="48">
        <v>599633.76347834466</v>
      </c>
      <c r="BG79" s="49">
        <v>1.2055969107380642</v>
      </c>
      <c r="BH79" s="46">
        <v>402173.56616453396</v>
      </c>
      <c r="BI79" s="49">
        <v>2.2373802025264471</v>
      </c>
      <c r="BJ79" s="46">
        <v>1001807.3296428786</v>
      </c>
      <c r="BK79" s="50">
        <v>1.4794969476078765</v>
      </c>
      <c r="BL79" s="139">
        <v>1227839.4010740882</v>
      </c>
      <c r="BM79" s="140">
        <v>484605.58143233228</v>
      </c>
      <c r="BN79" s="141">
        <v>1712444.9825064205</v>
      </c>
      <c r="BO79" s="43"/>
      <c r="BP79" s="45">
        <v>0</v>
      </c>
      <c r="BQ79" s="49">
        <v>0</v>
      </c>
      <c r="BR79" s="49">
        <v>0</v>
      </c>
      <c r="BS79" s="49">
        <v>0</v>
      </c>
      <c r="BT79" s="46">
        <v>0</v>
      </c>
      <c r="BU79" s="50">
        <v>0</v>
      </c>
      <c r="BV79" s="48">
        <v>0</v>
      </c>
      <c r="BW79" s="49">
        <v>0</v>
      </c>
      <c r="BX79" s="46">
        <v>0</v>
      </c>
      <c r="BY79" s="49">
        <v>0</v>
      </c>
      <c r="BZ79" s="46">
        <v>0</v>
      </c>
      <c r="CA79" s="50">
        <v>0</v>
      </c>
      <c r="CB79" s="139">
        <v>0</v>
      </c>
      <c r="CC79" s="140">
        <v>0</v>
      </c>
      <c r="CD79" s="141">
        <v>0</v>
      </c>
      <c r="CE79" s="43"/>
      <c r="CF79" s="45">
        <v>3624323</v>
      </c>
      <c r="CG79" s="49">
        <v>29.132087452777107</v>
      </c>
      <c r="CH79" s="49">
        <v>402702</v>
      </c>
      <c r="CI79" s="49">
        <v>24.6829298191848</v>
      </c>
      <c r="CJ79" s="46">
        <v>4027025</v>
      </c>
      <c r="CK79" s="50">
        <v>28.616272872623913</v>
      </c>
      <c r="CL79" s="48">
        <v>2316152</v>
      </c>
      <c r="CM79" s="49">
        <v>5.0166821893478311</v>
      </c>
      <c r="CN79" s="46">
        <v>1302837</v>
      </c>
      <c r="CO79" s="49">
        <v>8.6175017362833621</v>
      </c>
      <c r="CP79" s="46">
        <v>3618989</v>
      </c>
      <c r="CQ79" s="50">
        <v>5.9049382011013662</v>
      </c>
      <c r="CR79" s="139">
        <v>5940475</v>
      </c>
      <c r="CS79" s="140">
        <v>1705539</v>
      </c>
      <c r="CT79" s="141">
        <v>7646014</v>
      </c>
      <c r="CU79" s="43"/>
      <c r="CV79" s="48">
        <v>10622818.489117214</v>
      </c>
      <c r="CW79" s="49">
        <v>16.45428176307972</v>
      </c>
      <c r="CX79" s="49">
        <v>1246285.1323700473</v>
      </c>
      <c r="CY79" s="49">
        <v>14.480574586596882</v>
      </c>
      <c r="CZ79" s="46">
        <v>11869103.621487262</v>
      </c>
      <c r="DA79" s="50">
        <v>16.222112972229336</v>
      </c>
      <c r="DB79" s="48">
        <v>9504932.6864577197</v>
      </c>
      <c r="DC79" s="49">
        <v>4.1025204400012258</v>
      </c>
      <c r="DD79" s="46">
        <v>5179802.5839874716</v>
      </c>
      <c r="DE79" s="49">
        <v>5.4766594318304067</v>
      </c>
      <c r="DF79" s="46">
        <v>14684735.27044519</v>
      </c>
      <c r="DG79" s="50">
        <v>4.5008641049985139</v>
      </c>
      <c r="DH79" s="177"/>
      <c r="DI79" s="190" t="s">
        <v>78</v>
      </c>
      <c r="DJ79" s="48">
        <v>11869103.621487262</v>
      </c>
      <c r="DK79" s="46">
        <v>14684735.27044519</v>
      </c>
      <c r="DL79" s="47">
        <v>26553838.89193245</v>
      </c>
      <c r="DM79"/>
    </row>
    <row r="80" spans="1:119" s="62" customFormat="1" ht="15.6" x14ac:dyDescent="0.3">
      <c r="A80" s="35">
        <v>65</v>
      </c>
      <c r="B80" s="35" t="s">
        <v>79</v>
      </c>
      <c r="C80" s="44"/>
      <c r="D80" s="45">
        <v>0</v>
      </c>
      <c r="E80" s="49">
        <v>0</v>
      </c>
      <c r="F80" s="49">
        <v>0</v>
      </c>
      <c r="G80" s="49">
        <v>0</v>
      </c>
      <c r="H80" s="46">
        <v>0</v>
      </c>
      <c r="I80" s="50">
        <v>0</v>
      </c>
      <c r="J80" s="48">
        <v>0</v>
      </c>
      <c r="K80" s="49">
        <v>0</v>
      </c>
      <c r="L80" s="46">
        <v>0</v>
      </c>
      <c r="M80" s="49">
        <v>0</v>
      </c>
      <c r="N80" s="46">
        <v>0</v>
      </c>
      <c r="O80" s="50">
        <v>0</v>
      </c>
      <c r="P80" s="139">
        <v>0</v>
      </c>
      <c r="Q80" s="140">
        <v>0</v>
      </c>
      <c r="R80" s="141">
        <v>0</v>
      </c>
      <c r="S80" s="41"/>
      <c r="T80" s="45">
        <v>389775.13609845197</v>
      </c>
      <c r="U80" s="49">
        <v>2.1193452126736663</v>
      </c>
      <c r="V80" s="49">
        <v>45065.163136673902</v>
      </c>
      <c r="W80" s="49">
        <v>1.9528172265317807</v>
      </c>
      <c r="X80" s="46">
        <v>434840.29923512589</v>
      </c>
      <c r="Y80" s="50">
        <v>2.1007792610035554</v>
      </c>
      <c r="Z80" s="48">
        <v>669949.75789566454</v>
      </c>
      <c r="AA80" s="49">
        <v>0.83420569306606618</v>
      </c>
      <c r="AB80" s="46">
        <v>207698.85152213741</v>
      </c>
      <c r="AC80" s="49">
        <v>0.88614395768559173</v>
      </c>
      <c r="AD80" s="46">
        <v>877648.60941780196</v>
      </c>
      <c r="AE80" s="50">
        <v>0.84593941633586833</v>
      </c>
      <c r="AF80" s="139">
        <v>1059724.8939941165</v>
      </c>
      <c r="AG80" s="140">
        <v>252764.01465881133</v>
      </c>
      <c r="AH80" s="141">
        <v>1312488.9086529277</v>
      </c>
      <c r="AI80" s="43"/>
      <c r="AJ80" s="45">
        <v>64621.53282461418</v>
      </c>
      <c r="AK80" s="49">
        <v>1.0708680557563042</v>
      </c>
      <c r="AL80" s="46">
        <v>10047.462988817497</v>
      </c>
      <c r="AM80" s="49">
        <v>1.1572751657241991</v>
      </c>
      <c r="AN80" s="46">
        <v>74668.995813431684</v>
      </c>
      <c r="AO80" s="50">
        <v>1.0817360715869397</v>
      </c>
      <c r="AP80" s="48">
        <v>20638.620241596913</v>
      </c>
      <c r="AQ80" s="49">
        <v>0.1930611236608942</v>
      </c>
      <c r="AR80" s="46">
        <v>32555.603944971423</v>
      </c>
      <c r="AS80" s="49">
        <v>0.34866186097663587</v>
      </c>
      <c r="AT80" s="46">
        <v>53194.224186568332</v>
      </c>
      <c r="AU80" s="50">
        <v>0.26560591280273788</v>
      </c>
      <c r="AV80" s="139">
        <v>85260.153066211089</v>
      </c>
      <c r="AW80" s="140">
        <v>42603.066933788919</v>
      </c>
      <c r="AX80" s="141">
        <v>127863.22</v>
      </c>
      <c r="AY80" s="43"/>
      <c r="AZ80" s="45">
        <v>1361129.9263498425</v>
      </c>
      <c r="BA80" s="49">
        <v>12.761151359901769</v>
      </c>
      <c r="BB80" s="49">
        <v>178605.02382586006</v>
      </c>
      <c r="BC80" s="49">
        <v>12.11127848551299</v>
      </c>
      <c r="BD80" s="46">
        <v>1539734.9501757026</v>
      </c>
      <c r="BE80" s="50">
        <v>12.682214252450004</v>
      </c>
      <c r="BF80" s="48">
        <v>1134149.8837265805</v>
      </c>
      <c r="BG80" s="49">
        <v>2.2802711912069977</v>
      </c>
      <c r="BH80" s="46">
        <v>760672.81578263396</v>
      </c>
      <c r="BI80" s="49">
        <v>4.2317905546677306</v>
      </c>
      <c r="BJ80" s="46">
        <v>1894822.6995092146</v>
      </c>
      <c r="BK80" s="50">
        <v>2.7983269010233154</v>
      </c>
      <c r="BL80" s="139">
        <v>2495279.810076423</v>
      </c>
      <c r="BM80" s="140">
        <v>939277.83960849396</v>
      </c>
      <c r="BN80" s="141">
        <v>3434557.6496849172</v>
      </c>
      <c r="BO80" s="43"/>
      <c r="BP80" s="45">
        <v>0</v>
      </c>
      <c r="BQ80" s="49">
        <v>0</v>
      </c>
      <c r="BR80" s="49">
        <v>0</v>
      </c>
      <c r="BS80" s="49">
        <v>0</v>
      </c>
      <c r="BT80" s="46">
        <v>0</v>
      </c>
      <c r="BU80" s="50">
        <v>0</v>
      </c>
      <c r="BV80" s="48">
        <v>0</v>
      </c>
      <c r="BW80" s="49">
        <v>0</v>
      </c>
      <c r="BX80" s="46">
        <v>0</v>
      </c>
      <c r="BY80" s="49">
        <v>0</v>
      </c>
      <c r="BZ80" s="46">
        <v>0</v>
      </c>
      <c r="CA80" s="50">
        <v>0</v>
      </c>
      <c r="CB80" s="139">
        <v>0</v>
      </c>
      <c r="CC80" s="140">
        <v>0</v>
      </c>
      <c r="CD80" s="141">
        <v>0</v>
      </c>
      <c r="CE80" s="43"/>
      <c r="CF80" s="45">
        <v>0</v>
      </c>
      <c r="CG80" s="49">
        <v>0</v>
      </c>
      <c r="CH80" s="49">
        <v>0</v>
      </c>
      <c r="CI80" s="49">
        <v>0</v>
      </c>
      <c r="CJ80" s="46">
        <v>0</v>
      </c>
      <c r="CK80" s="50">
        <v>0</v>
      </c>
      <c r="CL80" s="48">
        <v>0</v>
      </c>
      <c r="CM80" s="49">
        <v>0</v>
      </c>
      <c r="CN80" s="46">
        <v>0</v>
      </c>
      <c r="CO80" s="49">
        <v>0</v>
      </c>
      <c r="CP80" s="46">
        <v>0</v>
      </c>
      <c r="CQ80" s="50">
        <v>0</v>
      </c>
      <c r="CR80" s="139">
        <v>0</v>
      </c>
      <c r="CS80" s="140">
        <v>0</v>
      </c>
      <c r="CT80" s="141">
        <v>0</v>
      </c>
      <c r="CU80" s="43"/>
      <c r="CV80" s="48">
        <v>1815526.5952729087</v>
      </c>
      <c r="CW80" s="49">
        <v>2.8121713815960891</v>
      </c>
      <c r="CX80" s="49">
        <v>233717.64995135146</v>
      </c>
      <c r="CY80" s="49">
        <v>2.7155630556939032</v>
      </c>
      <c r="CZ80" s="46">
        <v>2049244.2452242603</v>
      </c>
      <c r="DA80" s="50">
        <v>2.8008072651364433</v>
      </c>
      <c r="DB80" s="48">
        <v>1824738.2618638421</v>
      </c>
      <c r="DC80" s="49">
        <v>0.78759379617853975</v>
      </c>
      <c r="DD80" s="46">
        <v>1000927.2712497428</v>
      </c>
      <c r="DE80" s="49">
        <v>1.0582908695424202</v>
      </c>
      <c r="DF80" s="46">
        <v>2825665.5331135849</v>
      </c>
      <c r="DG80" s="50">
        <v>0.86606508980238894</v>
      </c>
      <c r="DH80" s="177"/>
      <c r="DI80" s="190" t="s">
        <v>79</v>
      </c>
      <c r="DJ80" s="48">
        <v>2049244.2452242603</v>
      </c>
      <c r="DK80" s="46">
        <v>2825665.5331135849</v>
      </c>
      <c r="DL80" s="47">
        <v>4874909.7783378456</v>
      </c>
      <c r="DM80"/>
    </row>
    <row r="81" spans="1:119" s="62" customFormat="1" ht="15.6" x14ac:dyDescent="0.3">
      <c r="A81" s="35">
        <v>66</v>
      </c>
      <c r="B81" s="35" t="s">
        <v>80</v>
      </c>
      <c r="C81" s="44"/>
      <c r="D81" s="45">
        <v>0</v>
      </c>
      <c r="E81" s="49">
        <v>0</v>
      </c>
      <c r="F81" s="49">
        <v>0</v>
      </c>
      <c r="G81" s="49">
        <v>0</v>
      </c>
      <c r="H81" s="46">
        <v>0</v>
      </c>
      <c r="I81" s="50">
        <v>0</v>
      </c>
      <c r="J81" s="48">
        <v>0</v>
      </c>
      <c r="K81" s="49">
        <v>0</v>
      </c>
      <c r="L81" s="46">
        <v>0</v>
      </c>
      <c r="M81" s="49">
        <v>0</v>
      </c>
      <c r="N81" s="46">
        <v>0</v>
      </c>
      <c r="O81" s="50">
        <v>0</v>
      </c>
      <c r="P81" s="139">
        <v>0</v>
      </c>
      <c r="Q81" s="140">
        <v>0</v>
      </c>
      <c r="R81" s="141">
        <v>0</v>
      </c>
      <c r="S81" s="41"/>
      <c r="T81" s="45">
        <v>1171818.6633792117</v>
      </c>
      <c r="U81" s="49">
        <v>6.3715923473556062</v>
      </c>
      <c r="V81" s="49">
        <v>153633.15327573736</v>
      </c>
      <c r="W81" s="49">
        <v>6.6574144505671171</v>
      </c>
      <c r="X81" s="46">
        <v>1325451.816654949</v>
      </c>
      <c r="Y81" s="50">
        <v>6.4034582185368807</v>
      </c>
      <c r="Z81" s="48">
        <v>1491209.6868654131</v>
      </c>
      <c r="AA81" s="49">
        <v>1.8568192549927385</v>
      </c>
      <c r="AB81" s="46">
        <v>424849.41946475196</v>
      </c>
      <c r="AC81" s="49">
        <v>1.8126135182061649</v>
      </c>
      <c r="AD81" s="46">
        <v>1916059.1063301652</v>
      </c>
      <c r="AE81" s="50">
        <v>1.8468324391799444</v>
      </c>
      <c r="AF81" s="139">
        <v>2663028.3502446245</v>
      </c>
      <c r="AG81" s="140">
        <v>578482.57274048938</v>
      </c>
      <c r="AH81" s="141">
        <v>3241510.9229851142</v>
      </c>
      <c r="AI81" s="43"/>
      <c r="AJ81" s="45">
        <v>0</v>
      </c>
      <c r="AK81" s="49">
        <v>0</v>
      </c>
      <c r="AL81" s="46">
        <v>0</v>
      </c>
      <c r="AM81" s="49">
        <v>0</v>
      </c>
      <c r="AN81" s="46">
        <v>0</v>
      </c>
      <c r="AO81" s="50">
        <v>0</v>
      </c>
      <c r="AP81" s="48">
        <v>0</v>
      </c>
      <c r="AQ81" s="49">
        <v>0</v>
      </c>
      <c r="AR81" s="46">
        <v>0</v>
      </c>
      <c r="AS81" s="49">
        <v>0</v>
      </c>
      <c r="AT81" s="46">
        <v>0</v>
      </c>
      <c r="AU81" s="50">
        <v>0</v>
      </c>
      <c r="AV81" s="139">
        <v>0</v>
      </c>
      <c r="AW81" s="140">
        <v>0</v>
      </c>
      <c r="AX81" s="141">
        <v>0</v>
      </c>
      <c r="AY81" s="43"/>
      <c r="AZ81" s="45">
        <v>757436.35093720967</v>
      </c>
      <c r="BA81" s="49">
        <v>7.1012764708819418</v>
      </c>
      <c r="BB81" s="49">
        <v>99389.437324693863</v>
      </c>
      <c r="BC81" s="49">
        <v>6.7396377110391175</v>
      </c>
      <c r="BD81" s="46">
        <v>856825.78826190357</v>
      </c>
      <c r="BE81" s="50">
        <v>7.0573498526625169</v>
      </c>
      <c r="BF81" s="48">
        <v>203473.82636339852</v>
      </c>
      <c r="BG81" s="49">
        <v>0.40909540359567431</v>
      </c>
      <c r="BH81" s="46">
        <v>136469.62421699328</v>
      </c>
      <c r="BI81" s="49">
        <v>0.75921060248004624</v>
      </c>
      <c r="BJ81" s="46">
        <v>339943.4505803918</v>
      </c>
      <c r="BK81" s="50">
        <v>0.50203794942513269</v>
      </c>
      <c r="BL81" s="139">
        <v>960910.17730060825</v>
      </c>
      <c r="BM81" s="140">
        <v>235859.06154168714</v>
      </c>
      <c r="BN81" s="141">
        <v>1196769.2388422955</v>
      </c>
      <c r="BO81" s="43"/>
      <c r="BP81" s="45">
        <v>187174.86000000004</v>
      </c>
      <c r="BQ81" s="49">
        <v>2.5454538778507616</v>
      </c>
      <c r="BR81" s="49">
        <v>-5177.1999999999989</v>
      </c>
      <c r="BS81" s="49">
        <v>-0.53889871968356395</v>
      </c>
      <c r="BT81" s="46">
        <v>181997.66000000003</v>
      </c>
      <c r="BU81" s="50">
        <v>2.1890505171999042</v>
      </c>
      <c r="BV81" s="48">
        <v>925696.02999999956</v>
      </c>
      <c r="BW81" s="49">
        <v>4.2859274023659033</v>
      </c>
      <c r="BX81" s="46">
        <v>63781.840000000004</v>
      </c>
      <c r="BY81" s="49">
        <v>0.60596292883133662</v>
      </c>
      <c r="BZ81" s="46">
        <v>989477.86999999953</v>
      </c>
      <c r="CA81" s="50">
        <v>3.080163459323499</v>
      </c>
      <c r="CB81" s="139">
        <v>1112870.8899999997</v>
      </c>
      <c r="CC81" s="140">
        <v>58604.640000000007</v>
      </c>
      <c r="CD81" s="141">
        <v>1171475.5299999996</v>
      </c>
      <c r="CE81" s="43"/>
      <c r="CF81" s="45">
        <v>0</v>
      </c>
      <c r="CG81" s="49">
        <v>0</v>
      </c>
      <c r="CH81" s="49">
        <v>0</v>
      </c>
      <c r="CI81" s="49">
        <v>0</v>
      </c>
      <c r="CJ81" s="46">
        <v>0</v>
      </c>
      <c r="CK81" s="50">
        <v>0</v>
      </c>
      <c r="CL81" s="48">
        <v>0</v>
      </c>
      <c r="CM81" s="49">
        <v>0</v>
      </c>
      <c r="CN81" s="46">
        <v>0</v>
      </c>
      <c r="CO81" s="49">
        <v>0</v>
      </c>
      <c r="CP81" s="46">
        <v>0</v>
      </c>
      <c r="CQ81" s="50">
        <v>0</v>
      </c>
      <c r="CR81" s="139">
        <v>0</v>
      </c>
      <c r="CS81" s="140">
        <v>0</v>
      </c>
      <c r="CT81" s="141">
        <v>0</v>
      </c>
      <c r="CU81" s="43"/>
      <c r="CV81" s="48">
        <v>2116429.8743164213</v>
      </c>
      <c r="CW81" s="49">
        <v>3.2782574153439943</v>
      </c>
      <c r="CX81" s="49">
        <v>247845.39060043122</v>
      </c>
      <c r="CY81" s="49">
        <v>2.8797131341113937</v>
      </c>
      <c r="CZ81" s="46">
        <v>2364275.2649168526</v>
      </c>
      <c r="DA81" s="50">
        <v>3.2313763252934451</v>
      </c>
      <c r="DB81" s="48">
        <v>2620379.5432288111</v>
      </c>
      <c r="DC81" s="49">
        <v>1.1310086027199022</v>
      </c>
      <c r="DD81" s="46">
        <v>625100.88368174515</v>
      </c>
      <c r="DE81" s="49">
        <v>0.66092570034314502</v>
      </c>
      <c r="DF81" s="46">
        <v>3245480.4269105564</v>
      </c>
      <c r="DG81" s="50">
        <v>0.99473814733019206</v>
      </c>
      <c r="DH81" s="177"/>
      <c r="DI81" s="190" t="s">
        <v>80</v>
      </c>
      <c r="DJ81" s="48">
        <v>2364275.2649168526</v>
      </c>
      <c r="DK81" s="46">
        <v>3245480.4269105564</v>
      </c>
      <c r="DL81" s="47">
        <v>5609755.691827409</v>
      </c>
      <c r="DM81"/>
    </row>
    <row r="82" spans="1:119" s="62" customFormat="1" ht="15.6" x14ac:dyDescent="0.3">
      <c r="A82" s="35">
        <v>67</v>
      </c>
      <c r="B82" s="35" t="s">
        <v>81</v>
      </c>
      <c r="C82" s="44"/>
      <c r="D82" s="45">
        <v>0</v>
      </c>
      <c r="E82" s="49">
        <v>0</v>
      </c>
      <c r="F82" s="49">
        <v>0</v>
      </c>
      <c r="G82" s="49">
        <v>0</v>
      </c>
      <c r="H82" s="46">
        <v>0</v>
      </c>
      <c r="I82" s="50">
        <v>0</v>
      </c>
      <c r="J82" s="48">
        <v>0</v>
      </c>
      <c r="K82" s="49">
        <v>0</v>
      </c>
      <c r="L82" s="46">
        <v>0</v>
      </c>
      <c r="M82" s="49">
        <v>0</v>
      </c>
      <c r="N82" s="46">
        <v>0</v>
      </c>
      <c r="O82" s="50">
        <v>0</v>
      </c>
      <c r="P82" s="139">
        <v>0</v>
      </c>
      <c r="Q82" s="140">
        <v>0</v>
      </c>
      <c r="R82" s="141">
        <v>0</v>
      </c>
      <c r="S82" s="41"/>
      <c r="T82" s="45">
        <v>1238871.8097200124</v>
      </c>
      <c r="U82" s="49">
        <v>6.7361840093958145</v>
      </c>
      <c r="V82" s="49">
        <v>149596.68252022268</v>
      </c>
      <c r="W82" s="49">
        <v>6.4825013008719798</v>
      </c>
      <c r="X82" s="46">
        <v>1388468.492240235</v>
      </c>
      <c r="Y82" s="50">
        <v>6.7079013104026037</v>
      </c>
      <c r="Z82" s="48">
        <v>3896456.0232423088</v>
      </c>
      <c r="AA82" s="49">
        <v>4.8517754638497985</v>
      </c>
      <c r="AB82" s="46">
        <v>1079755.8544254757</v>
      </c>
      <c r="AC82" s="49">
        <v>4.606761757047062</v>
      </c>
      <c r="AD82" s="46">
        <v>4976211.8776677847</v>
      </c>
      <c r="AE82" s="50">
        <v>4.7964227666814958</v>
      </c>
      <c r="AF82" s="139">
        <v>5135327.8329623211</v>
      </c>
      <c r="AG82" s="140">
        <v>1229352.5369456983</v>
      </c>
      <c r="AH82" s="141">
        <v>6364680.3699080199</v>
      </c>
      <c r="AI82" s="43"/>
      <c r="AJ82" s="45">
        <v>0</v>
      </c>
      <c r="AK82" s="49">
        <v>0</v>
      </c>
      <c r="AL82" s="46">
        <v>0</v>
      </c>
      <c r="AM82" s="49">
        <v>0</v>
      </c>
      <c r="AN82" s="46">
        <v>0</v>
      </c>
      <c r="AO82" s="50">
        <v>0</v>
      </c>
      <c r="AP82" s="48">
        <v>0</v>
      </c>
      <c r="AQ82" s="49">
        <v>0</v>
      </c>
      <c r="AR82" s="46">
        <v>0</v>
      </c>
      <c r="AS82" s="49">
        <v>0</v>
      </c>
      <c r="AT82" s="46">
        <v>0</v>
      </c>
      <c r="AU82" s="50">
        <v>0</v>
      </c>
      <c r="AV82" s="139">
        <v>0</v>
      </c>
      <c r="AW82" s="140">
        <v>0</v>
      </c>
      <c r="AX82" s="141">
        <v>0</v>
      </c>
      <c r="AY82" s="43"/>
      <c r="AZ82" s="45">
        <v>188328.78508613314</v>
      </c>
      <c r="BA82" s="49">
        <v>1.765659607790339</v>
      </c>
      <c r="BB82" s="49">
        <v>24712.164868498181</v>
      </c>
      <c r="BC82" s="49">
        <v>1.6757418368819543</v>
      </c>
      <c r="BD82" s="46">
        <v>213040.94995463133</v>
      </c>
      <c r="BE82" s="50">
        <v>1.7547377044093215</v>
      </c>
      <c r="BF82" s="48">
        <v>914356.84392887505</v>
      </c>
      <c r="BG82" s="49">
        <v>1.8383651046572005</v>
      </c>
      <c r="BH82" s="46">
        <v>613257.91686028731</v>
      </c>
      <c r="BI82" s="49">
        <v>3.4116889762577736</v>
      </c>
      <c r="BJ82" s="46">
        <v>1527614.7607891625</v>
      </c>
      <c r="BK82" s="50">
        <v>2.2560239966640858</v>
      </c>
      <c r="BL82" s="139">
        <v>1102685.6290150082</v>
      </c>
      <c r="BM82" s="140">
        <v>637970.08172878553</v>
      </c>
      <c r="BN82" s="141">
        <v>1740655.7107437938</v>
      </c>
      <c r="BO82" s="43"/>
      <c r="BP82" s="45">
        <v>0</v>
      </c>
      <c r="BQ82" s="49">
        <v>0</v>
      </c>
      <c r="BR82" s="49">
        <v>0</v>
      </c>
      <c r="BS82" s="49">
        <v>0</v>
      </c>
      <c r="BT82" s="46">
        <v>0</v>
      </c>
      <c r="BU82" s="50">
        <v>0</v>
      </c>
      <c r="BV82" s="48">
        <v>0</v>
      </c>
      <c r="BW82" s="49">
        <v>0</v>
      </c>
      <c r="BX82" s="46">
        <v>0</v>
      </c>
      <c r="BY82" s="49">
        <v>0</v>
      </c>
      <c r="BZ82" s="46">
        <v>0</v>
      </c>
      <c r="CA82" s="50">
        <v>0</v>
      </c>
      <c r="CB82" s="139">
        <v>0</v>
      </c>
      <c r="CC82" s="140">
        <v>0</v>
      </c>
      <c r="CD82" s="141">
        <v>0</v>
      </c>
      <c r="CE82" s="43"/>
      <c r="CF82" s="45">
        <v>0</v>
      </c>
      <c r="CG82" s="49">
        <v>0</v>
      </c>
      <c r="CH82" s="49">
        <v>0</v>
      </c>
      <c r="CI82" s="49">
        <v>0</v>
      </c>
      <c r="CJ82" s="46">
        <v>0</v>
      </c>
      <c r="CK82" s="50">
        <v>0</v>
      </c>
      <c r="CL82" s="48">
        <v>0</v>
      </c>
      <c r="CM82" s="49">
        <v>0</v>
      </c>
      <c r="CN82" s="46">
        <v>0</v>
      </c>
      <c r="CO82" s="49">
        <v>0</v>
      </c>
      <c r="CP82" s="46">
        <v>0</v>
      </c>
      <c r="CQ82" s="50">
        <v>0</v>
      </c>
      <c r="CR82" s="139">
        <v>0</v>
      </c>
      <c r="CS82" s="140">
        <v>0</v>
      </c>
      <c r="CT82" s="141">
        <v>0</v>
      </c>
      <c r="CU82" s="43"/>
      <c r="CV82" s="48">
        <v>1427200.5948061454</v>
      </c>
      <c r="CW82" s="49">
        <v>2.2106713715793553</v>
      </c>
      <c r="CX82" s="49">
        <v>174308.84738872087</v>
      </c>
      <c r="CY82" s="49">
        <v>2.0252927682095239</v>
      </c>
      <c r="CZ82" s="46">
        <v>1601509.4421948662</v>
      </c>
      <c r="DA82" s="50">
        <v>2.1888651347136605</v>
      </c>
      <c r="DB82" s="48">
        <v>4810812.8671711842</v>
      </c>
      <c r="DC82" s="49">
        <v>2.0764437552209567</v>
      </c>
      <c r="DD82" s="46">
        <v>1693013.771285763</v>
      </c>
      <c r="DE82" s="49">
        <v>1.790041162455501</v>
      </c>
      <c r="DF82" s="46">
        <v>6503826.6384569472</v>
      </c>
      <c r="DG82" s="50">
        <v>1.9934196512945763</v>
      </c>
      <c r="DH82" s="177"/>
      <c r="DI82" s="190" t="s">
        <v>81</v>
      </c>
      <c r="DJ82" s="48">
        <v>1601509.4421948662</v>
      </c>
      <c r="DK82" s="46">
        <v>6503826.6384569472</v>
      </c>
      <c r="DL82" s="47">
        <v>8105336.0806518132</v>
      </c>
      <c r="DM82"/>
    </row>
    <row r="83" spans="1:119" s="62" customFormat="1" ht="15.6" x14ac:dyDescent="0.3">
      <c r="A83" s="35">
        <v>68</v>
      </c>
      <c r="B83" s="35" t="s">
        <v>82</v>
      </c>
      <c r="C83" s="44"/>
      <c r="D83" s="45">
        <v>0</v>
      </c>
      <c r="E83" s="49">
        <v>0</v>
      </c>
      <c r="F83" s="49">
        <v>0</v>
      </c>
      <c r="G83" s="49">
        <v>0</v>
      </c>
      <c r="H83" s="46">
        <v>0</v>
      </c>
      <c r="I83" s="50">
        <v>0</v>
      </c>
      <c r="J83" s="48">
        <v>0</v>
      </c>
      <c r="K83" s="49">
        <v>0</v>
      </c>
      <c r="L83" s="46">
        <v>0</v>
      </c>
      <c r="M83" s="49">
        <v>0</v>
      </c>
      <c r="N83" s="46">
        <v>0</v>
      </c>
      <c r="O83" s="50">
        <v>0</v>
      </c>
      <c r="P83" s="139">
        <v>0</v>
      </c>
      <c r="Q83" s="140">
        <v>0</v>
      </c>
      <c r="R83" s="141">
        <v>0</v>
      </c>
      <c r="S83" s="41"/>
      <c r="T83" s="45">
        <v>0</v>
      </c>
      <c r="U83" s="49">
        <v>0</v>
      </c>
      <c r="V83" s="49">
        <v>0</v>
      </c>
      <c r="W83" s="49">
        <v>0</v>
      </c>
      <c r="X83" s="46">
        <v>0</v>
      </c>
      <c r="Y83" s="50">
        <v>0</v>
      </c>
      <c r="Z83" s="48">
        <v>0</v>
      </c>
      <c r="AA83" s="49">
        <v>0</v>
      </c>
      <c r="AB83" s="46">
        <v>0</v>
      </c>
      <c r="AC83" s="49">
        <v>0</v>
      </c>
      <c r="AD83" s="46">
        <v>0</v>
      </c>
      <c r="AE83" s="50">
        <v>0</v>
      </c>
      <c r="AF83" s="139">
        <v>0</v>
      </c>
      <c r="AG83" s="140">
        <v>0</v>
      </c>
      <c r="AH83" s="141">
        <v>0</v>
      </c>
      <c r="AI83" s="43"/>
      <c r="AJ83" s="45">
        <v>0</v>
      </c>
      <c r="AK83" s="49">
        <v>0</v>
      </c>
      <c r="AL83" s="46">
        <v>0</v>
      </c>
      <c r="AM83" s="49">
        <v>0</v>
      </c>
      <c r="AN83" s="46">
        <v>0</v>
      </c>
      <c r="AO83" s="50">
        <v>0</v>
      </c>
      <c r="AP83" s="48">
        <v>0</v>
      </c>
      <c r="AQ83" s="49">
        <v>0</v>
      </c>
      <c r="AR83" s="46">
        <v>0</v>
      </c>
      <c r="AS83" s="49">
        <v>0</v>
      </c>
      <c r="AT83" s="46">
        <v>0</v>
      </c>
      <c r="AU83" s="50">
        <v>0</v>
      </c>
      <c r="AV83" s="139">
        <v>0</v>
      </c>
      <c r="AW83" s="140">
        <v>0</v>
      </c>
      <c r="AX83" s="141">
        <v>0</v>
      </c>
      <c r="AY83" s="43"/>
      <c r="AZ83" s="45">
        <v>0</v>
      </c>
      <c r="BA83" s="49">
        <v>0</v>
      </c>
      <c r="BB83" s="49">
        <v>0</v>
      </c>
      <c r="BC83" s="49">
        <v>0</v>
      </c>
      <c r="BD83" s="46">
        <v>0</v>
      </c>
      <c r="BE83" s="50">
        <v>0</v>
      </c>
      <c r="BF83" s="48">
        <v>0</v>
      </c>
      <c r="BG83" s="49">
        <v>0</v>
      </c>
      <c r="BH83" s="46">
        <v>0</v>
      </c>
      <c r="BI83" s="49">
        <v>0</v>
      </c>
      <c r="BJ83" s="46">
        <v>0</v>
      </c>
      <c r="BK83" s="50">
        <v>0</v>
      </c>
      <c r="BL83" s="139">
        <v>0</v>
      </c>
      <c r="BM83" s="140">
        <v>0</v>
      </c>
      <c r="BN83" s="141">
        <v>0</v>
      </c>
      <c r="BO83" s="43"/>
      <c r="BP83" s="45">
        <v>67623.37999999999</v>
      </c>
      <c r="BQ83" s="49">
        <v>0.91963308990521253</v>
      </c>
      <c r="BR83" s="49">
        <v>9790.3499999999985</v>
      </c>
      <c r="BS83" s="49">
        <v>1.0190850421567605</v>
      </c>
      <c r="BT83" s="46">
        <v>77413.729999999981</v>
      </c>
      <c r="BU83" s="50">
        <v>0.93112496993023797</v>
      </c>
      <c r="BV83" s="48">
        <v>64720.26999999999</v>
      </c>
      <c r="BW83" s="49">
        <v>0.2996516887746834</v>
      </c>
      <c r="BX83" s="46">
        <v>0</v>
      </c>
      <c r="BY83" s="49">
        <v>0</v>
      </c>
      <c r="BZ83" s="46">
        <v>64720.26999999999</v>
      </c>
      <c r="CA83" s="50">
        <v>0.20146889261055526</v>
      </c>
      <c r="CB83" s="139">
        <v>132343.64999999997</v>
      </c>
      <c r="CC83" s="140">
        <v>9790.3499999999985</v>
      </c>
      <c r="CD83" s="141">
        <v>142133.99999999997</v>
      </c>
      <c r="CE83" s="43"/>
      <c r="CF83" s="45">
        <v>0</v>
      </c>
      <c r="CG83" s="49">
        <v>0</v>
      </c>
      <c r="CH83" s="49">
        <v>0</v>
      </c>
      <c r="CI83" s="49">
        <v>0</v>
      </c>
      <c r="CJ83" s="46">
        <v>0</v>
      </c>
      <c r="CK83" s="50">
        <v>0</v>
      </c>
      <c r="CL83" s="48">
        <v>0</v>
      </c>
      <c r="CM83" s="49">
        <v>0</v>
      </c>
      <c r="CN83" s="46">
        <v>0</v>
      </c>
      <c r="CO83" s="49">
        <v>0</v>
      </c>
      <c r="CP83" s="46">
        <v>0</v>
      </c>
      <c r="CQ83" s="50">
        <v>0</v>
      </c>
      <c r="CR83" s="139">
        <v>0</v>
      </c>
      <c r="CS83" s="140">
        <v>0</v>
      </c>
      <c r="CT83" s="141">
        <v>0</v>
      </c>
      <c r="CU83" s="43"/>
      <c r="CV83" s="48">
        <v>67623.37999999999</v>
      </c>
      <c r="CW83" s="49">
        <v>0.10474566137336661</v>
      </c>
      <c r="CX83" s="49">
        <v>9790.3499999999985</v>
      </c>
      <c r="CY83" s="49">
        <v>0.11375397950410149</v>
      </c>
      <c r="CZ83" s="46">
        <v>77413.729999999981</v>
      </c>
      <c r="DA83" s="50">
        <v>0.10580531720931247</v>
      </c>
      <c r="DB83" s="48">
        <v>64720.26999999999</v>
      </c>
      <c r="DC83" s="49">
        <v>2.7934572428450325E-2</v>
      </c>
      <c r="DD83" s="46">
        <v>0</v>
      </c>
      <c r="DE83" s="49">
        <v>0</v>
      </c>
      <c r="DF83" s="46">
        <v>64720.26999999999</v>
      </c>
      <c r="DG83" s="50">
        <v>1.9836730778189982E-2</v>
      </c>
      <c r="DH83" s="177"/>
      <c r="DI83" s="190" t="s">
        <v>82</v>
      </c>
      <c r="DJ83" s="48">
        <v>77413.729999999981</v>
      </c>
      <c r="DK83" s="46">
        <v>64720.26999999999</v>
      </c>
      <c r="DL83" s="47">
        <v>142133.99999999997</v>
      </c>
      <c r="DM83"/>
    </row>
    <row r="84" spans="1:119" s="62" customFormat="1" ht="15.6" x14ac:dyDescent="0.3">
      <c r="A84" s="35">
        <v>69</v>
      </c>
      <c r="B84" s="35" t="s">
        <v>83</v>
      </c>
      <c r="C84" s="44"/>
      <c r="D84" s="45">
        <v>0</v>
      </c>
      <c r="E84" s="49">
        <v>0</v>
      </c>
      <c r="F84" s="49">
        <v>0</v>
      </c>
      <c r="G84" s="49">
        <v>0</v>
      </c>
      <c r="H84" s="46">
        <v>0</v>
      </c>
      <c r="I84" s="50">
        <v>0</v>
      </c>
      <c r="J84" s="48">
        <v>0</v>
      </c>
      <c r="K84" s="49">
        <v>0</v>
      </c>
      <c r="L84" s="46">
        <v>0</v>
      </c>
      <c r="M84" s="49">
        <v>0</v>
      </c>
      <c r="N84" s="46">
        <v>0</v>
      </c>
      <c r="O84" s="50">
        <v>0</v>
      </c>
      <c r="P84" s="139">
        <v>0</v>
      </c>
      <c r="Q84" s="140">
        <v>0</v>
      </c>
      <c r="R84" s="141">
        <v>0</v>
      </c>
      <c r="S84" s="41"/>
      <c r="T84" s="45">
        <v>126.98358000000002</v>
      </c>
      <c r="U84" s="49">
        <v>6.9045461712875116E-4</v>
      </c>
      <c r="V84" s="49">
        <v>15.43754</v>
      </c>
      <c r="W84" s="49">
        <v>6.6895783680721063E-4</v>
      </c>
      <c r="X84" s="46">
        <v>142.42112000000003</v>
      </c>
      <c r="Y84" s="50">
        <v>6.8805797381516029E-4</v>
      </c>
      <c r="Z84" s="48">
        <v>553.55831000000001</v>
      </c>
      <c r="AA84" s="49">
        <v>6.8927779763142539E-4</v>
      </c>
      <c r="AB84" s="46">
        <v>156.96016</v>
      </c>
      <c r="AC84" s="49">
        <v>6.6966811016063311E-4</v>
      </c>
      <c r="AD84" s="46">
        <v>710.51846999999998</v>
      </c>
      <c r="AE84" s="50">
        <v>6.8484764102386163E-4</v>
      </c>
      <c r="AF84" s="139">
        <v>680.54188999999997</v>
      </c>
      <c r="AG84" s="140">
        <v>172.39770000000001</v>
      </c>
      <c r="AH84" s="141">
        <v>852.93958999999995</v>
      </c>
      <c r="AI84" s="43"/>
      <c r="AJ84" s="45">
        <v>575739.24536475027</v>
      </c>
      <c r="AK84" s="49">
        <v>9.5407945209172311</v>
      </c>
      <c r="AL84" s="46">
        <v>89516.891756684839</v>
      </c>
      <c r="AM84" s="49">
        <v>10.310630241497908</v>
      </c>
      <c r="AN84" s="46">
        <v>665256.13712143514</v>
      </c>
      <c r="AO84" s="50">
        <v>9.6376220482048343</v>
      </c>
      <c r="AP84" s="48">
        <v>43981.931288042426</v>
      </c>
      <c r="AQ84" s="49">
        <v>0.41142290404335208</v>
      </c>
      <c r="AR84" s="46">
        <v>69377.619190965153</v>
      </c>
      <c r="AS84" s="49">
        <v>0.74301585245162038</v>
      </c>
      <c r="AT84" s="46">
        <v>113359.55047900758</v>
      </c>
      <c r="AU84" s="50">
        <v>0.5660194756160658</v>
      </c>
      <c r="AV84" s="139">
        <v>619721.17665279272</v>
      </c>
      <c r="AW84" s="140">
        <v>158894.51094765001</v>
      </c>
      <c r="AX84" s="141">
        <v>778615.68760044267</v>
      </c>
      <c r="AY84" s="43"/>
      <c r="AZ84" s="45">
        <v>4948.0639385925733</v>
      </c>
      <c r="BA84" s="49">
        <v>4.6390128992448793E-2</v>
      </c>
      <c r="BB84" s="49">
        <v>649.27606140742614</v>
      </c>
      <c r="BC84" s="49">
        <v>4.402767080812546E-2</v>
      </c>
      <c r="BD84" s="46">
        <v>5597.3399999999992</v>
      </c>
      <c r="BE84" s="50">
        <v>4.6103171923004053E-2</v>
      </c>
      <c r="BF84" s="48">
        <v>-17935.22708944945</v>
      </c>
      <c r="BG84" s="49">
        <v>-3.6059767960692539E-2</v>
      </c>
      <c r="BH84" s="46">
        <v>-12029.13291055055</v>
      </c>
      <c r="BI84" s="49">
        <v>-6.6920718047924641E-2</v>
      </c>
      <c r="BJ84" s="46">
        <v>-29964.36</v>
      </c>
      <c r="BK84" s="50">
        <v>-4.4252200842677961E-2</v>
      </c>
      <c r="BL84" s="139">
        <v>-12987.163150856877</v>
      </c>
      <c r="BM84" s="140">
        <v>-11379.856849143123</v>
      </c>
      <c r="BN84" s="141">
        <v>-24367.02</v>
      </c>
      <c r="BO84" s="43"/>
      <c r="BP84" s="45">
        <v>0</v>
      </c>
      <c r="BQ84" s="49">
        <v>0</v>
      </c>
      <c r="BR84" s="49">
        <v>0</v>
      </c>
      <c r="BS84" s="49">
        <v>0</v>
      </c>
      <c r="BT84" s="46">
        <v>0</v>
      </c>
      <c r="BU84" s="50">
        <v>0</v>
      </c>
      <c r="BV84" s="48">
        <v>835755.86</v>
      </c>
      <c r="BW84" s="49">
        <v>3.8695088084820704</v>
      </c>
      <c r="BX84" s="46">
        <v>0</v>
      </c>
      <c r="BY84" s="49">
        <v>0</v>
      </c>
      <c r="BZ84" s="46">
        <v>835755.86</v>
      </c>
      <c r="CA84" s="50">
        <v>2.6016394493870663</v>
      </c>
      <c r="CB84" s="139">
        <v>835755.86</v>
      </c>
      <c r="CC84" s="140">
        <v>0</v>
      </c>
      <c r="CD84" s="141">
        <v>835755.86</v>
      </c>
      <c r="CE84" s="43"/>
      <c r="CF84" s="45">
        <v>0</v>
      </c>
      <c r="CG84" s="49">
        <v>0</v>
      </c>
      <c r="CH84" s="49">
        <v>0</v>
      </c>
      <c r="CI84" s="49">
        <v>0</v>
      </c>
      <c r="CJ84" s="46">
        <v>0</v>
      </c>
      <c r="CK84" s="50">
        <v>0</v>
      </c>
      <c r="CL84" s="48">
        <v>0</v>
      </c>
      <c r="CM84" s="49">
        <v>0</v>
      </c>
      <c r="CN84" s="46">
        <v>0</v>
      </c>
      <c r="CO84" s="49">
        <v>0</v>
      </c>
      <c r="CP84" s="46">
        <v>0</v>
      </c>
      <c r="CQ84" s="50">
        <v>0</v>
      </c>
      <c r="CR84" s="139">
        <v>0</v>
      </c>
      <c r="CS84" s="140">
        <v>0</v>
      </c>
      <c r="CT84" s="141">
        <v>0</v>
      </c>
      <c r="CU84" s="43"/>
      <c r="CV84" s="48">
        <v>580814.29288334283</v>
      </c>
      <c r="CW84" s="49">
        <v>0.89965596577943918</v>
      </c>
      <c r="CX84" s="49">
        <v>90181.60535809226</v>
      </c>
      <c r="CY84" s="49">
        <v>1.0478191778180961</v>
      </c>
      <c r="CZ84" s="46">
        <v>670995.89824143506</v>
      </c>
      <c r="DA84" s="50">
        <v>0.91708452569825283</v>
      </c>
      <c r="DB84" s="48">
        <v>862356.1225085929</v>
      </c>
      <c r="DC84" s="49">
        <v>0.37221027605932228</v>
      </c>
      <c r="DD84" s="46">
        <v>57505.446440414606</v>
      </c>
      <c r="DE84" s="49">
        <v>6.0801109795785353E-2</v>
      </c>
      <c r="DF84" s="46">
        <v>919861.56894900755</v>
      </c>
      <c r="DG84" s="50">
        <v>0.28193711640023916</v>
      </c>
      <c r="DH84" s="177"/>
      <c r="DI84" s="190" t="s">
        <v>83</v>
      </c>
      <c r="DJ84" s="48">
        <v>670995.89824143506</v>
      </c>
      <c r="DK84" s="46">
        <v>919861.56894900755</v>
      </c>
      <c r="DL84" s="47">
        <v>1590857.4671904426</v>
      </c>
      <c r="DM84"/>
    </row>
    <row r="85" spans="1:119" s="62" customFormat="1" ht="15.6" x14ac:dyDescent="0.3">
      <c r="A85" s="35">
        <v>70</v>
      </c>
      <c r="B85" s="35" t="s">
        <v>84</v>
      </c>
      <c r="C85" s="44"/>
      <c r="D85" s="45">
        <v>0</v>
      </c>
      <c r="E85" s="49">
        <v>0</v>
      </c>
      <c r="F85" s="49">
        <v>0</v>
      </c>
      <c r="G85" s="49">
        <v>0</v>
      </c>
      <c r="H85" s="46">
        <v>0</v>
      </c>
      <c r="I85" s="50">
        <v>0</v>
      </c>
      <c r="J85" s="48">
        <v>0</v>
      </c>
      <c r="K85" s="49">
        <v>0</v>
      </c>
      <c r="L85" s="46">
        <v>0</v>
      </c>
      <c r="M85" s="49">
        <v>0</v>
      </c>
      <c r="N85" s="46">
        <v>0</v>
      </c>
      <c r="O85" s="50">
        <v>0</v>
      </c>
      <c r="P85" s="139">
        <v>0</v>
      </c>
      <c r="Q85" s="140">
        <v>0</v>
      </c>
      <c r="R85" s="141">
        <v>0</v>
      </c>
      <c r="S85" s="41"/>
      <c r="T85" s="45">
        <v>611252.34392530529</v>
      </c>
      <c r="U85" s="49">
        <v>3.3235950907510903</v>
      </c>
      <c r="V85" s="49">
        <v>34352.282518832166</v>
      </c>
      <c r="W85" s="49">
        <v>1.4885939471695699</v>
      </c>
      <c r="X85" s="46">
        <v>645604.62644413742</v>
      </c>
      <c r="Y85" s="50">
        <v>3.1190136066676528</v>
      </c>
      <c r="Z85" s="48">
        <v>2163034.7841125904</v>
      </c>
      <c r="AA85" s="49">
        <v>2.6933600765442249</v>
      </c>
      <c r="AB85" s="46">
        <v>525139.62688064692</v>
      </c>
      <c r="AC85" s="49">
        <v>2.2405001466845018</v>
      </c>
      <c r="AD85" s="46">
        <v>2688174.410993237</v>
      </c>
      <c r="AE85" s="50">
        <v>2.5910514388590449</v>
      </c>
      <c r="AF85" s="139">
        <v>2774287.1280378955</v>
      </c>
      <c r="AG85" s="140">
        <v>559491.90939947905</v>
      </c>
      <c r="AH85" s="141">
        <v>3333779.0374373747</v>
      </c>
      <c r="AI85" s="43"/>
      <c r="AJ85" s="45">
        <v>2760005.5814538216</v>
      </c>
      <c r="AK85" s="49">
        <v>45.737104672364268</v>
      </c>
      <c r="AL85" s="46">
        <v>429130.24059411202</v>
      </c>
      <c r="AM85" s="49">
        <v>49.42757896730155</v>
      </c>
      <c r="AN85" s="46">
        <v>3189135.8220479335</v>
      </c>
      <c r="AO85" s="50">
        <v>46.201280977703412</v>
      </c>
      <c r="AP85" s="48">
        <v>881481.83075311303</v>
      </c>
      <c r="AQ85" s="49">
        <v>8.2457000874924038</v>
      </c>
      <c r="AR85" s="46">
        <v>1390459.8771989534</v>
      </c>
      <c r="AS85" s="49">
        <v>14.891455529959982</v>
      </c>
      <c r="AT85" s="46">
        <v>2271941.7079520663</v>
      </c>
      <c r="AU85" s="50">
        <v>11.344110387976864</v>
      </c>
      <c r="AV85" s="139">
        <v>3641487.4122069348</v>
      </c>
      <c r="AW85" s="140">
        <v>1819590.1177930655</v>
      </c>
      <c r="AX85" s="141">
        <v>5461077.5300000003</v>
      </c>
      <c r="AY85" s="43"/>
      <c r="AZ85" s="45">
        <v>312340.7299936107</v>
      </c>
      <c r="BA85" s="49">
        <v>2.9283224577976288</v>
      </c>
      <c r="BB85" s="49">
        <v>40984.789506389236</v>
      </c>
      <c r="BC85" s="49">
        <v>2.7791950570549422</v>
      </c>
      <c r="BD85" s="46">
        <v>353325.51949999994</v>
      </c>
      <c r="BE85" s="50">
        <v>2.9102086295085203</v>
      </c>
      <c r="BF85" s="48">
        <v>1032220.7613061586</v>
      </c>
      <c r="BG85" s="49">
        <v>2.0753370420832544</v>
      </c>
      <c r="BH85" s="46">
        <v>692309.08919384121</v>
      </c>
      <c r="BI85" s="49">
        <v>3.8514680737562932</v>
      </c>
      <c r="BJ85" s="46">
        <v>1724529.8504999997</v>
      </c>
      <c r="BK85" s="50">
        <v>2.5468336818647015</v>
      </c>
      <c r="BL85" s="139">
        <v>1344561.4912997694</v>
      </c>
      <c r="BM85" s="140">
        <v>733293.8787002305</v>
      </c>
      <c r="BN85" s="141">
        <v>2077855.3699999999</v>
      </c>
      <c r="BO85" s="43"/>
      <c r="BP85" s="45">
        <v>7778716.4000000013</v>
      </c>
      <c r="BQ85" s="49">
        <v>105.7853807134212</v>
      </c>
      <c r="BR85" s="49">
        <v>797300.75999999966</v>
      </c>
      <c r="BS85" s="49">
        <v>82.991647756843932</v>
      </c>
      <c r="BT85" s="46">
        <v>8576017.1600000001</v>
      </c>
      <c r="BU85" s="50">
        <v>103.15151744046187</v>
      </c>
      <c r="BV85" s="48">
        <v>3763853.5000000005</v>
      </c>
      <c r="BW85" s="49">
        <v>17.426457855869621</v>
      </c>
      <c r="BX85" s="46">
        <v>4415771.6100000003</v>
      </c>
      <c r="BY85" s="49">
        <v>41.952284503643469</v>
      </c>
      <c r="BZ85" s="46">
        <v>8179625.1100000013</v>
      </c>
      <c r="CA85" s="50">
        <v>25.462502132348824</v>
      </c>
      <c r="CB85" s="139">
        <v>11542569.900000002</v>
      </c>
      <c r="CC85" s="140">
        <v>5213072.37</v>
      </c>
      <c r="CD85" s="141">
        <v>16755642.270000003</v>
      </c>
      <c r="CE85" s="43"/>
      <c r="CF85" s="45">
        <v>0</v>
      </c>
      <c r="CG85" s="49">
        <v>0</v>
      </c>
      <c r="CH85" s="49">
        <v>0</v>
      </c>
      <c r="CI85" s="49">
        <v>0</v>
      </c>
      <c r="CJ85" s="46">
        <v>0</v>
      </c>
      <c r="CK85" s="50">
        <v>0</v>
      </c>
      <c r="CL85" s="48">
        <v>0</v>
      </c>
      <c r="CM85" s="49">
        <v>0</v>
      </c>
      <c r="CN85" s="46">
        <v>0</v>
      </c>
      <c r="CO85" s="49">
        <v>0</v>
      </c>
      <c r="CP85" s="46">
        <v>0</v>
      </c>
      <c r="CQ85" s="50">
        <v>0</v>
      </c>
      <c r="CR85" s="139">
        <v>0</v>
      </c>
      <c r="CS85" s="140">
        <v>0</v>
      </c>
      <c r="CT85" s="141">
        <v>0</v>
      </c>
      <c r="CU85" s="43"/>
      <c r="CV85" s="48">
        <v>11462315.055372739</v>
      </c>
      <c r="CW85" s="49">
        <v>17.754625269321277</v>
      </c>
      <c r="CX85" s="49">
        <v>1301768.0726193332</v>
      </c>
      <c r="CY85" s="49">
        <v>15.125230318817339</v>
      </c>
      <c r="CZ85" s="46">
        <v>12764083.127992073</v>
      </c>
      <c r="DA85" s="50">
        <v>17.445327388865451</v>
      </c>
      <c r="DB85" s="48">
        <v>7840590.8761718627</v>
      </c>
      <c r="DC85" s="49">
        <v>3.384156983774476</v>
      </c>
      <c r="DD85" s="46">
        <v>7023680.2032734416</v>
      </c>
      <c r="DE85" s="49">
        <v>7.4262105182020663</v>
      </c>
      <c r="DF85" s="46">
        <v>14864271.079445304</v>
      </c>
      <c r="DG85" s="50">
        <v>4.5558917417524984</v>
      </c>
      <c r="DH85" s="177"/>
      <c r="DI85" s="190" t="s">
        <v>84</v>
      </c>
      <c r="DJ85" s="48">
        <v>12764083.127992073</v>
      </c>
      <c r="DK85" s="46">
        <v>14864271.079445304</v>
      </c>
      <c r="DL85" s="47">
        <v>27628354.207437377</v>
      </c>
      <c r="DM85"/>
    </row>
    <row r="86" spans="1:119" s="62" customFormat="1" ht="15.6" x14ac:dyDescent="0.3">
      <c r="A86" s="35">
        <v>71</v>
      </c>
      <c r="B86" s="35" t="s">
        <v>85</v>
      </c>
      <c r="C86" s="44"/>
      <c r="D86" s="45">
        <v>17468.211707999999</v>
      </c>
      <c r="E86" s="49">
        <v>0.18058172193563726</v>
      </c>
      <c r="F86" s="49">
        <v>0</v>
      </c>
      <c r="G86" s="49">
        <v>0</v>
      </c>
      <c r="H86" s="46">
        <v>17468.211707999999</v>
      </c>
      <c r="I86" s="50">
        <v>0.15826812938181223</v>
      </c>
      <c r="J86" s="48">
        <v>49073.285476000005</v>
      </c>
      <c r="K86" s="49">
        <v>0.21170437347552429</v>
      </c>
      <c r="L86" s="46">
        <v>0</v>
      </c>
      <c r="M86" s="49">
        <v>0</v>
      </c>
      <c r="N86" s="46">
        <v>49073.285476000005</v>
      </c>
      <c r="O86" s="50">
        <v>0.11863623511948652</v>
      </c>
      <c r="P86" s="139">
        <v>66541.497184000007</v>
      </c>
      <c r="Q86" s="140">
        <v>0</v>
      </c>
      <c r="R86" s="141">
        <v>66541.497184000007</v>
      </c>
      <c r="S86" s="41"/>
      <c r="T86" s="45">
        <v>45936.945263342153</v>
      </c>
      <c r="U86" s="49">
        <v>0.24977541154427449</v>
      </c>
      <c r="V86" s="49">
        <v>5472.8155749338175</v>
      </c>
      <c r="W86" s="49">
        <v>0.2371545510652952</v>
      </c>
      <c r="X86" s="46">
        <v>51409.760838275972</v>
      </c>
      <c r="Y86" s="50">
        <v>0.24836833102215553</v>
      </c>
      <c r="Z86" s="48">
        <v>28791.641768425212</v>
      </c>
      <c r="AA86" s="49">
        <v>3.5850675655710214E-2</v>
      </c>
      <c r="AB86" s="46">
        <v>12964.381423779365</v>
      </c>
      <c r="AC86" s="49">
        <v>5.5312334081871133E-2</v>
      </c>
      <c r="AD86" s="46">
        <v>41756.023192204579</v>
      </c>
      <c r="AE86" s="50">
        <v>4.0247390024525279E-2</v>
      </c>
      <c r="AF86" s="139">
        <v>74728.587031767369</v>
      </c>
      <c r="AG86" s="140">
        <v>18437.196998713182</v>
      </c>
      <c r="AH86" s="141">
        <v>93165.784030480543</v>
      </c>
      <c r="AI86" s="43"/>
      <c r="AJ86" s="45">
        <v>0</v>
      </c>
      <c r="AK86" s="49">
        <v>0</v>
      </c>
      <c r="AL86" s="46">
        <v>0</v>
      </c>
      <c r="AM86" s="49">
        <v>0</v>
      </c>
      <c r="AN86" s="46">
        <v>0</v>
      </c>
      <c r="AO86" s="50">
        <v>0</v>
      </c>
      <c r="AP86" s="48">
        <v>0</v>
      </c>
      <c r="AQ86" s="49">
        <v>0</v>
      </c>
      <c r="AR86" s="46">
        <v>0</v>
      </c>
      <c r="AS86" s="49">
        <v>0</v>
      </c>
      <c r="AT86" s="46">
        <v>0</v>
      </c>
      <c r="AU86" s="50">
        <v>0</v>
      </c>
      <c r="AV86" s="139">
        <v>0</v>
      </c>
      <c r="AW86" s="140">
        <v>0</v>
      </c>
      <c r="AX86" s="141">
        <v>0</v>
      </c>
      <c r="AY86" s="43"/>
      <c r="AZ86" s="45">
        <v>0</v>
      </c>
      <c r="BA86" s="49">
        <v>0</v>
      </c>
      <c r="BB86" s="49">
        <v>0</v>
      </c>
      <c r="BC86" s="49">
        <v>0</v>
      </c>
      <c r="BD86" s="46">
        <v>0</v>
      </c>
      <c r="BE86" s="50">
        <v>0</v>
      </c>
      <c r="BF86" s="48">
        <v>0</v>
      </c>
      <c r="BG86" s="49">
        <v>0</v>
      </c>
      <c r="BH86" s="46">
        <v>0</v>
      </c>
      <c r="BI86" s="49">
        <v>0</v>
      </c>
      <c r="BJ86" s="46">
        <v>0</v>
      </c>
      <c r="BK86" s="50">
        <v>0</v>
      </c>
      <c r="BL86" s="139">
        <v>0</v>
      </c>
      <c r="BM86" s="140">
        <v>0</v>
      </c>
      <c r="BN86" s="141">
        <v>0</v>
      </c>
      <c r="BO86" s="43"/>
      <c r="BP86" s="45">
        <v>0</v>
      </c>
      <c r="BQ86" s="49">
        <v>0</v>
      </c>
      <c r="BR86" s="49">
        <v>0</v>
      </c>
      <c r="BS86" s="49">
        <v>0</v>
      </c>
      <c r="BT86" s="46">
        <v>0</v>
      </c>
      <c r="BU86" s="50">
        <v>0</v>
      </c>
      <c r="BV86" s="48">
        <v>0</v>
      </c>
      <c r="BW86" s="49">
        <v>0</v>
      </c>
      <c r="BX86" s="46">
        <v>0</v>
      </c>
      <c r="BY86" s="49">
        <v>0</v>
      </c>
      <c r="BZ86" s="46">
        <v>0</v>
      </c>
      <c r="CA86" s="50">
        <v>0</v>
      </c>
      <c r="CB86" s="139">
        <v>0</v>
      </c>
      <c r="CC86" s="140">
        <v>0</v>
      </c>
      <c r="CD86" s="141">
        <v>0</v>
      </c>
      <c r="CE86" s="43"/>
      <c r="CF86" s="45">
        <v>0</v>
      </c>
      <c r="CG86" s="49">
        <v>0</v>
      </c>
      <c r="CH86" s="49">
        <v>0</v>
      </c>
      <c r="CI86" s="49">
        <v>0</v>
      </c>
      <c r="CJ86" s="46">
        <v>0</v>
      </c>
      <c r="CK86" s="50">
        <v>0</v>
      </c>
      <c r="CL86" s="48">
        <v>0</v>
      </c>
      <c r="CM86" s="49">
        <v>0</v>
      </c>
      <c r="CN86" s="46">
        <v>0</v>
      </c>
      <c r="CO86" s="49">
        <v>0</v>
      </c>
      <c r="CP86" s="46">
        <v>0</v>
      </c>
      <c r="CQ86" s="50">
        <v>0</v>
      </c>
      <c r="CR86" s="139">
        <v>0</v>
      </c>
      <c r="CS86" s="140">
        <v>0</v>
      </c>
      <c r="CT86" s="141">
        <v>0</v>
      </c>
      <c r="CU86" s="43"/>
      <c r="CV86" s="48">
        <v>63405.156971342149</v>
      </c>
      <c r="CW86" s="49">
        <v>9.8211818182488975E-2</v>
      </c>
      <c r="CX86" s="49">
        <v>5472.8155749338175</v>
      </c>
      <c r="CY86" s="49">
        <v>6.3588589860500283E-2</v>
      </c>
      <c r="CZ86" s="46">
        <v>68877.972546275967</v>
      </c>
      <c r="DA86" s="50">
        <v>9.4139059492328384E-2</v>
      </c>
      <c r="DB86" s="48">
        <v>77864.927244425213</v>
      </c>
      <c r="DC86" s="49">
        <v>3.3608071315917122E-2</v>
      </c>
      <c r="DD86" s="46">
        <v>12964.381423779365</v>
      </c>
      <c r="DE86" s="49">
        <v>1.3707376034345001E-2</v>
      </c>
      <c r="DF86" s="46">
        <v>90829.308668204583</v>
      </c>
      <c r="DG86" s="50">
        <v>2.7839138230113879E-2</v>
      </c>
      <c r="DH86" s="177"/>
      <c r="DI86" s="190" t="s">
        <v>85</v>
      </c>
      <c r="DJ86" s="48">
        <v>68877.972546275967</v>
      </c>
      <c r="DK86" s="46">
        <v>90829.308668204583</v>
      </c>
      <c r="DL86" s="47">
        <v>159707.28121448055</v>
      </c>
      <c r="DM86"/>
    </row>
    <row r="87" spans="1:119" s="62" customFormat="1" ht="15.6" x14ac:dyDescent="0.3">
      <c r="A87" s="35">
        <v>72</v>
      </c>
      <c r="B87" s="35" t="s">
        <v>86</v>
      </c>
      <c r="C87" s="44"/>
      <c r="D87" s="45">
        <v>29029.165806999998</v>
      </c>
      <c r="E87" s="49">
        <v>0.30009578744585608</v>
      </c>
      <c r="F87" s="49">
        <v>0</v>
      </c>
      <c r="G87" s="49">
        <v>0</v>
      </c>
      <c r="H87" s="46">
        <v>29029.165806999998</v>
      </c>
      <c r="I87" s="50">
        <v>0.26301443139049202</v>
      </c>
      <c r="J87" s="48">
        <v>27401.279277999998</v>
      </c>
      <c r="K87" s="49">
        <v>0.11821035835910974</v>
      </c>
      <c r="L87" s="46">
        <v>0</v>
      </c>
      <c r="M87" s="49">
        <v>0</v>
      </c>
      <c r="N87" s="46">
        <v>27401.279277999998</v>
      </c>
      <c r="O87" s="50">
        <v>6.6243467896384578E-2</v>
      </c>
      <c r="P87" s="139">
        <v>56430.445084999999</v>
      </c>
      <c r="Q87" s="140">
        <v>0</v>
      </c>
      <c r="R87" s="141">
        <v>56430.445084999999</v>
      </c>
      <c r="S87" s="41"/>
      <c r="T87" s="45">
        <v>3161.9336400619395</v>
      </c>
      <c r="U87" s="49">
        <v>1.7192551043493064E-2</v>
      </c>
      <c r="V87" s="49">
        <v>376.70505892448529</v>
      </c>
      <c r="W87" s="49">
        <v>1.6323831473956114E-2</v>
      </c>
      <c r="X87" s="46">
        <v>3538.638698986425</v>
      </c>
      <c r="Y87" s="50">
        <v>1.7095698821133508E-2</v>
      </c>
      <c r="Z87" s="48">
        <v>1981.787429231699</v>
      </c>
      <c r="AA87" s="49">
        <v>2.4676751300047681E-3</v>
      </c>
      <c r="AB87" s="46">
        <v>892.36481684719797</v>
      </c>
      <c r="AC87" s="49">
        <v>3.8072607754216269E-3</v>
      </c>
      <c r="AD87" s="46">
        <v>2874.152246078897</v>
      </c>
      <c r="AE87" s="50">
        <v>2.7703099479884966E-3</v>
      </c>
      <c r="AF87" s="139">
        <v>5143.7210692936387</v>
      </c>
      <c r="AG87" s="140">
        <v>1269.0698757716832</v>
      </c>
      <c r="AH87" s="141">
        <v>6412.7909450653224</v>
      </c>
      <c r="AI87" s="43"/>
      <c r="AJ87" s="45">
        <v>0</v>
      </c>
      <c r="AK87" s="49">
        <v>0</v>
      </c>
      <c r="AL87" s="46">
        <v>0</v>
      </c>
      <c r="AM87" s="49">
        <v>0</v>
      </c>
      <c r="AN87" s="46">
        <v>0</v>
      </c>
      <c r="AO87" s="50">
        <v>0</v>
      </c>
      <c r="AP87" s="48">
        <v>0</v>
      </c>
      <c r="AQ87" s="49">
        <v>0</v>
      </c>
      <c r="AR87" s="46">
        <v>0</v>
      </c>
      <c r="AS87" s="49">
        <v>0</v>
      </c>
      <c r="AT87" s="46">
        <v>0</v>
      </c>
      <c r="AU87" s="50">
        <v>0</v>
      </c>
      <c r="AV87" s="139">
        <v>0</v>
      </c>
      <c r="AW87" s="140">
        <v>0</v>
      </c>
      <c r="AX87" s="141">
        <v>0</v>
      </c>
      <c r="AY87" s="43"/>
      <c r="AZ87" s="45">
        <v>0</v>
      </c>
      <c r="BA87" s="49">
        <v>0</v>
      </c>
      <c r="BB87" s="49">
        <v>0</v>
      </c>
      <c r="BC87" s="49">
        <v>0</v>
      </c>
      <c r="BD87" s="46">
        <v>0</v>
      </c>
      <c r="BE87" s="50">
        <v>0</v>
      </c>
      <c r="BF87" s="48">
        <v>0</v>
      </c>
      <c r="BG87" s="49">
        <v>0</v>
      </c>
      <c r="BH87" s="46">
        <v>0</v>
      </c>
      <c r="BI87" s="49">
        <v>0</v>
      </c>
      <c r="BJ87" s="46">
        <v>0</v>
      </c>
      <c r="BK87" s="50">
        <v>0</v>
      </c>
      <c r="BL87" s="139">
        <v>0</v>
      </c>
      <c r="BM87" s="140">
        <v>0</v>
      </c>
      <c r="BN87" s="141">
        <v>0</v>
      </c>
      <c r="BO87" s="43"/>
      <c r="BP87" s="45">
        <v>0</v>
      </c>
      <c r="BQ87" s="49">
        <v>0</v>
      </c>
      <c r="BR87" s="49">
        <v>0</v>
      </c>
      <c r="BS87" s="49">
        <v>0</v>
      </c>
      <c r="BT87" s="46">
        <v>0</v>
      </c>
      <c r="BU87" s="50">
        <v>0</v>
      </c>
      <c r="BV87" s="48">
        <v>0</v>
      </c>
      <c r="BW87" s="49">
        <v>0</v>
      </c>
      <c r="BX87" s="46">
        <v>0</v>
      </c>
      <c r="BY87" s="49">
        <v>0</v>
      </c>
      <c r="BZ87" s="46">
        <v>0</v>
      </c>
      <c r="CA87" s="50">
        <v>0</v>
      </c>
      <c r="CB87" s="139">
        <v>0</v>
      </c>
      <c r="CC87" s="140">
        <v>0</v>
      </c>
      <c r="CD87" s="141">
        <v>0</v>
      </c>
      <c r="CE87" s="43"/>
      <c r="CF87" s="45">
        <v>0</v>
      </c>
      <c r="CG87" s="49">
        <v>0</v>
      </c>
      <c r="CH87" s="49">
        <v>0</v>
      </c>
      <c r="CI87" s="49">
        <v>0</v>
      </c>
      <c r="CJ87" s="46">
        <v>0</v>
      </c>
      <c r="CK87" s="50">
        <v>0</v>
      </c>
      <c r="CL87" s="48">
        <v>0</v>
      </c>
      <c r="CM87" s="49">
        <v>0</v>
      </c>
      <c r="CN87" s="46">
        <v>0</v>
      </c>
      <c r="CO87" s="49">
        <v>0</v>
      </c>
      <c r="CP87" s="46">
        <v>0</v>
      </c>
      <c r="CQ87" s="50">
        <v>0</v>
      </c>
      <c r="CR87" s="139">
        <v>0</v>
      </c>
      <c r="CS87" s="140">
        <v>0</v>
      </c>
      <c r="CT87" s="141">
        <v>0</v>
      </c>
      <c r="CU87" s="43"/>
      <c r="CV87" s="48">
        <v>32191.099447061937</v>
      </c>
      <c r="CW87" s="49">
        <v>4.9862606718539051E-2</v>
      </c>
      <c r="CX87" s="49">
        <v>376.70505892448529</v>
      </c>
      <c r="CY87" s="49">
        <v>4.376932341743375E-3</v>
      </c>
      <c r="CZ87" s="46">
        <v>32567.804505986423</v>
      </c>
      <c r="DA87" s="50">
        <v>4.45120896069311E-2</v>
      </c>
      <c r="DB87" s="48">
        <v>29383.066707231697</v>
      </c>
      <c r="DC87" s="49">
        <v>1.2682323561121598E-2</v>
      </c>
      <c r="DD87" s="46">
        <v>892.36481684719797</v>
      </c>
      <c r="DE87" s="49">
        <v>9.4350665137851925E-4</v>
      </c>
      <c r="DF87" s="46">
        <v>30275.431524078896</v>
      </c>
      <c r="DG87" s="50">
        <v>9.2794048037296382E-3</v>
      </c>
      <c r="DH87" s="177"/>
      <c r="DI87" s="190" t="s">
        <v>86</v>
      </c>
      <c r="DJ87" s="48">
        <v>32567.804505986423</v>
      </c>
      <c r="DK87" s="46">
        <v>30275.431524078896</v>
      </c>
      <c r="DL87" s="47">
        <v>62843.236030065324</v>
      </c>
      <c r="DM87"/>
    </row>
    <row r="88" spans="1:119" s="62" customFormat="1" ht="15.6" x14ac:dyDescent="0.3">
      <c r="A88" s="35">
        <v>73</v>
      </c>
      <c r="B88" s="35" t="s">
        <v>87</v>
      </c>
      <c r="C88" s="44"/>
      <c r="D88" s="45">
        <v>137246.22999999998</v>
      </c>
      <c r="E88" s="49">
        <v>1.4188149855788612</v>
      </c>
      <c r="F88" s="49">
        <v>0</v>
      </c>
      <c r="G88" s="49">
        <v>0</v>
      </c>
      <c r="H88" s="46">
        <v>137246.22999999998</v>
      </c>
      <c r="I88" s="50">
        <v>1.2434990169519164</v>
      </c>
      <c r="J88" s="48">
        <v>27707.66</v>
      </c>
      <c r="K88" s="49">
        <v>0.11953209865358648</v>
      </c>
      <c r="L88" s="46">
        <v>0</v>
      </c>
      <c r="M88" s="49">
        <v>0</v>
      </c>
      <c r="N88" s="46">
        <v>27707.66</v>
      </c>
      <c r="O88" s="50">
        <v>6.6984153078122541E-2</v>
      </c>
      <c r="P88" s="139">
        <v>164953.88999999998</v>
      </c>
      <c r="Q88" s="140">
        <v>0</v>
      </c>
      <c r="R88" s="141">
        <v>164953.88999999998</v>
      </c>
      <c r="S88" s="41"/>
      <c r="T88" s="45">
        <v>93359.450152162099</v>
      </c>
      <c r="U88" s="49">
        <v>0.50762833596408141</v>
      </c>
      <c r="V88" s="49">
        <v>11122.61709895937</v>
      </c>
      <c r="W88" s="49">
        <v>0.48197846769334707</v>
      </c>
      <c r="X88" s="46">
        <v>104482.06725112147</v>
      </c>
      <c r="Y88" s="50">
        <v>0.50476867119726299</v>
      </c>
      <c r="Z88" s="48">
        <v>58514.379418764118</v>
      </c>
      <c r="AA88" s="49">
        <v>7.2860730020538098E-2</v>
      </c>
      <c r="AB88" s="46">
        <v>26348.019319708827</v>
      </c>
      <c r="AC88" s="49">
        <v>0.11241341945819411</v>
      </c>
      <c r="AD88" s="46">
        <v>84862.398738472941</v>
      </c>
      <c r="AE88" s="50">
        <v>8.1796344559022544E-2</v>
      </c>
      <c r="AF88" s="139">
        <v>151873.8295709262</v>
      </c>
      <c r="AG88" s="140">
        <v>37470.636418668197</v>
      </c>
      <c r="AH88" s="141">
        <v>189344.46598959441</v>
      </c>
      <c r="AI88" s="43"/>
      <c r="AJ88" s="45">
        <v>105213.20201209356</v>
      </c>
      <c r="AK88" s="49">
        <v>1.7435280804058921</v>
      </c>
      <c r="AL88" s="46">
        <v>16358.722966547028</v>
      </c>
      <c r="AM88" s="49">
        <v>1.8842113529770823</v>
      </c>
      <c r="AN88" s="46">
        <v>121571.92497864059</v>
      </c>
      <c r="AO88" s="50">
        <v>1.7612227820800641</v>
      </c>
      <c r="AP88" s="48">
        <v>8171.5093756897486</v>
      </c>
      <c r="AQ88" s="49">
        <v>7.6439256287906196E-2</v>
      </c>
      <c r="AR88" s="46">
        <v>12889.835645669704</v>
      </c>
      <c r="AS88" s="49">
        <v>0.13804671206526195</v>
      </c>
      <c r="AT88" s="46">
        <v>21061.345021359451</v>
      </c>
      <c r="AU88" s="50">
        <v>0.10516212718192211</v>
      </c>
      <c r="AV88" s="139">
        <v>113384.71138778332</v>
      </c>
      <c r="AW88" s="140">
        <v>29248.55861221673</v>
      </c>
      <c r="AX88" s="141">
        <v>142633.27000000005</v>
      </c>
      <c r="AY88" s="43"/>
      <c r="AZ88" s="45">
        <v>166826.94893607657</v>
      </c>
      <c r="BA88" s="49">
        <v>1.5640710743852222</v>
      </c>
      <c r="BB88" s="49">
        <v>21890.732554406561</v>
      </c>
      <c r="BC88" s="49">
        <v>1.4844193771212153</v>
      </c>
      <c r="BD88" s="46">
        <v>188717.68149048314</v>
      </c>
      <c r="BE88" s="50">
        <v>1.5543961443590109</v>
      </c>
      <c r="BF88" s="48">
        <v>15696.471795322808</v>
      </c>
      <c r="BG88" s="49">
        <v>3.1558626379136083E-2</v>
      </c>
      <c r="BH88" s="46">
        <v>10527.602717877937</v>
      </c>
      <c r="BI88" s="49">
        <v>5.8567374593205844E-2</v>
      </c>
      <c r="BJ88" s="46">
        <v>26224.074513200743</v>
      </c>
      <c r="BK88" s="50">
        <v>3.8728443132825516E-2</v>
      </c>
      <c r="BL88" s="139">
        <v>182523.42073139938</v>
      </c>
      <c r="BM88" s="140">
        <v>32418.335272284497</v>
      </c>
      <c r="BN88" s="141">
        <v>214941.75600368387</v>
      </c>
      <c r="BO88" s="43"/>
      <c r="BP88" s="45">
        <v>0</v>
      </c>
      <c r="BQ88" s="49">
        <v>0</v>
      </c>
      <c r="BR88" s="49">
        <v>0</v>
      </c>
      <c r="BS88" s="49">
        <v>0</v>
      </c>
      <c r="BT88" s="46">
        <v>0</v>
      </c>
      <c r="BU88" s="50">
        <v>0</v>
      </c>
      <c r="BV88" s="48">
        <v>0</v>
      </c>
      <c r="BW88" s="49">
        <v>0</v>
      </c>
      <c r="BX88" s="46">
        <v>0</v>
      </c>
      <c r="BY88" s="49">
        <v>0</v>
      </c>
      <c r="BZ88" s="46">
        <v>0</v>
      </c>
      <c r="CA88" s="50">
        <v>0</v>
      </c>
      <c r="CB88" s="139">
        <v>0</v>
      </c>
      <c r="CC88" s="140">
        <v>0</v>
      </c>
      <c r="CD88" s="141">
        <v>0</v>
      </c>
      <c r="CE88" s="43"/>
      <c r="CF88" s="45">
        <v>80281</v>
      </c>
      <c r="CG88" s="49">
        <v>0.645293786673097</v>
      </c>
      <c r="CH88" s="49">
        <v>8920</v>
      </c>
      <c r="CI88" s="49">
        <v>0.54673613239350294</v>
      </c>
      <c r="CJ88" s="46">
        <v>89201</v>
      </c>
      <c r="CK88" s="50">
        <v>0.63386747201989702</v>
      </c>
      <c r="CL88" s="48">
        <v>1924</v>
      </c>
      <c r="CM88" s="49">
        <v>4.1672984036907881E-3</v>
      </c>
      <c r="CN88" s="46">
        <v>1083</v>
      </c>
      <c r="CO88" s="49">
        <v>7.1634090683599565E-3</v>
      </c>
      <c r="CP88" s="46">
        <v>3007</v>
      </c>
      <c r="CQ88" s="50">
        <v>4.9063838466245156E-3</v>
      </c>
      <c r="CR88" s="139">
        <v>82205</v>
      </c>
      <c r="CS88" s="140">
        <v>10003</v>
      </c>
      <c r="CT88" s="141">
        <v>92208</v>
      </c>
      <c r="CU88" s="43"/>
      <c r="CV88" s="48">
        <v>582926.8311003322</v>
      </c>
      <c r="CW88" s="49">
        <v>0.90292819518759748</v>
      </c>
      <c r="CX88" s="49">
        <v>58292.072619912957</v>
      </c>
      <c r="CY88" s="49">
        <v>0.6772950133608272</v>
      </c>
      <c r="CZ88" s="46">
        <v>641218.90372024511</v>
      </c>
      <c r="DA88" s="50">
        <v>0.87638677930553333</v>
      </c>
      <c r="DB88" s="48">
        <v>112014.02058977669</v>
      </c>
      <c r="DC88" s="49">
        <v>4.8347507993508732E-2</v>
      </c>
      <c r="DD88" s="46">
        <v>50848.457683256463</v>
      </c>
      <c r="DE88" s="49">
        <v>5.3762605977670096E-2</v>
      </c>
      <c r="DF88" s="46">
        <v>162862.47827303316</v>
      </c>
      <c r="DG88" s="50">
        <v>4.9917269124046836E-2</v>
      </c>
      <c r="DH88" s="177"/>
      <c r="DI88" s="190" t="s">
        <v>87</v>
      </c>
      <c r="DJ88" s="48">
        <v>641218.90372024511</v>
      </c>
      <c r="DK88" s="46">
        <v>162862.47827303316</v>
      </c>
      <c r="DL88" s="47">
        <v>804081.38199327828</v>
      </c>
      <c r="DM88"/>
    </row>
    <row r="89" spans="1:119" s="62" customFormat="1" ht="15.6" x14ac:dyDescent="0.3">
      <c r="A89" s="35">
        <v>74</v>
      </c>
      <c r="B89" s="35" t="s">
        <v>88</v>
      </c>
      <c r="C89" s="44"/>
      <c r="D89" s="45">
        <v>0</v>
      </c>
      <c r="E89" s="49">
        <v>0</v>
      </c>
      <c r="F89" s="49">
        <v>0</v>
      </c>
      <c r="G89" s="49">
        <v>0</v>
      </c>
      <c r="H89" s="46">
        <v>0</v>
      </c>
      <c r="I89" s="50">
        <v>0</v>
      </c>
      <c r="J89" s="48">
        <v>0</v>
      </c>
      <c r="K89" s="49">
        <v>0</v>
      </c>
      <c r="L89" s="46">
        <v>0</v>
      </c>
      <c r="M89" s="49">
        <v>0</v>
      </c>
      <c r="N89" s="46">
        <v>0</v>
      </c>
      <c r="O89" s="50">
        <v>0</v>
      </c>
      <c r="P89" s="139">
        <v>0</v>
      </c>
      <c r="Q89" s="140">
        <v>0</v>
      </c>
      <c r="R89" s="141">
        <v>0</v>
      </c>
      <c r="S89" s="41"/>
      <c r="T89" s="45">
        <v>100448.47</v>
      </c>
      <c r="U89" s="49">
        <v>0.54617384306710237</v>
      </c>
      <c r="V89" s="49">
        <v>5765.3899999999994</v>
      </c>
      <c r="W89" s="49">
        <v>0.249832733890887</v>
      </c>
      <c r="X89" s="46">
        <v>106213.86</v>
      </c>
      <c r="Y89" s="50">
        <v>0.51313522392386102</v>
      </c>
      <c r="Z89" s="48">
        <v>70771.489999999991</v>
      </c>
      <c r="AA89" s="49">
        <v>8.8122996044074267E-2</v>
      </c>
      <c r="AB89" s="46">
        <v>17100.669999999998</v>
      </c>
      <c r="AC89" s="49">
        <v>7.2959745717516039E-2</v>
      </c>
      <c r="AD89" s="46">
        <v>87872.159999999989</v>
      </c>
      <c r="AE89" s="50">
        <v>8.4697364007541326E-2</v>
      </c>
      <c r="AF89" s="139">
        <v>171219.96</v>
      </c>
      <c r="AG89" s="140">
        <v>22866.059999999998</v>
      </c>
      <c r="AH89" s="141">
        <v>194086.02</v>
      </c>
      <c r="AI89" s="43"/>
      <c r="AJ89" s="45">
        <v>0</v>
      </c>
      <c r="AK89" s="49">
        <v>0</v>
      </c>
      <c r="AL89" s="46">
        <v>0</v>
      </c>
      <c r="AM89" s="49">
        <v>0</v>
      </c>
      <c r="AN89" s="46">
        <v>0</v>
      </c>
      <c r="AO89" s="50">
        <v>0</v>
      </c>
      <c r="AP89" s="48">
        <v>0</v>
      </c>
      <c r="AQ89" s="49">
        <v>0</v>
      </c>
      <c r="AR89" s="46">
        <v>0</v>
      </c>
      <c r="AS89" s="49">
        <v>0</v>
      </c>
      <c r="AT89" s="46">
        <v>0</v>
      </c>
      <c r="AU89" s="50">
        <v>0</v>
      </c>
      <c r="AV89" s="139">
        <v>0</v>
      </c>
      <c r="AW89" s="140">
        <v>0</v>
      </c>
      <c r="AX89" s="141">
        <v>0</v>
      </c>
      <c r="AY89" s="43"/>
      <c r="AZ89" s="45">
        <v>103773.75436903523</v>
      </c>
      <c r="BA89" s="49">
        <v>0.97292151252587833</v>
      </c>
      <c r="BB89" s="49">
        <v>13617.005630964786</v>
      </c>
      <c r="BC89" s="49">
        <v>0.92337462744726295</v>
      </c>
      <c r="BD89" s="46">
        <v>117390.76000000002</v>
      </c>
      <c r="BE89" s="50">
        <v>0.96690327735176163</v>
      </c>
      <c r="BF89" s="48">
        <v>46074.083553495657</v>
      </c>
      <c r="BG89" s="49">
        <v>9.2634498222660275E-2</v>
      </c>
      <c r="BH89" s="46">
        <v>30901.826446504354</v>
      </c>
      <c r="BI89" s="49">
        <v>0.17191367242926006</v>
      </c>
      <c r="BJ89" s="46">
        <v>76975.91</v>
      </c>
      <c r="BK89" s="50">
        <v>0.1136801663498871</v>
      </c>
      <c r="BL89" s="139">
        <v>149847.83792253089</v>
      </c>
      <c r="BM89" s="140">
        <v>44518.832077469138</v>
      </c>
      <c r="BN89" s="141">
        <v>194366.67000000004</v>
      </c>
      <c r="BO89" s="43"/>
      <c r="BP89" s="45">
        <v>-6039.5099999999902</v>
      </c>
      <c r="BQ89" s="49">
        <v>-8.2133327893598659E-2</v>
      </c>
      <c r="BR89" s="49">
        <v>-3162.6999999999994</v>
      </c>
      <c r="BS89" s="49">
        <v>-0.32920786926199641</v>
      </c>
      <c r="BT89" s="46">
        <v>-9202.20999999999</v>
      </c>
      <c r="BU89" s="50">
        <v>-0.11068330526822216</v>
      </c>
      <c r="BV89" s="48">
        <v>610.33000000000334</v>
      </c>
      <c r="BW89" s="49">
        <v>2.8257980878301889E-3</v>
      </c>
      <c r="BX89" s="46">
        <v>10349.540000000001</v>
      </c>
      <c r="BY89" s="49">
        <v>9.8326382093352468E-2</v>
      </c>
      <c r="BZ89" s="46">
        <v>10959.870000000004</v>
      </c>
      <c r="CA89" s="50">
        <v>3.4117176458869025E-2</v>
      </c>
      <c r="CB89" s="139">
        <v>-5429.1799999999866</v>
      </c>
      <c r="CC89" s="140">
        <v>7186.840000000002</v>
      </c>
      <c r="CD89" s="141">
        <v>1757.6600000000153</v>
      </c>
      <c r="CE89" s="43"/>
      <c r="CF89" s="45">
        <v>0</v>
      </c>
      <c r="CG89" s="49">
        <v>0</v>
      </c>
      <c r="CH89" s="49">
        <v>0</v>
      </c>
      <c r="CI89" s="49">
        <v>0</v>
      </c>
      <c r="CJ89" s="46">
        <v>0</v>
      </c>
      <c r="CK89" s="50">
        <v>0</v>
      </c>
      <c r="CL89" s="48">
        <v>0</v>
      </c>
      <c r="CM89" s="49">
        <v>0</v>
      </c>
      <c r="CN89" s="46">
        <v>0</v>
      </c>
      <c r="CO89" s="49">
        <v>0</v>
      </c>
      <c r="CP89" s="46">
        <v>0</v>
      </c>
      <c r="CQ89" s="50">
        <v>0</v>
      </c>
      <c r="CR89" s="139">
        <v>0</v>
      </c>
      <c r="CS89" s="140">
        <v>0</v>
      </c>
      <c r="CT89" s="141">
        <v>0</v>
      </c>
      <c r="CU89" s="43"/>
      <c r="CV89" s="48">
        <v>198182.71436903524</v>
      </c>
      <c r="CW89" s="49">
        <v>0.3069763665961921</v>
      </c>
      <c r="CX89" s="49">
        <v>16219.695630964785</v>
      </c>
      <c r="CY89" s="49">
        <v>0.18845648259434369</v>
      </c>
      <c r="CZ89" s="46">
        <v>214402.41000000003</v>
      </c>
      <c r="DA89" s="50">
        <v>0.29303477562043678</v>
      </c>
      <c r="DB89" s="48">
        <v>117455.90355349565</v>
      </c>
      <c r="DC89" s="49">
        <v>5.0696334316346341E-2</v>
      </c>
      <c r="DD89" s="46">
        <v>58352.036446504353</v>
      </c>
      <c r="DE89" s="49">
        <v>6.1696218261130684E-2</v>
      </c>
      <c r="DF89" s="46">
        <v>175807.94</v>
      </c>
      <c r="DG89" s="50">
        <v>5.3885046747304641E-2</v>
      </c>
      <c r="DH89" s="177"/>
      <c r="DI89" s="190" t="s">
        <v>88</v>
      </c>
      <c r="DJ89" s="48">
        <v>214402.41000000003</v>
      </c>
      <c r="DK89" s="46">
        <v>175807.94</v>
      </c>
      <c r="DL89" s="47">
        <v>390210.35000000003</v>
      </c>
      <c r="DM89"/>
    </row>
    <row r="90" spans="1:119" s="62" customFormat="1" ht="15.6" x14ac:dyDescent="0.3">
      <c r="A90" s="35">
        <v>75</v>
      </c>
      <c r="B90" s="35" t="s">
        <v>89</v>
      </c>
      <c r="C90" s="44"/>
      <c r="D90" s="45">
        <v>0</v>
      </c>
      <c r="E90" s="49">
        <v>0</v>
      </c>
      <c r="F90" s="49">
        <v>0</v>
      </c>
      <c r="G90" s="49">
        <v>0</v>
      </c>
      <c r="H90" s="46">
        <v>0</v>
      </c>
      <c r="I90" s="50">
        <v>0</v>
      </c>
      <c r="J90" s="48">
        <v>0</v>
      </c>
      <c r="K90" s="49">
        <v>0</v>
      </c>
      <c r="L90" s="46">
        <v>0</v>
      </c>
      <c r="M90" s="49">
        <v>0</v>
      </c>
      <c r="N90" s="46">
        <v>0</v>
      </c>
      <c r="O90" s="50">
        <v>0</v>
      </c>
      <c r="P90" s="139">
        <v>0</v>
      </c>
      <c r="Q90" s="140">
        <v>0</v>
      </c>
      <c r="R90" s="141">
        <v>0</v>
      </c>
      <c r="S90" s="41"/>
      <c r="T90" s="45">
        <v>0</v>
      </c>
      <c r="U90" s="49">
        <v>0</v>
      </c>
      <c r="V90" s="49">
        <v>0</v>
      </c>
      <c r="W90" s="49">
        <v>0</v>
      </c>
      <c r="X90" s="46">
        <v>0</v>
      </c>
      <c r="Y90" s="50">
        <v>0</v>
      </c>
      <c r="Z90" s="48">
        <v>0</v>
      </c>
      <c r="AA90" s="49">
        <v>0</v>
      </c>
      <c r="AB90" s="46">
        <v>0</v>
      </c>
      <c r="AC90" s="49">
        <v>0</v>
      </c>
      <c r="AD90" s="46">
        <v>0</v>
      </c>
      <c r="AE90" s="50">
        <v>0</v>
      </c>
      <c r="AF90" s="139">
        <v>0</v>
      </c>
      <c r="AG90" s="140">
        <v>0</v>
      </c>
      <c r="AH90" s="141">
        <v>0</v>
      </c>
      <c r="AI90" s="43"/>
      <c r="AJ90" s="45">
        <v>0</v>
      </c>
      <c r="AK90" s="49">
        <v>0</v>
      </c>
      <c r="AL90" s="46">
        <v>0</v>
      </c>
      <c r="AM90" s="49">
        <v>0</v>
      </c>
      <c r="AN90" s="46">
        <v>0</v>
      </c>
      <c r="AO90" s="50">
        <v>0</v>
      </c>
      <c r="AP90" s="48">
        <v>0</v>
      </c>
      <c r="AQ90" s="49">
        <v>0</v>
      </c>
      <c r="AR90" s="46">
        <v>0</v>
      </c>
      <c r="AS90" s="49">
        <v>0</v>
      </c>
      <c r="AT90" s="46">
        <v>0</v>
      </c>
      <c r="AU90" s="50">
        <v>0</v>
      </c>
      <c r="AV90" s="139">
        <v>0</v>
      </c>
      <c r="AW90" s="140">
        <v>0</v>
      </c>
      <c r="AX90" s="141">
        <v>0</v>
      </c>
      <c r="AY90" s="43"/>
      <c r="AZ90" s="45">
        <v>0</v>
      </c>
      <c r="BA90" s="49">
        <v>0</v>
      </c>
      <c r="BB90" s="49">
        <v>0</v>
      </c>
      <c r="BC90" s="49">
        <v>0</v>
      </c>
      <c r="BD90" s="46">
        <v>0</v>
      </c>
      <c r="BE90" s="50">
        <v>0</v>
      </c>
      <c r="BF90" s="48">
        <v>0</v>
      </c>
      <c r="BG90" s="49">
        <v>0</v>
      </c>
      <c r="BH90" s="46">
        <v>0</v>
      </c>
      <c r="BI90" s="49">
        <v>0</v>
      </c>
      <c r="BJ90" s="46">
        <v>0</v>
      </c>
      <c r="BK90" s="50">
        <v>0</v>
      </c>
      <c r="BL90" s="139">
        <v>0</v>
      </c>
      <c r="BM90" s="140">
        <v>0</v>
      </c>
      <c r="BN90" s="141">
        <v>0</v>
      </c>
      <c r="BO90" s="43"/>
      <c r="BP90" s="45">
        <v>0</v>
      </c>
      <c r="BQ90" s="49">
        <v>0</v>
      </c>
      <c r="BR90" s="49">
        <v>0</v>
      </c>
      <c r="BS90" s="49">
        <v>0</v>
      </c>
      <c r="BT90" s="46">
        <v>0</v>
      </c>
      <c r="BU90" s="50">
        <v>0</v>
      </c>
      <c r="BV90" s="48">
        <v>0</v>
      </c>
      <c r="BW90" s="49">
        <v>0</v>
      </c>
      <c r="BX90" s="46">
        <v>0</v>
      </c>
      <c r="BY90" s="49">
        <v>0</v>
      </c>
      <c r="BZ90" s="46">
        <v>0</v>
      </c>
      <c r="CA90" s="50">
        <v>0</v>
      </c>
      <c r="CB90" s="139">
        <v>0</v>
      </c>
      <c r="CC90" s="140">
        <v>0</v>
      </c>
      <c r="CD90" s="141">
        <v>0</v>
      </c>
      <c r="CE90" s="43"/>
      <c r="CF90" s="45">
        <v>0</v>
      </c>
      <c r="CG90" s="49">
        <v>0</v>
      </c>
      <c r="CH90" s="49">
        <v>0</v>
      </c>
      <c r="CI90" s="49">
        <v>0</v>
      </c>
      <c r="CJ90" s="46">
        <v>0</v>
      </c>
      <c r="CK90" s="50">
        <v>0</v>
      </c>
      <c r="CL90" s="48">
        <v>0</v>
      </c>
      <c r="CM90" s="49">
        <v>0</v>
      </c>
      <c r="CN90" s="46">
        <v>0</v>
      </c>
      <c r="CO90" s="49">
        <v>0</v>
      </c>
      <c r="CP90" s="46">
        <v>0</v>
      </c>
      <c r="CQ90" s="50">
        <v>0</v>
      </c>
      <c r="CR90" s="139">
        <v>0</v>
      </c>
      <c r="CS90" s="140">
        <v>0</v>
      </c>
      <c r="CT90" s="141">
        <v>0</v>
      </c>
      <c r="CU90" s="43"/>
      <c r="CV90" s="48">
        <v>0</v>
      </c>
      <c r="CW90" s="49">
        <v>0</v>
      </c>
      <c r="CX90" s="49">
        <v>0</v>
      </c>
      <c r="CY90" s="49">
        <v>0</v>
      </c>
      <c r="CZ90" s="46">
        <v>0</v>
      </c>
      <c r="DA90" s="50">
        <v>0</v>
      </c>
      <c r="DB90" s="48">
        <v>0</v>
      </c>
      <c r="DC90" s="49">
        <v>0</v>
      </c>
      <c r="DD90" s="46">
        <v>0</v>
      </c>
      <c r="DE90" s="49">
        <v>0</v>
      </c>
      <c r="DF90" s="46">
        <v>0</v>
      </c>
      <c r="DG90" s="50">
        <v>0</v>
      </c>
      <c r="DH90" s="177"/>
      <c r="DI90" s="190" t="s">
        <v>89</v>
      </c>
      <c r="DJ90" s="48">
        <v>0</v>
      </c>
      <c r="DK90" s="46">
        <v>0</v>
      </c>
      <c r="DL90" s="47">
        <v>0</v>
      </c>
      <c r="DM90"/>
    </row>
    <row r="91" spans="1:119" s="62" customFormat="1" ht="15.6" x14ac:dyDescent="0.3">
      <c r="A91" s="35">
        <v>76</v>
      </c>
      <c r="B91" s="35" t="s">
        <v>100</v>
      </c>
      <c r="C91" s="44"/>
      <c r="D91" s="45">
        <v>85936.989999999991</v>
      </c>
      <c r="E91" s="49">
        <v>0.88839372292805963</v>
      </c>
      <c r="F91" s="49">
        <v>12866.490000000002</v>
      </c>
      <c r="G91" s="49">
        <v>0.94342938847338331</v>
      </c>
      <c r="H91" s="46">
        <v>98803.48</v>
      </c>
      <c r="I91" s="50">
        <v>0.89519420862364207</v>
      </c>
      <c r="J91" s="48">
        <v>215046.47999999998</v>
      </c>
      <c r="K91" s="49">
        <v>0.92772024279446585</v>
      </c>
      <c r="L91" s="46">
        <v>169442.98</v>
      </c>
      <c r="M91" s="49">
        <v>0.93180407382151742</v>
      </c>
      <c r="N91" s="46">
        <v>384489.45999999996</v>
      </c>
      <c r="O91" s="50">
        <v>0.92951555077421455</v>
      </c>
      <c r="P91" s="139">
        <v>300983.46999999997</v>
      </c>
      <c r="Q91" s="140">
        <v>182309.47</v>
      </c>
      <c r="R91" s="141">
        <v>483292.93999999994</v>
      </c>
      <c r="S91" s="41"/>
      <c r="T91" s="45">
        <v>60.62</v>
      </c>
      <c r="U91" s="49">
        <v>3.2961237106675438E-4</v>
      </c>
      <c r="V91" s="49">
        <v>3.8199999999999994</v>
      </c>
      <c r="W91" s="49">
        <v>1.6553278155739478E-4</v>
      </c>
      <c r="X91" s="46">
        <v>64.44</v>
      </c>
      <c r="Y91" s="50">
        <v>3.1131938741001981E-4</v>
      </c>
      <c r="Z91" s="48">
        <v>2939.22</v>
      </c>
      <c r="AA91" s="49">
        <v>3.6598476651072908E-3</v>
      </c>
      <c r="AB91" s="46">
        <v>2949.77</v>
      </c>
      <c r="AC91" s="49">
        <v>1.2585148367003007E-2</v>
      </c>
      <c r="AD91" s="46">
        <v>5888.99</v>
      </c>
      <c r="AE91" s="50">
        <v>5.6762224766839786E-3</v>
      </c>
      <c r="AF91" s="139">
        <v>2999.8399999999997</v>
      </c>
      <c r="AG91" s="140">
        <v>2953.59</v>
      </c>
      <c r="AH91" s="141">
        <v>5953.43</v>
      </c>
      <c r="AI91" s="43"/>
      <c r="AJ91" s="45">
        <v>151988.14188507144</v>
      </c>
      <c r="AK91" s="49">
        <v>2.5186534407999246</v>
      </c>
      <c r="AL91" s="46">
        <v>23631.368114928573</v>
      </c>
      <c r="AM91" s="49">
        <v>2.7218806858936389</v>
      </c>
      <c r="AN91" s="46">
        <v>175619.51</v>
      </c>
      <c r="AO91" s="50">
        <v>2.5442147275703713</v>
      </c>
      <c r="AP91" s="48">
        <v>87958.888222427951</v>
      </c>
      <c r="AQ91" s="49">
        <v>0.82279927618218507</v>
      </c>
      <c r="AR91" s="46">
        <v>138747.39177757208</v>
      </c>
      <c r="AS91" s="49">
        <v>1.4859476698571543</v>
      </c>
      <c r="AT91" s="46">
        <v>226706.28000000003</v>
      </c>
      <c r="AU91" s="50">
        <v>1.1319749344651107</v>
      </c>
      <c r="AV91" s="139">
        <v>239947.03010749939</v>
      </c>
      <c r="AW91" s="140">
        <v>162378.75989250065</v>
      </c>
      <c r="AX91" s="141">
        <v>402325.79000000004</v>
      </c>
      <c r="AY91" s="43"/>
      <c r="AZ91" s="45">
        <v>160228.48591045328</v>
      </c>
      <c r="BA91" s="49">
        <v>1.5022077770007434</v>
      </c>
      <c r="BB91" s="49">
        <v>21024.894089546742</v>
      </c>
      <c r="BC91" s="49">
        <v>1.4257065226518439</v>
      </c>
      <c r="BD91" s="46">
        <v>181253.38000000003</v>
      </c>
      <c r="BE91" s="50">
        <v>1.4929155169715593</v>
      </c>
      <c r="BF91" s="48">
        <v>465712.97094243497</v>
      </c>
      <c r="BG91" s="49">
        <v>0.93634173599886394</v>
      </c>
      <c r="BH91" s="46">
        <v>312353.06905756507</v>
      </c>
      <c r="BI91" s="49">
        <v>1.7376889773552733</v>
      </c>
      <c r="BJ91" s="46">
        <v>778066.04</v>
      </c>
      <c r="BK91" s="50">
        <v>1.1490695836970022</v>
      </c>
      <c r="BL91" s="139">
        <v>625941.45685288822</v>
      </c>
      <c r="BM91" s="140">
        <v>333377.96314711182</v>
      </c>
      <c r="BN91" s="141">
        <v>959319.42</v>
      </c>
      <c r="BO91" s="43"/>
      <c r="BP91" s="45">
        <v>272708.49</v>
      </c>
      <c r="BQ91" s="49">
        <v>3.708654481661295</v>
      </c>
      <c r="BR91" s="49">
        <v>95894.699999999983</v>
      </c>
      <c r="BS91" s="49">
        <v>9.9817528885187858</v>
      </c>
      <c r="BT91" s="46">
        <v>368603.18999999994</v>
      </c>
      <c r="BU91" s="50">
        <v>4.4335240558094773</v>
      </c>
      <c r="BV91" s="48">
        <v>268154.27</v>
      </c>
      <c r="BW91" s="49">
        <v>1.2415411718406371</v>
      </c>
      <c r="BX91" s="46">
        <v>427415.73999999993</v>
      </c>
      <c r="BY91" s="49">
        <v>4.0606870801941906</v>
      </c>
      <c r="BZ91" s="46">
        <v>695570.01</v>
      </c>
      <c r="CA91" s="50">
        <v>2.1652523953903913</v>
      </c>
      <c r="CB91" s="139">
        <v>540862.76</v>
      </c>
      <c r="CC91" s="140">
        <v>523310.43999999994</v>
      </c>
      <c r="CD91" s="141">
        <v>1064173.2</v>
      </c>
      <c r="CE91" s="43"/>
      <c r="CF91" s="45">
        <v>0</v>
      </c>
      <c r="CG91" s="49">
        <v>0</v>
      </c>
      <c r="CH91" s="49">
        <v>0</v>
      </c>
      <c r="CI91" s="49">
        <v>0</v>
      </c>
      <c r="CJ91" s="46">
        <v>0</v>
      </c>
      <c r="CK91" s="50">
        <v>0</v>
      </c>
      <c r="CL91" s="48">
        <v>0</v>
      </c>
      <c r="CM91" s="49">
        <v>0</v>
      </c>
      <c r="CN91" s="46">
        <v>0</v>
      </c>
      <c r="CO91" s="49">
        <v>0</v>
      </c>
      <c r="CP91" s="46">
        <v>0</v>
      </c>
      <c r="CQ91" s="50">
        <v>0</v>
      </c>
      <c r="CR91" s="139">
        <v>0</v>
      </c>
      <c r="CS91" s="140">
        <v>0</v>
      </c>
      <c r="CT91" s="141">
        <v>0</v>
      </c>
      <c r="CU91" s="43"/>
      <c r="CV91" s="48">
        <v>670922.72779552476</v>
      </c>
      <c r="CW91" s="49">
        <v>1.0392299949124912</v>
      </c>
      <c r="CX91" s="49">
        <v>153421.2722044753</v>
      </c>
      <c r="CY91" s="49">
        <v>1.7826002394031941</v>
      </c>
      <c r="CZ91" s="46">
        <v>824344</v>
      </c>
      <c r="DA91" s="50">
        <v>1.1266732452963253</v>
      </c>
      <c r="DB91" s="48">
        <v>1039811.8291648629</v>
      </c>
      <c r="DC91" s="49">
        <v>0.44880373418969483</v>
      </c>
      <c r="DD91" s="46">
        <v>1050908.9508351372</v>
      </c>
      <c r="DE91" s="49">
        <v>1.1111370219742283</v>
      </c>
      <c r="DF91" s="46">
        <v>2090720.78</v>
      </c>
      <c r="DG91" s="50">
        <v>0.64080488609252362</v>
      </c>
      <c r="DH91" s="177"/>
      <c r="DI91" s="190" t="s">
        <v>100</v>
      </c>
      <c r="DJ91" s="48">
        <v>824344</v>
      </c>
      <c r="DK91" s="46">
        <v>2090720.78</v>
      </c>
      <c r="DL91" s="47">
        <v>2915064.7800000003</v>
      </c>
      <c r="DM91"/>
    </row>
    <row r="92" spans="1:119" s="62" customFormat="1" ht="15.6" x14ac:dyDescent="0.3">
      <c r="A92" s="35">
        <v>77</v>
      </c>
      <c r="B92" s="35" t="s">
        <v>101</v>
      </c>
      <c r="C92" s="44"/>
      <c r="D92" s="45">
        <v>643470.52</v>
      </c>
      <c r="E92" s="49">
        <v>6.6520269194587165</v>
      </c>
      <c r="F92" s="49">
        <v>0</v>
      </c>
      <c r="G92" s="49">
        <v>0</v>
      </c>
      <c r="H92" s="46">
        <v>643470.52</v>
      </c>
      <c r="I92" s="50">
        <v>5.8300687680640753</v>
      </c>
      <c r="J92" s="48">
        <v>0</v>
      </c>
      <c r="K92" s="49">
        <v>0</v>
      </c>
      <c r="L92" s="46">
        <v>0</v>
      </c>
      <c r="M92" s="49">
        <v>0</v>
      </c>
      <c r="N92" s="46">
        <v>0</v>
      </c>
      <c r="O92" s="50">
        <v>0</v>
      </c>
      <c r="P92" s="139">
        <v>643470.52</v>
      </c>
      <c r="Q92" s="140">
        <v>0</v>
      </c>
      <c r="R92" s="141">
        <v>643470.52</v>
      </c>
      <c r="S92" s="41"/>
      <c r="T92" s="45">
        <v>2337257.61</v>
      </c>
      <c r="U92" s="49">
        <v>12.708495919266174</v>
      </c>
      <c r="V92" s="49">
        <v>98049.600000000006</v>
      </c>
      <c r="W92" s="49">
        <v>4.2488018373272087</v>
      </c>
      <c r="X92" s="46">
        <v>2435307.21</v>
      </c>
      <c r="Y92" s="50">
        <v>11.765337504227258</v>
      </c>
      <c r="Z92" s="48">
        <v>78356.450000000186</v>
      </c>
      <c r="AA92" s="49">
        <v>9.7567609970875574E-2</v>
      </c>
      <c r="AB92" s="46">
        <v>139492.53</v>
      </c>
      <c r="AC92" s="49">
        <v>0.59514273524329631</v>
      </c>
      <c r="AD92" s="46">
        <v>217848.98000000019</v>
      </c>
      <c r="AE92" s="50">
        <v>0.20997815869931508</v>
      </c>
      <c r="AF92" s="139">
        <v>2415614.06</v>
      </c>
      <c r="AG92" s="140">
        <v>237542.13</v>
      </c>
      <c r="AH92" s="141">
        <v>2653156.19</v>
      </c>
      <c r="AI92" s="43"/>
      <c r="AJ92" s="45">
        <v>521479.35754563176</v>
      </c>
      <c r="AK92" s="49">
        <v>8.6416332346612279</v>
      </c>
      <c r="AL92" s="46">
        <v>75614.594084220109</v>
      </c>
      <c r="AM92" s="49">
        <v>8.7093520023289699</v>
      </c>
      <c r="AN92" s="46">
        <v>597093.95162985183</v>
      </c>
      <c r="AO92" s="50">
        <v>8.650150689293346</v>
      </c>
      <c r="AP92" s="48">
        <v>50565.188009784659</v>
      </c>
      <c r="AQ92" s="49">
        <v>0.47300507015570015</v>
      </c>
      <c r="AR92" s="46">
        <v>123530.42671972309</v>
      </c>
      <c r="AS92" s="49">
        <v>1.3229780206239823</v>
      </c>
      <c r="AT92" s="46">
        <v>174095.61472950777</v>
      </c>
      <c r="AU92" s="50">
        <v>0.86928280978408567</v>
      </c>
      <c r="AV92" s="139">
        <v>572044.54555541638</v>
      </c>
      <c r="AW92" s="140">
        <v>199145.02080394322</v>
      </c>
      <c r="AX92" s="141">
        <v>771189.56635935954</v>
      </c>
      <c r="AY92" s="43"/>
      <c r="AZ92" s="45">
        <v>961930.79879999999</v>
      </c>
      <c r="BA92" s="49">
        <v>9.01849579794116</v>
      </c>
      <c r="BB92" s="49">
        <v>100976.1612</v>
      </c>
      <c r="BC92" s="49">
        <v>6.847234095070184</v>
      </c>
      <c r="BD92" s="46">
        <v>1062906.96</v>
      </c>
      <c r="BE92" s="50">
        <v>8.7547624970142248</v>
      </c>
      <c r="BF92" s="48">
        <v>228795.30000000002</v>
      </c>
      <c r="BG92" s="49">
        <v>0.46000562955516466</v>
      </c>
      <c r="BH92" s="46">
        <v>113153.73400000001</v>
      </c>
      <c r="BI92" s="49">
        <v>0.62949916551693452</v>
      </c>
      <c r="BJ92" s="46">
        <v>341949.03400000004</v>
      </c>
      <c r="BK92" s="50">
        <v>0.5049998508403889</v>
      </c>
      <c r="BL92" s="139">
        <v>1190726.0988</v>
      </c>
      <c r="BM92" s="140">
        <v>214129.89520000003</v>
      </c>
      <c r="BN92" s="141">
        <v>1404855.9939999999</v>
      </c>
      <c r="BO92" s="43"/>
      <c r="BP92" s="45">
        <v>455251.96000000159</v>
      </c>
      <c r="BQ92" s="49">
        <v>6.1911245291230008</v>
      </c>
      <c r="BR92" s="49">
        <v>72738.87999999999</v>
      </c>
      <c r="BS92" s="49">
        <v>7.5714458207556978</v>
      </c>
      <c r="BT92" s="46">
        <v>527990.8400000016</v>
      </c>
      <c r="BU92" s="50">
        <v>6.350623526581689</v>
      </c>
      <c r="BV92" s="48">
        <v>74897.55</v>
      </c>
      <c r="BW92" s="49">
        <v>0.34677199805542053</v>
      </c>
      <c r="BX92" s="46">
        <v>41237.819999999709</v>
      </c>
      <c r="BY92" s="49">
        <v>0.3917822092592389</v>
      </c>
      <c r="BZ92" s="46">
        <v>116135.3699999997</v>
      </c>
      <c r="CA92" s="50">
        <v>0.36151988220718245</v>
      </c>
      <c r="CB92" s="139">
        <v>530149.51000000164</v>
      </c>
      <c r="CC92" s="140">
        <v>113976.69999999969</v>
      </c>
      <c r="CD92" s="141">
        <v>644126.21000000136</v>
      </c>
      <c r="CE92" s="43"/>
      <c r="CF92" s="45">
        <v>0</v>
      </c>
      <c r="CG92" s="49">
        <v>0</v>
      </c>
      <c r="CH92" s="49">
        <v>0</v>
      </c>
      <c r="CI92" s="49">
        <v>0</v>
      </c>
      <c r="CJ92" s="46">
        <v>0</v>
      </c>
      <c r="CK92" s="50">
        <v>0</v>
      </c>
      <c r="CL92" s="48">
        <v>0</v>
      </c>
      <c r="CM92" s="49">
        <v>0</v>
      </c>
      <c r="CN92" s="46">
        <v>0</v>
      </c>
      <c r="CO92" s="49">
        <v>0</v>
      </c>
      <c r="CP92" s="46">
        <v>0</v>
      </c>
      <c r="CQ92" s="50">
        <v>0</v>
      </c>
      <c r="CR92" s="139">
        <v>0</v>
      </c>
      <c r="CS92" s="140">
        <v>0</v>
      </c>
      <c r="CT92" s="141">
        <v>0</v>
      </c>
      <c r="CU92" s="43"/>
      <c r="CV92" s="48">
        <v>4919390.2463456336</v>
      </c>
      <c r="CW92" s="49">
        <v>7.6199205793493663</v>
      </c>
      <c r="CX92" s="49">
        <v>347379.23528422008</v>
      </c>
      <c r="CY92" s="49">
        <v>4.0361958878560644</v>
      </c>
      <c r="CZ92" s="46">
        <v>5266769.4816298541</v>
      </c>
      <c r="DA92" s="50">
        <v>7.1983641102446949</v>
      </c>
      <c r="DB92" s="48">
        <v>432614.48800978484</v>
      </c>
      <c r="DC92" s="49">
        <v>0.18672512875651306</v>
      </c>
      <c r="DD92" s="46">
        <v>417414.51071972278</v>
      </c>
      <c r="DE92" s="49">
        <v>0.44133672665112011</v>
      </c>
      <c r="DF92" s="46">
        <v>850028.99872950767</v>
      </c>
      <c r="DG92" s="50">
        <v>0.26053346813064349</v>
      </c>
      <c r="DH92" s="177"/>
      <c r="DI92" s="190" t="s">
        <v>101</v>
      </c>
      <c r="DJ92" s="48">
        <v>5266769.4816298541</v>
      </c>
      <c r="DK92" s="46">
        <v>850028.99872950767</v>
      </c>
      <c r="DL92" s="47">
        <v>6116798.4803593615</v>
      </c>
      <c r="DM92"/>
    </row>
    <row r="93" spans="1:119" s="62" customFormat="1" ht="15.6" x14ac:dyDescent="0.3">
      <c r="A93" s="35">
        <v>78</v>
      </c>
      <c r="B93" s="35" t="s">
        <v>90</v>
      </c>
      <c r="C93" s="44"/>
      <c r="D93" s="45">
        <v>22805472.07287886</v>
      </c>
      <c r="E93" s="49">
        <v>235.75689860625494</v>
      </c>
      <c r="F93" s="49">
        <v>-6116.9051187308505</v>
      </c>
      <c r="G93" s="49">
        <v>-0.4485192197338943</v>
      </c>
      <c r="H93" s="46">
        <v>22799355.16776013</v>
      </c>
      <c r="I93" s="50">
        <v>206.57016034791866</v>
      </c>
      <c r="J93" s="48">
        <v>-5640912.5283876741</v>
      </c>
      <c r="K93" s="49">
        <v>-24.335151825866472</v>
      </c>
      <c r="L93" s="46">
        <v>7962465.2495450089</v>
      </c>
      <c r="M93" s="49">
        <v>43.787341070065601</v>
      </c>
      <c r="N93" s="46">
        <v>2321552.7211573347</v>
      </c>
      <c r="O93" s="50">
        <v>5.6124278576009257</v>
      </c>
      <c r="P93" s="139">
        <v>17164559.544491187</v>
      </c>
      <c r="Q93" s="140">
        <v>7956348.344426278</v>
      </c>
      <c r="R93" s="141">
        <v>25120907.888917465</v>
      </c>
      <c r="S93" s="41"/>
      <c r="T93" s="45">
        <v>15531330.229999999</v>
      </c>
      <c r="U93" s="49">
        <v>84.449333271709989</v>
      </c>
      <c r="V93" s="49">
        <v>3454354.36</v>
      </c>
      <c r="W93" s="49">
        <v>149.68818997270009</v>
      </c>
      <c r="X93" s="46">
        <v>18985684.59</v>
      </c>
      <c r="Y93" s="50">
        <v>91.722714092468237</v>
      </c>
      <c r="Z93" s="48">
        <v>21024177.260000002</v>
      </c>
      <c r="AA93" s="49">
        <v>26.178811404322513</v>
      </c>
      <c r="AB93" s="46">
        <v>9753613.5299999993</v>
      </c>
      <c r="AC93" s="49">
        <v>41.613642212598926</v>
      </c>
      <c r="AD93" s="46">
        <v>30777790.789999999</v>
      </c>
      <c r="AE93" s="50">
        <v>29.66579801712605</v>
      </c>
      <c r="AF93" s="139">
        <v>36555507.490000002</v>
      </c>
      <c r="AG93" s="140">
        <v>13207967.889999999</v>
      </c>
      <c r="AH93" s="141">
        <v>49763475.380000003</v>
      </c>
      <c r="AI93" s="43"/>
      <c r="AJ93" s="45">
        <v>5328904.6401048508</v>
      </c>
      <c r="AK93" s="49">
        <v>88.307310300850958</v>
      </c>
      <c r="AL93" s="46">
        <v>1167816.9523951442</v>
      </c>
      <c r="AM93" s="49">
        <v>134.51013043021703</v>
      </c>
      <c r="AN93" s="46">
        <v>6496721.5924999947</v>
      </c>
      <c r="AO93" s="50">
        <v>94.118556398220903</v>
      </c>
      <c r="AP93" s="48">
        <v>2993133.0988077829</v>
      </c>
      <c r="AQ93" s="49">
        <v>27.998850337765269</v>
      </c>
      <c r="AR93" s="46">
        <v>3414750.4936707448</v>
      </c>
      <c r="AS93" s="49">
        <v>36.571069727552342</v>
      </c>
      <c r="AT93" s="46">
        <v>6407883.5924785277</v>
      </c>
      <c r="AU93" s="50">
        <v>31.995424254043328</v>
      </c>
      <c r="AV93" s="139">
        <v>8322037.7389126336</v>
      </c>
      <c r="AW93" s="149">
        <v>4582567.4460658887</v>
      </c>
      <c r="AX93" s="141">
        <v>12904605.184978522</v>
      </c>
      <c r="AY93" s="43"/>
      <c r="AZ93" s="45">
        <v>9135216.3052728791</v>
      </c>
      <c r="BA93" s="49">
        <v>85.64639989192851</v>
      </c>
      <c r="BB93" s="49">
        <v>1198706.6732366367</v>
      </c>
      <c r="BC93" s="49">
        <v>81.284781530930815</v>
      </c>
      <c r="BD93" s="46">
        <v>10333922.978509516</v>
      </c>
      <c r="BE93" s="50">
        <v>85.116613912556033</v>
      </c>
      <c r="BF93" s="48">
        <v>7047906.4204739258</v>
      </c>
      <c r="BG93" s="49">
        <v>14.170206424677408</v>
      </c>
      <c r="BH93" s="46">
        <v>4727021.4450128758</v>
      </c>
      <c r="BI93" s="49">
        <v>26.29746230925317</v>
      </c>
      <c r="BJ93" s="46">
        <v>11774927.865486801</v>
      </c>
      <c r="BK93" s="50">
        <v>17.389541202000217</v>
      </c>
      <c r="BL93" s="139">
        <v>16183122.725746805</v>
      </c>
      <c r="BM93" s="140">
        <v>5925728.1182495123</v>
      </c>
      <c r="BN93" s="141">
        <v>22108850.843996316</v>
      </c>
      <c r="BO93" s="43"/>
      <c r="BP93" s="45">
        <v>135177.34999999948</v>
      </c>
      <c r="BQ93" s="49">
        <v>1.8383222498741991</v>
      </c>
      <c r="BR93" s="49">
        <v>1135042.5300000003</v>
      </c>
      <c r="BS93" s="49">
        <v>118.14744769438954</v>
      </c>
      <c r="BT93" s="46">
        <v>1270219.8799999997</v>
      </c>
      <c r="BU93" s="50">
        <v>15.278083714216979</v>
      </c>
      <c r="BV93" s="48">
        <v>3881752.2399999998</v>
      </c>
      <c r="BW93" s="49">
        <v>17.972323263189573</v>
      </c>
      <c r="BX93" s="46">
        <v>3375287.04</v>
      </c>
      <c r="BY93" s="49">
        <v>32.067102805514125</v>
      </c>
      <c r="BZ93" s="46">
        <v>7257039.2799999993</v>
      </c>
      <c r="CA93" s="50">
        <v>22.590568107532636</v>
      </c>
      <c r="CB93" s="139">
        <v>4016929.5899999994</v>
      </c>
      <c r="CC93" s="140">
        <v>4510329.57</v>
      </c>
      <c r="CD93" s="141">
        <v>8527259.1600000001</v>
      </c>
      <c r="CE93" s="43"/>
      <c r="CF93" s="45">
        <v>11554443</v>
      </c>
      <c r="CG93" s="49">
        <v>92.873908849770913</v>
      </c>
      <c r="CH93" s="49">
        <v>1283827</v>
      </c>
      <c r="CI93" s="49">
        <v>78.689978547349071</v>
      </c>
      <c r="CJ93" s="46">
        <v>12838270</v>
      </c>
      <c r="CK93" s="50">
        <v>91.229490140344637</v>
      </c>
      <c r="CL93" s="48">
        <v>6237167</v>
      </c>
      <c r="CM93" s="49">
        <v>13.509426238385064</v>
      </c>
      <c r="CN93" s="46">
        <v>3508404</v>
      </c>
      <c r="CO93" s="49">
        <v>23.206032344478619</v>
      </c>
      <c r="CP93" s="46">
        <v>9745571</v>
      </c>
      <c r="CQ93" s="50">
        <v>15.901400775035693</v>
      </c>
      <c r="CR93" s="139">
        <v>17791610</v>
      </c>
      <c r="CS93" s="140">
        <v>4792231</v>
      </c>
      <c r="CT93" s="141">
        <v>22583841</v>
      </c>
      <c r="CU93" s="43"/>
      <c r="CV93" s="48">
        <v>64490543.598256588</v>
      </c>
      <c r="CW93" s="49">
        <v>99.893034650550177</v>
      </c>
      <c r="CX93" s="49">
        <v>8233630.6105130501</v>
      </c>
      <c r="CY93" s="49">
        <v>95.666472364383736</v>
      </c>
      <c r="CZ93" s="46">
        <v>72724174.208769634</v>
      </c>
      <c r="DA93" s="50">
        <v>99.395860668955933</v>
      </c>
      <c r="DB93" s="48">
        <v>35543223.490894035</v>
      </c>
      <c r="DC93" s="49">
        <v>15.341171335456057</v>
      </c>
      <c r="DD93" s="46">
        <v>32741541.75822863</v>
      </c>
      <c r="DE93" s="49">
        <v>34.617974445048013</v>
      </c>
      <c r="DF93" s="46">
        <v>68284765.249122664</v>
      </c>
      <c r="DG93" s="50">
        <v>20.929246810910236</v>
      </c>
      <c r="DH93" s="177"/>
      <c r="DI93" s="190" t="s">
        <v>90</v>
      </c>
      <c r="DJ93" s="48">
        <v>72724174.208769634</v>
      </c>
      <c r="DK93" s="46">
        <v>68284765.249122664</v>
      </c>
      <c r="DL93" s="47">
        <v>141008939.4578923</v>
      </c>
      <c r="DM93"/>
    </row>
    <row r="94" spans="1:119" s="62" customFormat="1" ht="15.6" x14ac:dyDescent="0.3">
      <c r="A94" s="35">
        <v>79</v>
      </c>
      <c r="B94" s="35" t="s">
        <v>91</v>
      </c>
      <c r="C94" s="44"/>
      <c r="D94" s="45">
        <v>795468.51</v>
      </c>
      <c r="E94" s="49">
        <v>8.2233416724385684</v>
      </c>
      <c r="F94" s="49">
        <v>0</v>
      </c>
      <c r="G94" s="49">
        <v>0</v>
      </c>
      <c r="H94" s="46">
        <v>795468.51</v>
      </c>
      <c r="I94" s="50">
        <v>7.207223908454214</v>
      </c>
      <c r="J94" s="48">
        <v>243217.28</v>
      </c>
      <c r="K94" s="49">
        <v>1.0492503483591529</v>
      </c>
      <c r="L94" s="46">
        <v>0</v>
      </c>
      <c r="M94" s="49">
        <v>0</v>
      </c>
      <c r="N94" s="46">
        <v>243217.28</v>
      </c>
      <c r="O94" s="50">
        <v>0.58798554315898899</v>
      </c>
      <c r="P94" s="139">
        <v>1038685.79</v>
      </c>
      <c r="Q94" s="140">
        <v>0</v>
      </c>
      <c r="R94" s="141">
        <v>1038685.79</v>
      </c>
      <c r="S94" s="41"/>
      <c r="T94" s="45">
        <v>0</v>
      </c>
      <c r="U94" s="49">
        <v>0</v>
      </c>
      <c r="V94" s="49">
        <v>0</v>
      </c>
      <c r="W94" s="49">
        <v>0</v>
      </c>
      <c r="X94" s="46">
        <v>0</v>
      </c>
      <c r="Y94" s="50">
        <v>0</v>
      </c>
      <c r="Z94" s="48">
        <v>0</v>
      </c>
      <c r="AA94" s="49">
        <v>0</v>
      </c>
      <c r="AB94" s="46">
        <v>0</v>
      </c>
      <c r="AC94" s="49">
        <v>0</v>
      </c>
      <c r="AD94" s="46">
        <v>0</v>
      </c>
      <c r="AE94" s="50">
        <v>0</v>
      </c>
      <c r="AF94" s="139">
        <v>0</v>
      </c>
      <c r="AG94" s="140">
        <v>0</v>
      </c>
      <c r="AH94" s="141">
        <v>0</v>
      </c>
      <c r="AI94" s="43"/>
      <c r="AJ94" s="45">
        <v>2428610.138098463</v>
      </c>
      <c r="AK94" s="49">
        <v>40.245424444418973</v>
      </c>
      <c r="AL94" s="46">
        <v>377604.32800375845</v>
      </c>
      <c r="AM94" s="49">
        <v>43.492781387210144</v>
      </c>
      <c r="AN94" s="46">
        <v>2806214.4661022215</v>
      </c>
      <c r="AO94" s="50">
        <v>40.653866836197743</v>
      </c>
      <c r="AP94" s="48">
        <v>915848.21898285765</v>
      </c>
      <c r="AQ94" s="49">
        <v>8.5671757215286686</v>
      </c>
      <c r="AR94" s="46">
        <v>1444669.8249149215</v>
      </c>
      <c r="AS94" s="49">
        <v>15.472029654342492</v>
      </c>
      <c r="AT94" s="46">
        <v>2360518.0438977792</v>
      </c>
      <c r="AU94" s="50">
        <v>11.786383941569238</v>
      </c>
      <c r="AV94" s="139">
        <v>3344458.3570813206</v>
      </c>
      <c r="AW94" s="140">
        <v>1822274.1529186801</v>
      </c>
      <c r="AX94" s="141">
        <v>5166732.5100000007</v>
      </c>
      <c r="AY94" s="43"/>
      <c r="AZ94" s="45">
        <v>3759913.1173428372</v>
      </c>
      <c r="BA94" s="49">
        <v>35.250727694425727</v>
      </c>
      <c r="BB94" s="49">
        <v>493369.04501619184</v>
      </c>
      <c r="BC94" s="49">
        <v>33.455553333979239</v>
      </c>
      <c r="BD94" s="46">
        <v>4253282.1623590291</v>
      </c>
      <c r="BE94" s="50">
        <v>35.032676015443904</v>
      </c>
      <c r="BF94" s="48">
        <v>1607912.1903126859</v>
      </c>
      <c r="BG94" s="49">
        <v>3.232796562578911</v>
      </c>
      <c r="BH94" s="46">
        <v>1078424.5635308246</v>
      </c>
      <c r="BI94" s="49">
        <v>5.9995135716477401</v>
      </c>
      <c r="BJ94" s="46">
        <v>2686336.7538435105</v>
      </c>
      <c r="BK94" s="50">
        <v>3.9672568865862838</v>
      </c>
      <c r="BL94" s="139">
        <v>5367825.3076555226</v>
      </c>
      <c r="BM94" s="140">
        <v>1571793.6085470165</v>
      </c>
      <c r="BN94" s="141">
        <v>6939618.9162025396</v>
      </c>
      <c r="BO94" s="43"/>
      <c r="BP94" s="45">
        <v>432987.85000000003</v>
      </c>
      <c r="BQ94" s="49">
        <v>5.8883474086464584</v>
      </c>
      <c r="BR94" s="49">
        <v>432.83</v>
      </c>
      <c r="BS94" s="49">
        <v>4.5053606745081708E-2</v>
      </c>
      <c r="BT94" s="46">
        <v>433420.68000000005</v>
      </c>
      <c r="BU94" s="50">
        <v>5.2131426509502052</v>
      </c>
      <c r="BV94" s="48">
        <v>11377.420000000002</v>
      </c>
      <c r="BW94" s="49">
        <v>5.2676898858717049E-2</v>
      </c>
      <c r="BX94" s="46">
        <v>5797.41</v>
      </c>
      <c r="BY94" s="49">
        <v>5.5078617099100294E-2</v>
      </c>
      <c r="BZ94" s="46">
        <v>17174.830000000002</v>
      </c>
      <c r="CA94" s="50">
        <v>5.3463837231744298E-2</v>
      </c>
      <c r="CB94" s="139">
        <v>444365.27</v>
      </c>
      <c r="CC94" s="140">
        <v>6230.24</v>
      </c>
      <c r="CD94" s="141">
        <v>450595.51</v>
      </c>
      <c r="CE94" s="43"/>
      <c r="CF94" s="45">
        <v>0</v>
      </c>
      <c r="CG94" s="49">
        <v>0</v>
      </c>
      <c r="CH94" s="49">
        <v>0</v>
      </c>
      <c r="CI94" s="49">
        <v>0</v>
      </c>
      <c r="CJ94" s="46">
        <v>0</v>
      </c>
      <c r="CK94" s="50">
        <v>0</v>
      </c>
      <c r="CL94" s="48">
        <v>0</v>
      </c>
      <c r="CM94" s="49">
        <v>0</v>
      </c>
      <c r="CN94" s="46">
        <v>0</v>
      </c>
      <c r="CO94" s="49">
        <v>0</v>
      </c>
      <c r="CP94" s="46">
        <v>0</v>
      </c>
      <c r="CQ94" s="50">
        <v>0</v>
      </c>
      <c r="CR94" s="139">
        <v>0</v>
      </c>
      <c r="CS94" s="140">
        <v>0</v>
      </c>
      <c r="CT94" s="141">
        <v>0</v>
      </c>
      <c r="CU94" s="43"/>
      <c r="CV94" s="48">
        <v>7416979.6154413</v>
      </c>
      <c r="CW94" s="49">
        <v>11.488577400481571</v>
      </c>
      <c r="CX94" s="49">
        <v>871406.20301995019</v>
      </c>
      <c r="CY94" s="49">
        <v>10.124860026258339</v>
      </c>
      <c r="CZ94" s="46">
        <v>8288385.8184612505</v>
      </c>
      <c r="DA94" s="50">
        <v>11.328162209409879</v>
      </c>
      <c r="DB94" s="48">
        <v>2778355.1092955433</v>
      </c>
      <c r="DC94" s="49">
        <v>1.1991940397123093</v>
      </c>
      <c r="DD94" s="46">
        <v>2528891.7984457463</v>
      </c>
      <c r="DE94" s="49">
        <v>2.6738237404744218</v>
      </c>
      <c r="DF94" s="46">
        <v>5307246.9077412896</v>
      </c>
      <c r="DG94" s="50">
        <v>1.6266685550329945</v>
      </c>
      <c r="DH94" s="177"/>
      <c r="DI94" s="190" t="s">
        <v>91</v>
      </c>
      <c r="DJ94" s="48">
        <v>8288385.8184612505</v>
      </c>
      <c r="DK94" s="46">
        <v>5307246.9077412896</v>
      </c>
      <c r="DL94" s="47">
        <v>13595632.72620254</v>
      </c>
      <c r="DM94"/>
    </row>
    <row r="95" spans="1:119" s="62" customFormat="1" ht="15.6" x14ac:dyDescent="0.3">
      <c r="A95" s="35">
        <v>80</v>
      </c>
      <c r="B95" s="35" t="s">
        <v>195</v>
      </c>
      <c r="C95" s="52"/>
      <c r="D95" s="53">
        <v>31928145.351916987</v>
      </c>
      <c r="E95" s="57">
        <v>330.06466616270546</v>
      </c>
      <c r="F95" s="54">
        <v>815708.16956948792</v>
      </c>
      <c r="G95" s="57">
        <v>59.811421731154709</v>
      </c>
      <c r="H95" s="54">
        <v>32743853.521486476</v>
      </c>
      <c r="I95" s="58">
        <v>296.67080593168924</v>
      </c>
      <c r="J95" s="56">
        <v>-2015641.2557574369</v>
      </c>
      <c r="K95" s="57">
        <v>-8.6955675590590076</v>
      </c>
      <c r="L95" s="54">
        <v>11142416.183856342</v>
      </c>
      <c r="M95" s="57">
        <v>61.274588019711082</v>
      </c>
      <c r="N95" s="54">
        <v>9126774.9280989058</v>
      </c>
      <c r="O95" s="58">
        <v>22.064269912845329</v>
      </c>
      <c r="P95" s="145">
        <v>29912504.096159548</v>
      </c>
      <c r="Q95" s="151">
        <v>11958124.353425831</v>
      </c>
      <c r="R95" s="152">
        <v>41870628.449585378</v>
      </c>
      <c r="S95" s="41"/>
      <c r="T95" s="53">
        <v>25006766.822639145</v>
      </c>
      <c r="U95" s="57">
        <v>135.97063188920384</v>
      </c>
      <c r="V95" s="54">
        <v>4371013.9994001072</v>
      </c>
      <c r="W95" s="57">
        <v>189.40997527408706</v>
      </c>
      <c r="X95" s="54">
        <v>29377780.822039254</v>
      </c>
      <c r="Y95" s="58">
        <v>141.92850293269845</v>
      </c>
      <c r="Z95" s="56">
        <v>37228077.545573622</v>
      </c>
      <c r="AA95" s="57">
        <v>46.355527208443327</v>
      </c>
      <c r="AB95" s="54">
        <v>14765044.35200784</v>
      </c>
      <c r="AC95" s="57">
        <v>62.99483478894912</v>
      </c>
      <c r="AD95" s="54">
        <v>51993121.897581458</v>
      </c>
      <c r="AE95" s="58">
        <v>50.114625283456384</v>
      </c>
      <c r="AF95" s="145">
        <v>62234844.368212774</v>
      </c>
      <c r="AG95" s="151">
        <v>19136058.351407949</v>
      </c>
      <c r="AH95" s="152">
        <v>81370902.71962072</v>
      </c>
      <c r="AI95" s="43"/>
      <c r="AJ95" s="53">
        <f>SUM(AJ75:AJ94)</f>
        <v>13632016.525445258</v>
      </c>
      <c r="AK95" s="57">
        <v>225.90134270354227</v>
      </c>
      <c r="AL95" s="54">
        <f>SUM(AL75:AL94)</f>
        <v>2453332.6645446979</v>
      </c>
      <c r="AM95" s="57">
        <v>282.57690215902994</v>
      </c>
      <c r="AN95" s="54">
        <f>SUM(AN75:AN94)</f>
        <v>16085349.189989956</v>
      </c>
      <c r="AO95" s="58">
        <v>233.02981717284476</v>
      </c>
      <c r="AP95" s="56">
        <v>5195074.8665771773</v>
      </c>
      <c r="AQ95" s="57">
        <v>48.596610602020327</v>
      </c>
      <c r="AR95" s="54">
        <v>6931887.8111252207</v>
      </c>
      <c r="AS95" s="57">
        <v>74.238675110848106</v>
      </c>
      <c r="AT95" s="54">
        <v>12126962.677702397</v>
      </c>
      <c r="AU95" s="58">
        <v>60.551555000386458</v>
      </c>
      <c r="AV95" s="145">
        <v>18827091.392022435</v>
      </c>
      <c r="AW95" s="151">
        <v>9385220.4756699204</v>
      </c>
      <c r="AX95" s="152">
        <v>28212311.867692355</v>
      </c>
      <c r="AY95" s="43"/>
      <c r="AZ95" s="53">
        <v>21111175.11643289</v>
      </c>
      <c r="BA95" s="57">
        <v>197.92592597581978</v>
      </c>
      <c r="BB95" s="54">
        <v>2744923.8048130702</v>
      </c>
      <c r="BC95" s="57">
        <v>186.13438698128908</v>
      </c>
      <c r="BD95" s="46">
        <v>23856098.921245955</v>
      </c>
      <c r="BE95" s="58">
        <v>196.49366127095976</v>
      </c>
      <c r="BF95" s="56">
        <v>14259609.74791809</v>
      </c>
      <c r="BG95" s="57">
        <v>28.66973560777701</v>
      </c>
      <c r="BH95" s="54">
        <v>9523602.288429793</v>
      </c>
      <c r="BI95" s="57">
        <v>52.981898885296367</v>
      </c>
      <c r="BJ95" s="54">
        <v>23783212.036347881</v>
      </c>
      <c r="BK95" s="58">
        <v>35.123709490757101</v>
      </c>
      <c r="BL95" s="145">
        <v>35370784.864350975</v>
      </c>
      <c r="BM95" s="151">
        <v>12268526.093242863</v>
      </c>
      <c r="BN95" s="152">
        <v>47639310.957593836</v>
      </c>
      <c r="BO95" s="43"/>
      <c r="BP95" s="53">
        <v>9333200.6000000015</v>
      </c>
      <c r="BQ95" s="57">
        <v>126.92533420369088</v>
      </c>
      <c r="BR95" s="54">
        <v>2103574.69</v>
      </c>
      <c r="BS95" s="57">
        <v>218.96270323722285</v>
      </c>
      <c r="BT95" s="46">
        <v>11436775.289999999</v>
      </c>
      <c r="BU95" s="58">
        <v>137.5604437094058</v>
      </c>
      <c r="BV95" s="56">
        <v>9855154.6099999994</v>
      </c>
      <c r="BW95" s="57">
        <v>45.628884459568951</v>
      </c>
      <c r="BX95" s="54">
        <v>8347285.8100000005</v>
      </c>
      <c r="BY95" s="57">
        <v>79.303854470486527</v>
      </c>
      <c r="BZ95" s="54">
        <v>18202440.419999994</v>
      </c>
      <c r="CA95" s="58">
        <v>56.662704191855369</v>
      </c>
      <c r="CB95" s="145">
        <v>19188355.210000001</v>
      </c>
      <c r="CC95" s="151">
        <v>10450860.5</v>
      </c>
      <c r="CD95" s="152">
        <v>29639215.710000005</v>
      </c>
      <c r="CE95" s="43"/>
      <c r="CF95" s="53">
        <v>15259047</v>
      </c>
      <c r="CG95" s="57">
        <v>122.65129008922112</v>
      </c>
      <c r="CH95" s="54">
        <v>1695449</v>
      </c>
      <c r="CI95" s="57">
        <v>103.91964449892737</v>
      </c>
      <c r="CJ95" s="54">
        <v>16954496</v>
      </c>
      <c r="CK95" s="58">
        <v>120.47963048498845</v>
      </c>
      <c r="CL95" s="56">
        <v>8556230</v>
      </c>
      <c r="CM95" s="57">
        <v>18.532413524226211</v>
      </c>
      <c r="CN95" s="54">
        <v>4812879</v>
      </c>
      <c r="CO95" s="57">
        <v>31.834368488937393</v>
      </c>
      <c r="CP95" s="54">
        <v>13369109</v>
      </c>
      <c r="CQ95" s="58">
        <v>21.813761370589436</v>
      </c>
      <c r="CR95" s="145">
        <v>23815277</v>
      </c>
      <c r="CS95" s="151">
        <v>6508328</v>
      </c>
      <c r="CT95" s="152">
        <v>30323605</v>
      </c>
      <c r="CU95" s="43"/>
      <c r="CV95" s="56">
        <v>116270351.41643429</v>
      </c>
      <c r="CW95" s="57">
        <v>180.09769486867063</v>
      </c>
      <c r="CX95" s="57">
        <v>14184002.328327365</v>
      </c>
      <c r="CY95" s="57">
        <v>164.80378231040555</v>
      </c>
      <c r="CZ95" s="54">
        <v>130454353.74476165</v>
      </c>
      <c r="DA95" s="58">
        <v>178.29865941481401</v>
      </c>
      <c r="DB95" s="56">
        <v>73078505.514311463</v>
      </c>
      <c r="DC95" s="57">
        <v>31.542155266849786</v>
      </c>
      <c r="DD95" s="54">
        <v>55523115.445419207</v>
      </c>
      <c r="DE95" s="57">
        <v>58.705170507613893</v>
      </c>
      <c r="DF95" s="54">
        <v>128601620.95973064</v>
      </c>
      <c r="DG95" s="58">
        <v>39.416333285028188</v>
      </c>
      <c r="DH95" s="178"/>
      <c r="DI95" s="190" t="s">
        <v>195</v>
      </c>
      <c r="DJ95" s="56">
        <v>130454353.74476165</v>
      </c>
      <c r="DK95" s="54">
        <v>128601620.95973064</v>
      </c>
      <c r="DL95" s="55">
        <v>259055974.70449227</v>
      </c>
      <c r="DM95"/>
      <c r="DO95" s="59"/>
    </row>
    <row r="96" spans="1:119" s="62" customFormat="1" ht="15.6" x14ac:dyDescent="0.3">
      <c r="A96" s="35">
        <v>81</v>
      </c>
      <c r="B96" s="34" t="s">
        <v>196</v>
      </c>
      <c r="C96" s="52"/>
      <c r="D96" s="53">
        <v>38439736.264238223</v>
      </c>
      <c r="E96" s="57">
        <v>397.37975938137163</v>
      </c>
      <c r="F96" s="54">
        <v>1526197.6826063804</v>
      </c>
      <c r="G96" s="57">
        <v>111.907734462999</v>
      </c>
      <c r="H96" s="54">
        <v>39965933.946844608</v>
      </c>
      <c r="I96" s="58">
        <v>362.1053895212022</v>
      </c>
      <c r="J96" s="56">
        <v>-1675836.6744722654</v>
      </c>
      <c r="K96" s="57">
        <v>-7.2296352236283079</v>
      </c>
      <c r="L96" s="54">
        <v>11476416.428310305</v>
      </c>
      <c r="M96" s="57">
        <v>63.111328547052999</v>
      </c>
      <c r="N96" s="54">
        <v>9800579.7538380399</v>
      </c>
      <c r="O96" s="58">
        <v>23.693214601501385</v>
      </c>
      <c r="P96" s="145">
        <v>36763899.589765958</v>
      </c>
      <c r="Q96" s="151">
        <v>13002614.110916685</v>
      </c>
      <c r="R96" s="152">
        <v>49766513.70068264</v>
      </c>
      <c r="S96" s="41"/>
      <c r="T96" s="53">
        <v>35592049.211160749</v>
      </c>
      <c r="U96" s="57">
        <v>193.5265544641257</v>
      </c>
      <c r="V96" s="54">
        <v>5819720.1798273046</v>
      </c>
      <c r="W96" s="57">
        <v>252.18703383573708</v>
      </c>
      <c r="X96" s="54">
        <v>41411769.390988052</v>
      </c>
      <c r="Y96" s="58">
        <v>200.06652201066743</v>
      </c>
      <c r="Z96" s="56">
        <v>43730371.190305971</v>
      </c>
      <c r="AA96" s="57">
        <v>54.452030434984948</v>
      </c>
      <c r="AB96" s="54">
        <v>16973060.796891667</v>
      </c>
      <c r="AC96" s="57">
        <v>72.415303013809194</v>
      </c>
      <c r="AD96" s="54">
        <v>60703431.98719763</v>
      </c>
      <c r="AE96" s="58">
        <v>58.510234362358979</v>
      </c>
      <c r="AF96" s="145">
        <v>79322420.401466727</v>
      </c>
      <c r="AG96" s="151">
        <v>22792780.976718973</v>
      </c>
      <c r="AH96" s="152">
        <v>102115201.37818569</v>
      </c>
      <c r="AI96" s="43"/>
      <c r="AJ96" s="53">
        <f>+AJ73+AJ95</f>
        <v>17179270.072070077</v>
      </c>
      <c r="AK96" s="57">
        <v>284.68423352506551</v>
      </c>
      <c r="AL96" s="54">
        <f>+AL73+AL95</f>
        <v>3004865.5230795685</v>
      </c>
      <c r="AM96" s="57">
        <v>346.10291673342186</v>
      </c>
      <c r="AN96" s="54">
        <f>+AN73+AN95</f>
        <v>20184135.595149644</v>
      </c>
      <c r="AO96" s="58">
        <v>292.40928325364922</v>
      </c>
      <c r="AP96" s="56">
        <v>5683029.6158423759</v>
      </c>
      <c r="AQ96" s="57">
        <v>53.161115936487398</v>
      </c>
      <c r="AR96" s="54">
        <v>7701593.4103458636</v>
      </c>
      <c r="AS96" s="57">
        <v>82.482017396312244</v>
      </c>
      <c r="AT96" s="54">
        <v>13384623.026188239</v>
      </c>
      <c r="AU96" s="58">
        <v>66.831222200415624</v>
      </c>
      <c r="AV96" s="145">
        <v>22862299.687912449</v>
      </c>
      <c r="AW96" s="151">
        <v>10706458.933425434</v>
      </c>
      <c r="AX96" s="152">
        <v>33568758.621337883</v>
      </c>
      <c r="AY96" s="43"/>
      <c r="AZ96" s="53">
        <v>26252182.025092598</v>
      </c>
      <c r="BA96" s="57">
        <v>246.12497445287542</v>
      </c>
      <c r="BB96" s="54">
        <v>3419517.4961533612</v>
      </c>
      <c r="BC96" s="57">
        <v>231.87885645577819</v>
      </c>
      <c r="BD96" s="46">
        <v>29671699.521245956</v>
      </c>
      <c r="BE96" s="58">
        <v>244.39456318103234</v>
      </c>
      <c r="BF96" s="56">
        <v>16802708.083124496</v>
      </c>
      <c r="BG96" s="57">
        <v>33.782775738878101</v>
      </c>
      <c r="BH96" s="54">
        <v>11229254.953223387</v>
      </c>
      <c r="BI96" s="57">
        <v>62.470820648579078</v>
      </c>
      <c r="BJ96" s="54">
        <v>28031963.036347881</v>
      </c>
      <c r="BK96" s="58">
        <v>41.398383222568114</v>
      </c>
      <c r="BL96" s="145">
        <v>43054890.10821709</v>
      </c>
      <c r="BM96" s="151">
        <v>14648772.449376747</v>
      </c>
      <c r="BN96" s="152">
        <v>57703662.557593837</v>
      </c>
      <c r="BO96" s="43"/>
      <c r="BP96" s="53">
        <v>10636654.350000001</v>
      </c>
      <c r="BQ96" s="57">
        <v>144.65144016971973</v>
      </c>
      <c r="BR96" s="54">
        <v>2244315.61</v>
      </c>
      <c r="BS96" s="57">
        <v>233.61253356927239</v>
      </c>
      <c r="BT96" s="46">
        <v>12880969.959999999</v>
      </c>
      <c r="BU96" s="58">
        <v>154.93107962472936</v>
      </c>
      <c r="BV96" s="56">
        <v>10598757.859999999</v>
      </c>
      <c r="BW96" s="57">
        <v>49.071731185035993</v>
      </c>
      <c r="BX96" s="54">
        <v>9149760.7300000004</v>
      </c>
      <c r="BY96" s="57">
        <v>86.927812212014402</v>
      </c>
      <c r="BZ96" s="54">
        <v>19748518.589999992</v>
      </c>
      <c r="CA96" s="58">
        <v>61.475518736653363</v>
      </c>
      <c r="CB96" s="145">
        <v>21235412.210000001</v>
      </c>
      <c r="CC96" s="151">
        <v>11394076.34</v>
      </c>
      <c r="CD96" s="152">
        <v>32629488.550000004</v>
      </c>
      <c r="CE96" s="43"/>
      <c r="CF96" s="53">
        <v>15259047</v>
      </c>
      <c r="CG96" s="57">
        <v>122.65129008922112</v>
      </c>
      <c r="CH96" s="54">
        <v>1695449</v>
      </c>
      <c r="CI96" s="57">
        <v>103.91964449892737</v>
      </c>
      <c r="CJ96" s="54">
        <v>16954496</v>
      </c>
      <c r="CK96" s="58">
        <v>120.47963048498845</v>
      </c>
      <c r="CL96" s="56">
        <v>8556230</v>
      </c>
      <c r="CM96" s="57">
        <v>18.532413524226211</v>
      </c>
      <c r="CN96" s="54">
        <v>4812879</v>
      </c>
      <c r="CO96" s="57">
        <v>31.834368488937393</v>
      </c>
      <c r="CP96" s="54">
        <v>13369109</v>
      </c>
      <c r="CQ96" s="58">
        <v>21.813761370589436</v>
      </c>
      <c r="CR96" s="145">
        <v>23815277</v>
      </c>
      <c r="CS96" s="151">
        <v>6508328</v>
      </c>
      <c r="CT96" s="152">
        <v>30323605</v>
      </c>
      <c r="CU96" s="43"/>
      <c r="CV96" s="56">
        <v>143358938.92256165</v>
      </c>
      <c r="CW96" s="57">
        <v>222.05673350293628</v>
      </c>
      <c r="CX96" s="57">
        <v>17710065.491666619</v>
      </c>
      <c r="CY96" s="57">
        <v>205.7730752174682</v>
      </c>
      <c r="CZ96" s="54">
        <v>161069004.41422826</v>
      </c>
      <c r="DA96" s="58">
        <v>220.14127344898088</v>
      </c>
      <c r="DB96" s="56">
        <v>83695260.074800596</v>
      </c>
      <c r="DC96" s="57">
        <v>36.124560427166081</v>
      </c>
      <c r="DD96" s="54">
        <v>61342965.318771228</v>
      </c>
      <c r="DE96" s="57">
        <v>64.858558630794818</v>
      </c>
      <c r="DF96" s="54">
        <v>145038225.39357179</v>
      </c>
      <c r="DG96" s="58">
        <v>44.454144423048945</v>
      </c>
      <c r="DH96" s="178"/>
      <c r="DI96" s="189" t="s">
        <v>196</v>
      </c>
      <c r="DJ96" s="56">
        <v>161069004.41422826</v>
      </c>
      <c r="DK96" s="54">
        <v>145038225.39357179</v>
      </c>
      <c r="DL96" s="55">
        <v>306107229.80780005</v>
      </c>
      <c r="DM96"/>
      <c r="DO96" s="59"/>
    </row>
    <row r="97" spans="1:119" s="62" customFormat="1" ht="15.6" x14ac:dyDescent="0.3">
      <c r="A97" s="35"/>
      <c r="B97" s="34"/>
      <c r="C97" s="44"/>
      <c r="D97" s="45"/>
      <c r="E97" s="49"/>
      <c r="F97" s="49"/>
      <c r="G97" s="49"/>
      <c r="H97" s="49"/>
      <c r="I97" s="50"/>
      <c r="J97" s="48"/>
      <c r="K97" s="49"/>
      <c r="L97" s="46"/>
      <c r="M97" s="49"/>
      <c r="N97" s="46"/>
      <c r="O97" s="50"/>
      <c r="P97" s="148"/>
      <c r="Q97" s="149"/>
      <c r="R97" s="150"/>
      <c r="S97" s="41"/>
      <c r="T97" s="45"/>
      <c r="U97" s="49"/>
      <c r="V97" s="49"/>
      <c r="W97" s="49"/>
      <c r="X97" s="49"/>
      <c r="Y97" s="50"/>
      <c r="Z97" s="48"/>
      <c r="AA97" s="49"/>
      <c r="AB97" s="46"/>
      <c r="AC97" s="49"/>
      <c r="AD97" s="46"/>
      <c r="AE97" s="50"/>
      <c r="AF97" s="148"/>
      <c r="AG97" s="149"/>
      <c r="AH97" s="150"/>
      <c r="AI97" s="43"/>
      <c r="AJ97" s="45"/>
      <c r="AK97" s="49"/>
      <c r="AL97" s="49"/>
      <c r="AM97" s="49"/>
      <c r="AN97" s="49"/>
      <c r="AO97" s="50"/>
      <c r="AP97" s="48"/>
      <c r="AQ97" s="49"/>
      <c r="AR97" s="46"/>
      <c r="AS97" s="49"/>
      <c r="AT97" s="46"/>
      <c r="AU97" s="50"/>
      <c r="AV97" s="148"/>
      <c r="AW97" s="149"/>
      <c r="AX97" s="150"/>
      <c r="AY97" s="43"/>
      <c r="AZ97" s="45"/>
      <c r="BA97" s="49"/>
      <c r="BB97" s="49"/>
      <c r="BC97" s="49"/>
      <c r="BD97" s="49"/>
      <c r="BE97" s="50"/>
      <c r="BF97" s="48"/>
      <c r="BG97" s="49"/>
      <c r="BH97" s="46"/>
      <c r="BI97" s="49"/>
      <c r="BJ97" s="46"/>
      <c r="BK97" s="50"/>
      <c r="BL97" s="148"/>
      <c r="BM97" s="149"/>
      <c r="BN97" s="150"/>
      <c r="BO97" s="43"/>
      <c r="BP97" s="45"/>
      <c r="BQ97" s="49"/>
      <c r="BR97" s="49"/>
      <c r="BS97" s="49"/>
      <c r="BT97" s="49"/>
      <c r="BU97" s="50"/>
      <c r="BV97" s="48"/>
      <c r="BW97" s="49"/>
      <c r="BX97" s="46"/>
      <c r="BY97" s="49"/>
      <c r="BZ97" s="46"/>
      <c r="CA97" s="50"/>
      <c r="CB97" s="148"/>
      <c r="CC97" s="149"/>
      <c r="CD97" s="150"/>
      <c r="CE97" s="43"/>
      <c r="CF97" s="45"/>
      <c r="CG97" s="49"/>
      <c r="CH97" s="49"/>
      <c r="CI97" s="49"/>
      <c r="CJ97" s="49"/>
      <c r="CK97" s="50"/>
      <c r="CL97" s="48"/>
      <c r="CM97" s="49"/>
      <c r="CN97" s="46"/>
      <c r="CO97" s="49"/>
      <c r="CP97" s="46"/>
      <c r="CQ97" s="50"/>
      <c r="CR97" s="148"/>
      <c r="CS97" s="149"/>
      <c r="CT97" s="150"/>
      <c r="CU97" s="43"/>
      <c r="CV97" s="48"/>
      <c r="CW97" s="49"/>
      <c r="CX97" s="49"/>
      <c r="CY97" s="49"/>
      <c r="CZ97" s="46"/>
      <c r="DA97" s="50"/>
      <c r="DB97" s="60"/>
      <c r="DC97" s="49"/>
      <c r="DD97" s="46"/>
      <c r="DE97" s="49"/>
      <c r="DF97" s="46"/>
      <c r="DG97" s="50"/>
      <c r="DH97" s="177"/>
      <c r="DI97" s="189"/>
      <c r="DJ97" s="48"/>
      <c r="DK97" s="46"/>
      <c r="DL97" s="47"/>
      <c r="DM97"/>
      <c r="DO97" s="68"/>
    </row>
    <row r="98" spans="1:119" s="62" customFormat="1" ht="15.6" x14ac:dyDescent="0.3">
      <c r="A98" s="35">
        <v>82</v>
      </c>
      <c r="B98" s="70" t="s">
        <v>54</v>
      </c>
      <c r="C98" s="44"/>
      <c r="D98" s="45">
        <v>0</v>
      </c>
      <c r="E98" s="49">
        <v>0</v>
      </c>
      <c r="F98" s="49">
        <v>0</v>
      </c>
      <c r="G98" s="49">
        <v>0</v>
      </c>
      <c r="H98" s="46">
        <v>0</v>
      </c>
      <c r="I98" s="50">
        <v>0</v>
      </c>
      <c r="J98" s="48">
        <v>0</v>
      </c>
      <c r="K98" s="49">
        <v>0</v>
      </c>
      <c r="L98" s="46">
        <v>0</v>
      </c>
      <c r="M98" s="49">
        <v>0</v>
      </c>
      <c r="N98" s="46">
        <v>0</v>
      </c>
      <c r="O98" s="50">
        <v>0</v>
      </c>
      <c r="P98" s="139">
        <v>0</v>
      </c>
      <c r="Q98" s="140">
        <v>0</v>
      </c>
      <c r="R98" s="141">
        <v>0</v>
      </c>
      <c r="S98" s="41"/>
      <c r="T98" s="45">
        <v>0</v>
      </c>
      <c r="U98" s="49">
        <v>0</v>
      </c>
      <c r="V98" s="49">
        <v>0</v>
      </c>
      <c r="W98" s="49">
        <v>0</v>
      </c>
      <c r="X98" s="46">
        <v>0</v>
      </c>
      <c r="Y98" s="50">
        <v>0</v>
      </c>
      <c r="Z98" s="48">
        <v>0</v>
      </c>
      <c r="AA98" s="49">
        <v>0</v>
      </c>
      <c r="AB98" s="46">
        <v>0</v>
      </c>
      <c r="AC98" s="49">
        <v>0</v>
      </c>
      <c r="AD98" s="46">
        <v>0</v>
      </c>
      <c r="AE98" s="50">
        <v>0</v>
      </c>
      <c r="AF98" s="139">
        <v>0</v>
      </c>
      <c r="AG98" s="140">
        <v>0</v>
      </c>
      <c r="AH98" s="141">
        <v>0</v>
      </c>
      <c r="AI98" s="43"/>
      <c r="AJ98" s="45">
        <v>0</v>
      </c>
      <c r="AK98" s="49">
        <v>0</v>
      </c>
      <c r="AL98" s="49">
        <v>0</v>
      </c>
      <c r="AM98" s="49">
        <v>0</v>
      </c>
      <c r="AN98" s="46">
        <v>0</v>
      </c>
      <c r="AO98" s="50">
        <v>0</v>
      </c>
      <c r="AP98" s="48">
        <v>0</v>
      </c>
      <c r="AQ98" s="49">
        <v>0</v>
      </c>
      <c r="AR98" s="46">
        <v>0</v>
      </c>
      <c r="AS98" s="49">
        <v>0</v>
      </c>
      <c r="AT98" s="46">
        <v>0</v>
      </c>
      <c r="AU98" s="50">
        <v>0</v>
      </c>
      <c r="AV98" s="139">
        <v>0</v>
      </c>
      <c r="AW98" s="140">
        <v>0</v>
      </c>
      <c r="AX98" s="141">
        <v>0</v>
      </c>
      <c r="AY98" s="43"/>
      <c r="AZ98" s="45">
        <v>0</v>
      </c>
      <c r="BA98" s="49">
        <v>0</v>
      </c>
      <c r="BB98" s="49">
        <v>0</v>
      </c>
      <c r="BC98" s="49">
        <v>0</v>
      </c>
      <c r="BD98" s="46">
        <v>0</v>
      </c>
      <c r="BE98" s="50">
        <v>0</v>
      </c>
      <c r="BF98" s="48">
        <v>0</v>
      </c>
      <c r="BG98" s="49">
        <v>0</v>
      </c>
      <c r="BH98" s="46">
        <v>0</v>
      </c>
      <c r="BI98" s="49">
        <v>0</v>
      </c>
      <c r="BJ98" s="46">
        <v>0</v>
      </c>
      <c r="BK98" s="50">
        <v>0</v>
      </c>
      <c r="BL98" s="139">
        <v>0</v>
      </c>
      <c r="BM98" s="140">
        <v>0</v>
      </c>
      <c r="BN98" s="141">
        <v>0</v>
      </c>
      <c r="BO98" s="43"/>
      <c r="BP98" s="45">
        <v>0</v>
      </c>
      <c r="BQ98" s="49">
        <v>0</v>
      </c>
      <c r="BR98" s="49">
        <v>0</v>
      </c>
      <c r="BS98" s="49">
        <v>0</v>
      </c>
      <c r="BT98" s="46">
        <v>0</v>
      </c>
      <c r="BU98" s="50">
        <v>0</v>
      </c>
      <c r="BV98" s="48">
        <v>0</v>
      </c>
      <c r="BW98" s="49">
        <v>0</v>
      </c>
      <c r="BX98" s="46">
        <v>0</v>
      </c>
      <c r="BY98" s="49">
        <v>0</v>
      </c>
      <c r="BZ98" s="46">
        <v>0</v>
      </c>
      <c r="CA98" s="50">
        <v>0</v>
      </c>
      <c r="CB98" s="139">
        <v>0</v>
      </c>
      <c r="CC98" s="140">
        <v>0</v>
      </c>
      <c r="CD98" s="141">
        <v>0</v>
      </c>
      <c r="CE98" s="43"/>
      <c r="CF98" s="45">
        <v>0</v>
      </c>
      <c r="CG98" s="49">
        <v>0</v>
      </c>
      <c r="CH98" s="49">
        <v>0</v>
      </c>
      <c r="CI98" s="49">
        <v>0</v>
      </c>
      <c r="CJ98" s="46">
        <v>0</v>
      </c>
      <c r="CK98" s="50">
        <v>0</v>
      </c>
      <c r="CL98" s="48">
        <v>0</v>
      </c>
      <c r="CM98" s="49">
        <v>0</v>
      </c>
      <c r="CN98" s="46">
        <v>0</v>
      </c>
      <c r="CO98" s="49"/>
      <c r="CP98" s="46">
        <v>0</v>
      </c>
      <c r="CQ98" s="50">
        <v>0</v>
      </c>
      <c r="CR98" s="139">
        <v>0</v>
      </c>
      <c r="CS98" s="140">
        <v>0</v>
      </c>
      <c r="CT98" s="141">
        <v>0</v>
      </c>
      <c r="CU98" s="43"/>
      <c r="CV98" s="48">
        <v>0</v>
      </c>
      <c r="CW98" s="49">
        <v>0</v>
      </c>
      <c r="CX98" s="49">
        <v>0</v>
      </c>
      <c r="CY98" s="49">
        <v>0</v>
      </c>
      <c r="CZ98" s="46">
        <v>0</v>
      </c>
      <c r="DA98" s="50">
        <v>0</v>
      </c>
      <c r="DB98" s="48">
        <v>0</v>
      </c>
      <c r="DC98" s="49">
        <v>0</v>
      </c>
      <c r="DD98" s="46">
        <v>0</v>
      </c>
      <c r="DE98" s="49">
        <v>0</v>
      </c>
      <c r="DF98" s="46">
        <v>0</v>
      </c>
      <c r="DG98" s="50">
        <v>0</v>
      </c>
      <c r="DH98" s="177"/>
      <c r="DI98" s="193" t="s">
        <v>54</v>
      </c>
      <c r="DJ98" s="48">
        <v>0</v>
      </c>
      <c r="DK98" s="46">
        <v>0</v>
      </c>
      <c r="DL98" s="47">
        <v>0</v>
      </c>
      <c r="DM98"/>
    </row>
    <row r="99" spans="1:119" s="62" customFormat="1" ht="15.6" x14ac:dyDescent="0.3">
      <c r="A99" s="35">
        <v>83</v>
      </c>
      <c r="B99" s="71" t="s">
        <v>13</v>
      </c>
      <c r="C99" s="44"/>
      <c r="D99" s="45">
        <v>0</v>
      </c>
      <c r="E99" s="49">
        <v>0</v>
      </c>
      <c r="F99" s="49">
        <v>0</v>
      </c>
      <c r="G99" s="49">
        <v>0</v>
      </c>
      <c r="H99" s="46">
        <v>0</v>
      </c>
      <c r="I99" s="50">
        <v>0</v>
      </c>
      <c r="J99" s="48">
        <v>2335765.7834520866</v>
      </c>
      <c r="K99" s="49">
        <v>10.07659925303207</v>
      </c>
      <c r="L99" s="46">
        <v>2586900.2165479134</v>
      </c>
      <c r="M99" s="49">
        <v>14.225931108796075</v>
      </c>
      <c r="N99" s="46">
        <v>4922666</v>
      </c>
      <c r="O99" s="50">
        <v>11.900702293029047</v>
      </c>
      <c r="P99" s="139">
        <v>2335765.7834520866</v>
      </c>
      <c r="Q99" s="140">
        <v>2586900.2165479134</v>
      </c>
      <c r="R99" s="141">
        <v>4922666</v>
      </c>
      <c r="S99" s="41"/>
      <c r="T99" s="45">
        <v>0</v>
      </c>
      <c r="U99" s="49">
        <v>0</v>
      </c>
      <c r="V99" s="49">
        <v>0</v>
      </c>
      <c r="W99" s="49">
        <v>0</v>
      </c>
      <c r="X99" s="46">
        <v>0</v>
      </c>
      <c r="Y99" s="50">
        <v>0</v>
      </c>
      <c r="Z99" s="48">
        <v>0</v>
      </c>
      <c r="AA99" s="49">
        <v>0</v>
      </c>
      <c r="AB99" s="46">
        <v>0</v>
      </c>
      <c r="AC99" s="49">
        <v>0</v>
      </c>
      <c r="AD99" s="46">
        <v>0</v>
      </c>
      <c r="AE99" s="50">
        <v>0</v>
      </c>
      <c r="AF99" s="139">
        <v>0</v>
      </c>
      <c r="AG99" s="140">
        <v>0</v>
      </c>
      <c r="AH99" s="141">
        <v>0</v>
      </c>
      <c r="AI99" s="43"/>
      <c r="AJ99" s="45">
        <v>0</v>
      </c>
      <c r="AK99" s="49">
        <v>0</v>
      </c>
      <c r="AL99" s="49">
        <v>0</v>
      </c>
      <c r="AM99" s="49">
        <v>0</v>
      </c>
      <c r="AN99" s="46">
        <v>0</v>
      </c>
      <c r="AO99" s="50">
        <v>0</v>
      </c>
      <c r="AP99" s="48">
        <v>0</v>
      </c>
      <c r="AQ99" s="49">
        <v>0</v>
      </c>
      <c r="AR99" s="46">
        <v>0</v>
      </c>
      <c r="AS99" s="49">
        <v>0</v>
      </c>
      <c r="AT99" s="46">
        <v>0</v>
      </c>
      <c r="AU99" s="50">
        <v>0</v>
      </c>
      <c r="AV99" s="139">
        <v>0</v>
      </c>
      <c r="AW99" s="140">
        <v>0</v>
      </c>
      <c r="AX99" s="141">
        <v>0</v>
      </c>
      <c r="AY99" s="43"/>
      <c r="AZ99" s="45">
        <v>0</v>
      </c>
      <c r="BA99" s="49">
        <v>0</v>
      </c>
      <c r="BB99" s="49">
        <v>0</v>
      </c>
      <c r="BC99" s="49">
        <v>0</v>
      </c>
      <c r="BD99" s="46">
        <v>0</v>
      </c>
      <c r="BE99" s="50">
        <v>0</v>
      </c>
      <c r="BF99" s="48">
        <v>0</v>
      </c>
      <c r="BG99" s="49">
        <v>0</v>
      </c>
      <c r="BH99" s="46">
        <v>0</v>
      </c>
      <c r="BI99" s="49">
        <v>0</v>
      </c>
      <c r="BJ99" s="46">
        <v>0</v>
      </c>
      <c r="BK99" s="50">
        <v>0</v>
      </c>
      <c r="BL99" s="139">
        <v>0</v>
      </c>
      <c r="BM99" s="140">
        <v>0</v>
      </c>
      <c r="BN99" s="141">
        <v>0</v>
      </c>
      <c r="BO99" s="43"/>
      <c r="BP99" s="45">
        <v>0</v>
      </c>
      <c r="BQ99" s="49">
        <v>0</v>
      </c>
      <c r="BR99" s="49">
        <v>0</v>
      </c>
      <c r="BS99" s="49">
        <v>0</v>
      </c>
      <c r="BT99" s="46">
        <v>0</v>
      </c>
      <c r="BU99" s="50">
        <v>0</v>
      </c>
      <c r="BV99" s="48">
        <v>0</v>
      </c>
      <c r="BW99" s="49">
        <v>0</v>
      </c>
      <c r="BX99" s="46">
        <v>0</v>
      </c>
      <c r="BY99" s="49">
        <v>0</v>
      </c>
      <c r="BZ99" s="46">
        <v>0</v>
      </c>
      <c r="CA99" s="50">
        <v>0</v>
      </c>
      <c r="CB99" s="139">
        <v>0</v>
      </c>
      <c r="CC99" s="140">
        <v>0</v>
      </c>
      <c r="CD99" s="141">
        <v>0</v>
      </c>
      <c r="CE99" s="43"/>
      <c r="CF99" s="45">
        <v>0</v>
      </c>
      <c r="CG99" s="49">
        <v>0</v>
      </c>
      <c r="CH99" s="49">
        <v>0</v>
      </c>
      <c r="CI99" s="49">
        <v>0</v>
      </c>
      <c r="CJ99" s="46">
        <v>0</v>
      </c>
      <c r="CK99" s="50">
        <v>0</v>
      </c>
      <c r="CL99" s="48">
        <v>0</v>
      </c>
      <c r="CM99" s="49">
        <v>0</v>
      </c>
      <c r="CN99" s="46">
        <v>0</v>
      </c>
      <c r="CO99" s="49">
        <v>0</v>
      </c>
      <c r="CP99" s="46">
        <v>0</v>
      </c>
      <c r="CQ99" s="50">
        <v>0</v>
      </c>
      <c r="CR99" s="139">
        <v>0</v>
      </c>
      <c r="CS99" s="140">
        <v>0</v>
      </c>
      <c r="CT99" s="141">
        <v>0</v>
      </c>
      <c r="CU99" s="43"/>
      <c r="CV99" s="48">
        <v>0</v>
      </c>
      <c r="CW99" s="49">
        <v>0</v>
      </c>
      <c r="CX99" s="49">
        <v>0</v>
      </c>
      <c r="CY99" s="49">
        <v>0</v>
      </c>
      <c r="CZ99" s="46">
        <v>0</v>
      </c>
      <c r="DA99" s="50">
        <v>0</v>
      </c>
      <c r="DB99" s="48">
        <v>2335765.7834520866</v>
      </c>
      <c r="DC99" s="49">
        <v>1.0081635699872442</v>
      </c>
      <c r="DD99" s="46">
        <v>2586900.2165479134</v>
      </c>
      <c r="DE99" s="49">
        <v>2.7351566474672269</v>
      </c>
      <c r="DF99" s="46">
        <v>4922666</v>
      </c>
      <c r="DG99" s="50">
        <v>1.5087946968229486</v>
      </c>
      <c r="DH99" s="179"/>
      <c r="DI99" s="194" t="s">
        <v>13</v>
      </c>
      <c r="DJ99" s="48">
        <v>0</v>
      </c>
      <c r="DK99" s="46">
        <v>4922666</v>
      </c>
      <c r="DL99" s="47">
        <v>4922666</v>
      </c>
      <c r="DM99"/>
    </row>
    <row r="100" spans="1:119" s="62" customFormat="1" ht="15.6" x14ac:dyDescent="0.3">
      <c r="A100" s="35">
        <v>84</v>
      </c>
      <c r="B100" s="35" t="s">
        <v>9</v>
      </c>
      <c r="C100" s="44"/>
      <c r="D100" s="45">
        <v>0</v>
      </c>
      <c r="E100" s="49">
        <v>0</v>
      </c>
      <c r="F100" s="49">
        <v>0</v>
      </c>
      <c r="G100" s="49">
        <v>0</v>
      </c>
      <c r="H100" s="46">
        <v>0</v>
      </c>
      <c r="I100" s="50">
        <v>0</v>
      </c>
      <c r="J100" s="48">
        <v>0</v>
      </c>
      <c r="K100" s="49">
        <v>0</v>
      </c>
      <c r="L100" s="46">
        <v>0</v>
      </c>
      <c r="M100" s="49">
        <v>0</v>
      </c>
      <c r="N100" s="46">
        <v>0</v>
      </c>
      <c r="O100" s="50">
        <v>0</v>
      </c>
      <c r="P100" s="139">
        <v>0</v>
      </c>
      <c r="Q100" s="140">
        <v>0</v>
      </c>
      <c r="R100" s="141">
        <v>0</v>
      </c>
      <c r="S100" s="41"/>
      <c r="T100" s="45">
        <v>0</v>
      </c>
      <c r="U100" s="49">
        <v>0</v>
      </c>
      <c r="V100" s="49">
        <v>0</v>
      </c>
      <c r="W100" s="49">
        <v>0</v>
      </c>
      <c r="X100" s="46">
        <v>0</v>
      </c>
      <c r="Y100" s="50">
        <v>0</v>
      </c>
      <c r="Z100" s="48">
        <v>0</v>
      </c>
      <c r="AA100" s="49">
        <v>0</v>
      </c>
      <c r="AB100" s="46">
        <v>0</v>
      </c>
      <c r="AC100" s="49">
        <v>0</v>
      </c>
      <c r="AD100" s="46">
        <v>0</v>
      </c>
      <c r="AE100" s="50">
        <v>0</v>
      </c>
      <c r="AF100" s="139">
        <v>0</v>
      </c>
      <c r="AG100" s="140">
        <v>0</v>
      </c>
      <c r="AH100" s="141">
        <v>0</v>
      </c>
      <c r="AI100" s="43"/>
      <c r="AJ100" s="45">
        <v>0</v>
      </c>
      <c r="AK100" s="49">
        <v>0</v>
      </c>
      <c r="AL100" s="49">
        <v>0</v>
      </c>
      <c r="AM100" s="49">
        <v>0</v>
      </c>
      <c r="AN100" s="46">
        <v>0</v>
      </c>
      <c r="AO100" s="50">
        <v>0</v>
      </c>
      <c r="AP100" s="48">
        <v>0</v>
      </c>
      <c r="AQ100" s="49">
        <v>0</v>
      </c>
      <c r="AR100" s="46">
        <v>0</v>
      </c>
      <c r="AS100" s="49">
        <v>0</v>
      </c>
      <c r="AT100" s="46">
        <v>0</v>
      </c>
      <c r="AU100" s="50">
        <v>0</v>
      </c>
      <c r="AV100" s="139">
        <v>0</v>
      </c>
      <c r="AW100" s="140">
        <v>0</v>
      </c>
      <c r="AX100" s="141">
        <v>0</v>
      </c>
      <c r="AY100" s="43"/>
      <c r="AZ100" s="45">
        <v>0</v>
      </c>
      <c r="BA100" s="49">
        <v>0</v>
      </c>
      <c r="BB100" s="49">
        <v>0</v>
      </c>
      <c r="BC100" s="49">
        <v>0</v>
      </c>
      <c r="BD100" s="46">
        <v>0</v>
      </c>
      <c r="BE100" s="50">
        <v>0</v>
      </c>
      <c r="BF100" s="48">
        <v>0</v>
      </c>
      <c r="BG100" s="49">
        <v>0</v>
      </c>
      <c r="BH100" s="46">
        <v>0</v>
      </c>
      <c r="BI100" s="49">
        <v>0</v>
      </c>
      <c r="BJ100" s="46">
        <v>0</v>
      </c>
      <c r="BK100" s="50">
        <v>0</v>
      </c>
      <c r="BL100" s="139">
        <v>0</v>
      </c>
      <c r="BM100" s="140">
        <v>0</v>
      </c>
      <c r="BN100" s="141">
        <v>0</v>
      </c>
      <c r="BO100" s="43"/>
      <c r="BP100" s="45">
        <v>0</v>
      </c>
      <c r="BQ100" s="49">
        <v>0</v>
      </c>
      <c r="BR100" s="49">
        <v>0</v>
      </c>
      <c r="BS100" s="49">
        <v>0</v>
      </c>
      <c r="BT100" s="46">
        <v>0</v>
      </c>
      <c r="BU100" s="50">
        <v>0</v>
      </c>
      <c r="BV100" s="48">
        <v>0</v>
      </c>
      <c r="BW100" s="49">
        <v>0</v>
      </c>
      <c r="BX100" s="46">
        <v>0</v>
      </c>
      <c r="BY100" s="49">
        <v>0</v>
      </c>
      <c r="BZ100" s="46">
        <v>0</v>
      </c>
      <c r="CA100" s="50">
        <v>0</v>
      </c>
      <c r="CB100" s="139">
        <v>0</v>
      </c>
      <c r="CC100" s="140">
        <v>0</v>
      </c>
      <c r="CD100" s="141">
        <v>0</v>
      </c>
      <c r="CE100" s="43"/>
      <c r="CF100" s="45">
        <v>0</v>
      </c>
      <c r="CG100" s="49">
        <v>0</v>
      </c>
      <c r="CH100" s="49">
        <v>0</v>
      </c>
      <c r="CI100" s="49">
        <v>0</v>
      </c>
      <c r="CJ100" s="46">
        <v>0</v>
      </c>
      <c r="CK100" s="50">
        <v>0</v>
      </c>
      <c r="CL100" s="48">
        <v>0</v>
      </c>
      <c r="CM100" s="49">
        <v>0</v>
      </c>
      <c r="CN100" s="46">
        <v>0</v>
      </c>
      <c r="CO100" s="49">
        <v>0</v>
      </c>
      <c r="CP100" s="46">
        <v>0</v>
      </c>
      <c r="CQ100" s="50">
        <v>0</v>
      </c>
      <c r="CR100" s="139">
        <v>0</v>
      </c>
      <c r="CS100" s="140">
        <v>0</v>
      </c>
      <c r="CT100" s="141">
        <v>0</v>
      </c>
      <c r="CU100" s="43"/>
      <c r="CV100" s="48">
        <v>0</v>
      </c>
      <c r="CW100" s="49">
        <v>0</v>
      </c>
      <c r="CX100" s="49">
        <v>0</v>
      </c>
      <c r="CY100" s="49">
        <v>0</v>
      </c>
      <c r="CZ100" s="46">
        <v>0</v>
      </c>
      <c r="DA100" s="50">
        <v>0</v>
      </c>
      <c r="DB100" s="48">
        <v>0</v>
      </c>
      <c r="DC100" s="49">
        <v>0</v>
      </c>
      <c r="DD100" s="46">
        <v>0</v>
      </c>
      <c r="DE100" s="49">
        <v>0</v>
      </c>
      <c r="DF100" s="46">
        <v>0</v>
      </c>
      <c r="DG100" s="50">
        <v>0</v>
      </c>
      <c r="DH100" s="179"/>
      <c r="DI100" s="190" t="s">
        <v>9</v>
      </c>
      <c r="DJ100" s="48">
        <v>0</v>
      </c>
      <c r="DK100" s="46">
        <v>0</v>
      </c>
      <c r="DL100" s="47">
        <v>0</v>
      </c>
      <c r="DM100"/>
      <c r="DN100" s="62" t="s">
        <v>177</v>
      </c>
    </row>
    <row r="101" spans="1:119" s="27" customFormat="1" ht="16.2" thickBot="1" x14ac:dyDescent="0.35">
      <c r="A101" s="35">
        <v>85</v>
      </c>
      <c r="B101" s="51" t="s">
        <v>197</v>
      </c>
      <c r="C101" s="52"/>
      <c r="D101" s="53">
        <v>187640585.39423817</v>
      </c>
      <c r="E101" s="57">
        <v>1939.7784147523407</v>
      </c>
      <c r="F101" s="54">
        <v>18776506.802606378</v>
      </c>
      <c r="G101" s="57">
        <v>1376.7786187568836</v>
      </c>
      <c r="H101" s="46">
        <v>206417092.19684455</v>
      </c>
      <c r="I101" s="58">
        <v>1870.211307289456</v>
      </c>
      <c r="J101" s="56">
        <v>90422329.098979816</v>
      </c>
      <c r="K101" s="57">
        <v>390.0860181749855</v>
      </c>
      <c r="L101" s="56">
        <v>95787939.134858206</v>
      </c>
      <c r="M101" s="57">
        <v>526.75886548282153</v>
      </c>
      <c r="N101" s="56">
        <v>186210268.23383802</v>
      </c>
      <c r="O101" s="58">
        <v>450.16927131680069</v>
      </c>
      <c r="P101" s="145">
        <v>278062914.49321795</v>
      </c>
      <c r="Q101" s="151">
        <v>114564445.93746458</v>
      </c>
      <c r="R101" s="152">
        <v>392627360.43068254</v>
      </c>
      <c r="S101" s="41"/>
      <c r="T101" s="53">
        <v>347536530.18116081</v>
      </c>
      <c r="U101" s="57">
        <v>1889.6789796325481</v>
      </c>
      <c r="V101" s="54">
        <v>43183347.219827302</v>
      </c>
      <c r="W101" s="57">
        <v>1871.2721419520433</v>
      </c>
      <c r="X101" s="54">
        <v>390719877.4009881</v>
      </c>
      <c r="Y101" s="58">
        <v>1887.6268293201995</v>
      </c>
      <c r="Z101" s="56">
        <v>238680384.34030604</v>
      </c>
      <c r="AA101" s="57">
        <v>297.1992050049945</v>
      </c>
      <c r="AB101" s="56">
        <v>109405719.18689167</v>
      </c>
      <c r="AC101" s="57">
        <v>466.77781934377913</v>
      </c>
      <c r="AD101" s="56">
        <v>348086103.52719766</v>
      </c>
      <c r="AE101" s="58">
        <v>335.5098522263454</v>
      </c>
      <c r="AF101" s="145">
        <v>586216914.52146673</v>
      </c>
      <c r="AG101" s="151">
        <v>152589066.40671897</v>
      </c>
      <c r="AH101" s="152">
        <v>738805980.92818594</v>
      </c>
      <c r="AI101" s="43"/>
      <c r="AJ101" s="53">
        <f>+AJ63+AJ96+AJ98+AJ99+AJ100</f>
        <v>118845119.40193714</v>
      </c>
      <c r="AK101" s="57">
        <v>1969.427780295586</v>
      </c>
      <c r="AL101" s="54">
        <f>+AL63+AL96+AL98+AL99+AL100</f>
        <v>19628131.422818355</v>
      </c>
      <c r="AM101" s="57">
        <v>2260.7845453603268</v>
      </c>
      <c r="AN101" s="54">
        <f>+AN63+AN96+AN98+AN99+AN100</f>
        <v>138473250.82475549</v>
      </c>
      <c r="AO101" s="58">
        <v>2006.0737222355815</v>
      </c>
      <c r="AP101" s="56">
        <v>37858853.214506403</v>
      </c>
      <c r="AQ101" s="57">
        <v>354.14541556291186</v>
      </c>
      <c r="AR101" s="54">
        <v>60599073.516529545</v>
      </c>
      <c r="AS101" s="57">
        <v>648.99996269295775</v>
      </c>
      <c r="AT101" s="54">
        <v>98457926.731035948</v>
      </c>
      <c r="AU101" s="58">
        <v>491.61366486598899</v>
      </c>
      <c r="AV101" s="145">
        <v>156703972.61644351</v>
      </c>
      <c r="AW101" s="151">
        <v>80227204.939347923</v>
      </c>
      <c r="AX101" s="152">
        <v>236931177.55579144</v>
      </c>
      <c r="AY101" s="43"/>
      <c r="AZ101" s="53">
        <v>218673321.17811409</v>
      </c>
      <c r="BA101" s="57">
        <v>2050.1520801983283</v>
      </c>
      <c r="BB101" s="54">
        <v>28019207.123131752</v>
      </c>
      <c r="BC101" s="57">
        <v>1899.9937019822169</v>
      </c>
      <c r="BD101" s="46">
        <v>246692528.30124584</v>
      </c>
      <c r="BE101" s="58">
        <v>2031.9130237564418</v>
      </c>
      <c r="BF101" s="56">
        <v>158979859.53777918</v>
      </c>
      <c r="BG101" s="57">
        <v>319.63781761805313</v>
      </c>
      <c r="BH101" s="54">
        <v>99540133.384568781</v>
      </c>
      <c r="BI101" s="57">
        <v>553.76370435137733</v>
      </c>
      <c r="BJ101" s="54">
        <v>258519992.92234796</v>
      </c>
      <c r="BK101" s="58">
        <v>381.78952090575029</v>
      </c>
      <c r="BL101" s="145">
        <v>377653180.71589327</v>
      </c>
      <c r="BM101" s="151">
        <v>127559340.5077005</v>
      </c>
      <c r="BN101" s="152">
        <v>505212521.22359377</v>
      </c>
      <c r="BO101" s="43"/>
      <c r="BP101" s="53">
        <v>116262283.22999996</v>
      </c>
      <c r="BQ101" s="57">
        <v>1581.089894741136</v>
      </c>
      <c r="BR101" s="54">
        <v>12647862.619999999</v>
      </c>
      <c r="BS101" s="57">
        <v>1316.5257229103777</v>
      </c>
      <c r="BT101" s="54">
        <v>128910145.84999995</v>
      </c>
      <c r="BU101" s="58">
        <v>1550.5189541736822</v>
      </c>
      <c r="BV101" s="56">
        <v>52571345.089999974</v>
      </c>
      <c r="BW101" s="57">
        <v>243.40275986758328</v>
      </c>
      <c r="BX101" s="56">
        <v>60543899.86999999</v>
      </c>
      <c r="BY101" s="57">
        <v>575.20069800583326</v>
      </c>
      <c r="BZ101" s="56">
        <v>113115244.95999996</v>
      </c>
      <c r="CA101" s="58">
        <v>352.11848064698876</v>
      </c>
      <c r="CB101" s="145">
        <v>168833628.32000002</v>
      </c>
      <c r="CC101" s="151">
        <v>73191762.48999998</v>
      </c>
      <c r="CD101" s="152">
        <v>242025390.81</v>
      </c>
      <c r="CE101" s="43"/>
      <c r="CF101" s="53">
        <v>228836174.82744461</v>
      </c>
      <c r="CG101" s="57">
        <v>1839.3712308290701</v>
      </c>
      <c r="CH101" s="54">
        <v>25426242.207817215</v>
      </c>
      <c r="CI101" s="57">
        <v>1558.4579961886127</v>
      </c>
      <c r="CJ101" s="54">
        <v>254262417.03526184</v>
      </c>
      <c r="CK101" s="58">
        <v>1806.8034609007771</v>
      </c>
      <c r="CL101" s="56">
        <v>139399184.55115068</v>
      </c>
      <c r="CM101" s="57">
        <v>301.93243204563817</v>
      </c>
      <c r="CN101" s="54">
        <v>77863145.7557908</v>
      </c>
      <c r="CO101" s="57">
        <v>515.01898836386408</v>
      </c>
      <c r="CP101" s="54">
        <v>217262330.30694148</v>
      </c>
      <c r="CQ101" s="58">
        <v>354.4969697033514</v>
      </c>
      <c r="CR101" s="145">
        <v>368235359.37859541</v>
      </c>
      <c r="CS101" s="151">
        <v>103289387.963608</v>
      </c>
      <c r="CT101" s="152">
        <v>471524747.34220332</v>
      </c>
      <c r="CU101" s="43"/>
      <c r="CV101" s="72">
        <v>1217794014.2128952</v>
      </c>
      <c r="CW101" s="73">
        <v>1886.3097265362474</v>
      </c>
      <c r="CX101" s="74">
        <v>147681297.39620101</v>
      </c>
      <c r="CY101" s="73">
        <v>1715.9075290614298</v>
      </c>
      <c r="CZ101" s="74">
        <v>1365475311.6090961</v>
      </c>
      <c r="DA101" s="58">
        <v>1866.2651765556993</v>
      </c>
      <c r="DB101" s="56">
        <v>717911955.83272219</v>
      </c>
      <c r="DC101" s="57">
        <v>309.86526365634154</v>
      </c>
      <c r="DD101" s="54">
        <v>503739910.84863883</v>
      </c>
      <c r="DE101" s="57">
        <v>532.60947482188442</v>
      </c>
      <c r="DF101" s="54">
        <v>1221651866.6813612</v>
      </c>
      <c r="DG101" s="58">
        <v>374.43569354749923</v>
      </c>
      <c r="DH101" s="207"/>
      <c r="DI101" s="191" t="s">
        <v>197</v>
      </c>
      <c r="DJ101" s="56">
        <v>1365475311.6090958</v>
      </c>
      <c r="DK101" s="54">
        <v>1221651866.6813612</v>
      </c>
      <c r="DL101" s="55">
        <v>2587127178.2904568</v>
      </c>
      <c r="DM101"/>
      <c r="DN101" s="59">
        <v>10425356.18954277</v>
      </c>
      <c r="DO101" s="59"/>
    </row>
    <row r="102" spans="1:119" s="27" customFormat="1" ht="16.2" thickBot="1" x14ac:dyDescent="0.35">
      <c r="A102" s="35">
        <v>86</v>
      </c>
      <c r="B102" s="51" t="s">
        <v>198</v>
      </c>
      <c r="C102" s="44"/>
      <c r="D102" s="75">
        <v>-8135394.6242381632</v>
      </c>
      <c r="E102" s="76">
        <v>-84.101543674218348</v>
      </c>
      <c r="F102" s="77">
        <v>809575.50739361718</v>
      </c>
      <c r="G102" s="76">
        <v>59.361747132542689</v>
      </c>
      <c r="H102" s="77">
        <v>-7325819.116844546</v>
      </c>
      <c r="I102" s="78">
        <v>-66.374492546452842</v>
      </c>
      <c r="J102" s="77">
        <v>7999969.5410201699</v>
      </c>
      <c r="K102" s="76">
        <v>34.512230495209984</v>
      </c>
      <c r="L102" s="77">
        <v>898184.86514179409</v>
      </c>
      <c r="M102" s="76">
        <v>4.9393153754965473</v>
      </c>
      <c r="N102" s="77">
        <v>8898154.4061619639</v>
      </c>
      <c r="O102" s="78">
        <v>21.511572498548183</v>
      </c>
      <c r="P102" s="119">
        <v>-135425.08321791887</v>
      </c>
      <c r="Q102" s="120">
        <v>1707760.3725354075</v>
      </c>
      <c r="R102" s="121">
        <v>1572335.2893174887</v>
      </c>
      <c r="S102" s="41"/>
      <c r="T102" s="75">
        <v>12054595.49883908</v>
      </c>
      <c r="U102" s="76">
        <v>65.545097403876184</v>
      </c>
      <c r="V102" s="77">
        <v>-342537.88982731104</v>
      </c>
      <c r="W102" s="76">
        <v>-14.843259081653207</v>
      </c>
      <c r="X102" s="77">
        <v>11712057.609011769</v>
      </c>
      <c r="Y102" s="78">
        <v>56.582721914158988</v>
      </c>
      <c r="Z102" s="77">
        <v>-13300784.820306003</v>
      </c>
      <c r="AA102" s="76">
        <v>-16.561824657117</v>
      </c>
      <c r="AB102" s="77">
        <v>-7921467.6068917215</v>
      </c>
      <c r="AC102" s="76">
        <v>-33.796819791760228</v>
      </c>
      <c r="AD102" s="77">
        <v>-21222252.427197695</v>
      </c>
      <c r="AE102" s="78">
        <v>-20.455498520649694</v>
      </c>
      <c r="AF102" s="119">
        <v>-1246189.3214668036</v>
      </c>
      <c r="AG102" s="120">
        <v>-8264005.4967190027</v>
      </c>
      <c r="AH102" s="121">
        <v>-9510194.8181860447</v>
      </c>
      <c r="AI102" s="43"/>
      <c r="AJ102" s="75">
        <f>+AJ16-AJ101</f>
        <v>287423.83579963446</v>
      </c>
      <c r="AK102" s="76">
        <v>4.7630099560797818</v>
      </c>
      <c r="AL102" s="79">
        <f>+AL16-AL101</f>
        <v>-977390.17055514827</v>
      </c>
      <c r="AM102" s="76">
        <v>-112.57661489923385</v>
      </c>
      <c r="AN102" s="79">
        <f>+AN16-AN101</f>
        <v>-689966.33475551009</v>
      </c>
      <c r="AO102" s="78">
        <v>-9.995600775863215</v>
      </c>
      <c r="AP102" s="77">
        <v>587927.02470387518</v>
      </c>
      <c r="AQ102" s="76">
        <v>5.4996821827830651</v>
      </c>
      <c r="AR102" s="79">
        <v>-340700.88573982567</v>
      </c>
      <c r="AS102" s="76">
        <v>-3.648815886175079</v>
      </c>
      <c r="AT102" s="79">
        <v>247226.13896404952</v>
      </c>
      <c r="AU102" s="78">
        <v>1.2344333489654202</v>
      </c>
      <c r="AV102" s="119">
        <v>875350.86050352454</v>
      </c>
      <c r="AW102" s="120">
        <v>-1318091.0562949926</v>
      </c>
      <c r="AX102" s="121">
        <v>-442740.19579148293</v>
      </c>
      <c r="AY102" s="43"/>
      <c r="AZ102" s="75">
        <v>-4212603.7284172475</v>
      </c>
      <c r="BA102" s="76">
        <v>-39.494887855255364</v>
      </c>
      <c r="BB102" s="77">
        <v>121942.96717137098</v>
      </c>
      <c r="BC102" s="76">
        <v>8.2690016390703853</v>
      </c>
      <c r="BD102" s="77">
        <v>-4090660.7612458766</v>
      </c>
      <c r="BE102" s="78">
        <v>-33.69322505947563</v>
      </c>
      <c r="BF102" s="77">
        <v>-4718751.8045282364</v>
      </c>
      <c r="BG102" s="76">
        <v>-9.487311997040937</v>
      </c>
      <c r="BH102" s="79">
        <v>3922586.0221802592</v>
      </c>
      <c r="BI102" s="76">
        <v>21.822210724666537</v>
      </c>
      <c r="BJ102" s="79">
        <v>-796165.78234797716</v>
      </c>
      <c r="BK102" s="78">
        <v>-1.1757997869645977</v>
      </c>
      <c r="BL102" s="119">
        <v>-8931355.5329455137</v>
      </c>
      <c r="BM102" s="120">
        <v>4044528.98935166</v>
      </c>
      <c r="BN102" s="121">
        <v>-4886826.5435938239</v>
      </c>
      <c r="BO102" s="43"/>
      <c r="BP102" s="75">
        <v>18654013.940000057</v>
      </c>
      <c r="BQ102" s="76">
        <v>253.68220989215803</v>
      </c>
      <c r="BR102" s="79">
        <v>1150407.6399999913</v>
      </c>
      <c r="BS102" s="76">
        <v>119.74681378161667</v>
      </c>
      <c r="BT102" s="79">
        <v>19804421.580000058</v>
      </c>
      <c r="BU102" s="78">
        <v>238.205696175127</v>
      </c>
      <c r="BV102" s="77">
        <v>-3257795.8099999875</v>
      </c>
      <c r="BW102" s="76">
        <v>-15.083435470055733</v>
      </c>
      <c r="BX102" s="77">
        <v>-2758279.9699999988</v>
      </c>
      <c r="BY102" s="76">
        <v>-26.205192718774036</v>
      </c>
      <c r="BZ102" s="77">
        <v>-6016075.7799999863</v>
      </c>
      <c r="CA102" s="78">
        <v>-18.727550507094296</v>
      </c>
      <c r="CB102" s="119">
        <v>15396218.129999965</v>
      </c>
      <c r="CC102" s="120">
        <v>-1607872.3299999982</v>
      </c>
      <c r="CD102" s="121">
        <v>13788345.799999952</v>
      </c>
      <c r="CE102" s="43"/>
      <c r="CF102" s="75">
        <f>+CF16-CF101</f>
        <v>3514223.172555387</v>
      </c>
      <c r="CG102" s="76">
        <v>28.24711174789315</v>
      </c>
      <c r="CH102" s="79">
        <f>+CH16-CH101</f>
        <v>390468.79218278453</v>
      </c>
      <c r="CI102" s="76">
        <v>23.933116284571533</v>
      </c>
      <c r="CJ102" s="79">
        <f>+CJ16-CJ101</f>
        <v>3904691.9647381604</v>
      </c>
      <c r="CK102" s="78">
        <v>27.746967239212367</v>
      </c>
      <c r="CL102" s="77">
        <v>3803543.4488493204</v>
      </c>
      <c r="CM102" s="76">
        <v>8.2383058954045367</v>
      </c>
      <c r="CN102" s="79">
        <v>2196201.2442092001</v>
      </c>
      <c r="CO102" s="76">
        <v>14.526581633159376</v>
      </c>
      <c r="CP102" s="79">
        <v>5999744.6930585206</v>
      </c>
      <c r="CQ102" s="78">
        <v>9.7895079633832687</v>
      </c>
      <c r="CR102" s="119">
        <v>7317766.6214045882</v>
      </c>
      <c r="CS102" s="120">
        <v>2586670.0363920033</v>
      </c>
      <c r="CT102" s="121">
        <v>9904436.6577966809</v>
      </c>
      <c r="CU102" s="43"/>
      <c r="CV102" s="80">
        <v>22162258.094538212</v>
      </c>
      <c r="CW102" s="76">
        <v>34.328369591103744</v>
      </c>
      <c r="CX102" s="80">
        <v>1152466.8463653028</v>
      </c>
      <c r="CY102" s="81">
        <v>13.390500852430725</v>
      </c>
      <c r="CZ102" s="80">
        <v>23314724.940903664</v>
      </c>
      <c r="DA102" s="82">
        <v>31.865430951591943</v>
      </c>
      <c r="DB102" s="80">
        <v>-8885892.4202609062</v>
      </c>
      <c r="DC102" s="76">
        <v>-3.8353301895247975</v>
      </c>
      <c r="DD102" s="80">
        <v>-4003476.3311001062</v>
      </c>
      <c r="DE102" s="81">
        <v>-4.2329173850389434</v>
      </c>
      <c r="DF102" s="80">
        <v>-12889368.751361132</v>
      </c>
      <c r="DG102" s="82">
        <v>-3.9505851539489392</v>
      </c>
      <c r="DH102" s="207"/>
      <c r="DI102" s="191" t="s">
        <v>198</v>
      </c>
      <c r="DJ102" s="80">
        <v>23314724.940903664</v>
      </c>
      <c r="DK102" s="80">
        <v>-12889368.751361132</v>
      </c>
      <c r="DL102" s="80">
        <v>10425356.18954277</v>
      </c>
      <c r="DM102"/>
      <c r="DN102" s="59">
        <v>10425356.189542899</v>
      </c>
      <c r="DO102" s="59"/>
    </row>
    <row r="103" spans="1:119" s="62" customFormat="1" ht="15.6" x14ac:dyDescent="0.3">
      <c r="A103" s="35"/>
      <c r="B103" s="35"/>
      <c r="C103" s="44"/>
      <c r="D103" s="45"/>
      <c r="E103" s="46"/>
      <c r="F103" s="46"/>
      <c r="G103" s="46"/>
      <c r="H103" s="46"/>
      <c r="I103" s="47"/>
      <c r="J103" s="48"/>
      <c r="K103" s="46"/>
      <c r="L103" s="46"/>
      <c r="M103" s="46"/>
      <c r="N103" s="46"/>
      <c r="O103" s="47"/>
      <c r="P103" s="139"/>
      <c r="Q103" s="140"/>
      <c r="R103" s="141"/>
      <c r="S103" s="41"/>
      <c r="T103" s="45"/>
      <c r="U103" s="46"/>
      <c r="V103" s="46"/>
      <c r="W103" s="46"/>
      <c r="X103" s="46"/>
      <c r="Y103" s="47"/>
      <c r="Z103" s="48"/>
      <c r="AA103" s="46"/>
      <c r="AB103" s="46"/>
      <c r="AC103" s="46"/>
      <c r="AD103" s="46"/>
      <c r="AE103" s="47"/>
      <c r="AF103" s="139"/>
      <c r="AG103" s="140"/>
      <c r="AH103" s="141"/>
      <c r="AI103" s="43"/>
      <c r="AJ103" s="45"/>
      <c r="AK103" s="46"/>
      <c r="AL103" s="46"/>
      <c r="AM103" s="46"/>
      <c r="AN103" s="46"/>
      <c r="AO103" s="47"/>
      <c r="AP103" s="48"/>
      <c r="AQ103" s="46"/>
      <c r="AR103" s="46"/>
      <c r="AS103" s="46"/>
      <c r="AT103" s="46"/>
      <c r="AU103" s="47"/>
      <c r="AV103" s="139"/>
      <c r="AW103" s="140"/>
      <c r="AX103" s="141"/>
      <c r="AY103" s="43"/>
      <c r="AZ103" s="45"/>
      <c r="BA103" s="46"/>
      <c r="BB103" s="46"/>
      <c r="BC103" s="46"/>
      <c r="BD103" s="46"/>
      <c r="BE103" s="47"/>
      <c r="BF103" s="48"/>
      <c r="BG103" s="46"/>
      <c r="BH103" s="46"/>
      <c r="BI103" s="46"/>
      <c r="BJ103" s="46"/>
      <c r="BK103" s="47"/>
      <c r="BL103" s="139"/>
      <c r="BM103" s="140"/>
      <c r="BN103" s="141"/>
      <c r="BO103" s="43"/>
      <c r="BP103" s="45"/>
      <c r="BQ103" s="46"/>
      <c r="BR103" s="46"/>
      <c r="BS103" s="46"/>
      <c r="BT103" s="46"/>
      <c r="BU103" s="47"/>
      <c r="BV103" s="48"/>
      <c r="BW103" s="46"/>
      <c r="BX103" s="46"/>
      <c r="BY103" s="46"/>
      <c r="BZ103" s="46"/>
      <c r="CA103" s="47"/>
      <c r="CB103" s="139"/>
      <c r="CC103" s="140"/>
      <c r="CD103" s="141"/>
      <c r="CE103" s="43"/>
      <c r="CF103" s="45"/>
      <c r="CG103" s="46"/>
      <c r="CH103" s="46"/>
      <c r="CI103" s="46"/>
      <c r="CJ103" s="46"/>
      <c r="CK103" s="47"/>
      <c r="CL103" s="48"/>
      <c r="CM103" s="46"/>
      <c r="CN103" s="46"/>
      <c r="CO103" s="46"/>
      <c r="CP103" s="46"/>
      <c r="CQ103" s="47"/>
      <c r="CR103" s="139"/>
      <c r="CS103" s="140"/>
      <c r="CT103" s="141"/>
      <c r="CU103" s="43"/>
      <c r="CV103" s="83"/>
      <c r="CW103" s="84"/>
      <c r="CX103" s="49"/>
      <c r="CY103" s="84"/>
      <c r="CZ103" s="85"/>
      <c r="DA103" s="50"/>
      <c r="DB103" s="60"/>
      <c r="DC103" s="49"/>
      <c r="DD103" s="49"/>
      <c r="DE103" s="49"/>
      <c r="DF103" s="46"/>
      <c r="DG103" s="50"/>
      <c r="DH103" s="179"/>
      <c r="DI103" s="190"/>
      <c r="DJ103" s="48"/>
      <c r="DK103" s="46"/>
      <c r="DL103" s="47"/>
      <c r="DM103"/>
      <c r="DO103" s="69"/>
    </row>
    <row r="104" spans="1:119" s="62" customFormat="1" ht="15.6" x14ac:dyDescent="0.3">
      <c r="A104" s="35"/>
      <c r="B104" s="35"/>
      <c r="C104" s="36"/>
      <c r="D104" s="37"/>
      <c r="E104" s="38"/>
      <c r="F104" s="38"/>
      <c r="G104" s="38"/>
      <c r="H104" s="38"/>
      <c r="I104" s="39"/>
      <c r="J104" s="40"/>
      <c r="K104" s="38"/>
      <c r="L104" s="38"/>
      <c r="M104" s="38"/>
      <c r="N104" s="38"/>
      <c r="O104" s="39"/>
      <c r="P104" s="153"/>
      <c r="Q104" s="154"/>
      <c r="R104" s="155"/>
      <c r="S104" s="41"/>
      <c r="T104" s="37"/>
      <c r="U104" s="38"/>
      <c r="V104" s="38"/>
      <c r="W104" s="38"/>
      <c r="X104" s="38"/>
      <c r="Y104" s="39"/>
      <c r="Z104" s="40"/>
      <c r="AA104" s="38"/>
      <c r="AB104" s="38"/>
      <c r="AC104" s="38"/>
      <c r="AD104" s="38"/>
      <c r="AE104" s="39"/>
      <c r="AF104" s="153"/>
      <c r="AG104" s="154"/>
      <c r="AH104" s="155"/>
      <c r="AI104" s="43"/>
      <c r="AJ104" s="37"/>
      <c r="AK104" s="38"/>
      <c r="AL104" s="38"/>
      <c r="AM104" s="38"/>
      <c r="AN104" s="38"/>
      <c r="AO104" s="39"/>
      <c r="AP104" s="40"/>
      <c r="AQ104" s="38"/>
      <c r="AR104" s="38"/>
      <c r="AS104" s="38"/>
      <c r="AT104" s="38"/>
      <c r="AU104" s="39"/>
      <c r="AV104" s="153"/>
      <c r="AW104" s="154"/>
      <c r="AX104" s="155"/>
      <c r="AY104" s="43"/>
      <c r="AZ104" s="37"/>
      <c r="BA104" s="38"/>
      <c r="BB104" s="38"/>
      <c r="BC104" s="38"/>
      <c r="BD104" s="38"/>
      <c r="BE104" s="39"/>
      <c r="BF104" s="40"/>
      <c r="BG104" s="38"/>
      <c r="BH104" s="38"/>
      <c r="BI104" s="38"/>
      <c r="BJ104" s="38"/>
      <c r="BK104" s="39"/>
      <c r="BL104" s="153"/>
      <c r="BM104" s="154"/>
      <c r="BN104" s="155"/>
      <c r="BO104" s="43"/>
      <c r="BP104" s="37"/>
      <c r="BQ104" s="38"/>
      <c r="BR104" s="38"/>
      <c r="BS104" s="38"/>
      <c r="BT104" s="38"/>
      <c r="BU104" s="39"/>
      <c r="BV104" s="40"/>
      <c r="BW104" s="38"/>
      <c r="BX104" s="38"/>
      <c r="BY104" s="38"/>
      <c r="BZ104" s="38"/>
      <c r="CA104" s="39"/>
      <c r="CB104" s="153"/>
      <c r="CC104" s="154"/>
      <c r="CD104" s="155"/>
      <c r="CE104" s="43"/>
      <c r="CF104" s="37"/>
      <c r="CG104" s="38"/>
      <c r="CH104" s="38"/>
      <c r="CI104" s="38"/>
      <c r="CJ104" s="38"/>
      <c r="CK104" s="39"/>
      <c r="CL104" s="40"/>
      <c r="CM104" s="38"/>
      <c r="CN104" s="38"/>
      <c r="CO104" s="38"/>
      <c r="CP104" s="38"/>
      <c r="CQ104" s="39"/>
      <c r="CR104" s="153"/>
      <c r="CS104" s="154"/>
      <c r="CT104" s="155"/>
      <c r="CU104" s="43"/>
      <c r="CV104" s="40"/>
      <c r="CW104" s="86"/>
      <c r="CX104" s="86"/>
      <c r="CY104" s="86"/>
      <c r="CZ104" s="38"/>
      <c r="DA104" s="87"/>
      <c r="DB104" s="88"/>
      <c r="DC104" s="86"/>
      <c r="DD104" s="86"/>
      <c r="DE104" s="86"/>
      <c r="DF104" s="38"/>
      <c r="DG104" s="87"/>
      <c r="DH104" s="180"/>
      <c r="DI104" s="190"/>
      <c r="DJ104" s="40"/>
      <c r="DK104" s="38"/>
      <c r="DL104" s="39"/>
      <c r="DM104"/>
    </row>
    <row r="105" spans="1:119" s="62" customFormat="1" ht="15.6" x14ac:dyDescent="0.3">
      <c r="A105" s="51">
        <v>87</v>
      </c>
      <c r="B105" s="70" t="s">
        <v>49</v>
      </c>
      <c r="C105" s="44"/>
      <c r="D105" s="45">
        <v>1800560.8587699989</v>
      </c>
      <c r="E105" s="46"/>
      <c r="F105" s="46">
        <v>2032308.5133020012</v>
      </c>
      <c r="G105" s="46"/>
      <c r="H105" s="46">
        <v>3832869.3720720001</v>
      </c>
      <c r="I105" s="47"/>
      <c r="J105" s="48">
        <v>0</v>
      </c>
      <c r="K105" s="46"/>
      <c r="L105" s="46">
        <v>0</v>
      </c>
      <c r="M105" s="46"/>
      <c r="N105" s="46">
        <v>0</v>
      </c>
      <c r="O105" s="47"/>
      <c r="P105" s="139">
        <v>1800560.8587699989</v>
      </c>
      <c r="Q105" s="140">
        <v>2032308.5133020012</v>
      </c>
      <c r="R105" s="141">
        <v>3832869.3720720001</v>
      </c>
      <c r="S105" s="41"/>
      <c r="T105" s="45">
        <v>1370894.38</v>
      </c>
      <c r="U105" s="46"/>
      <c r="V105" s="46">
        <v>360673.72</v>
      </c>
      <c r="W105" s="46"/>
      <c r="X105" s="46">
        <v>1731568.0999999999</v>
      </c>
      <c r="Y105" s="47"/>
      <c r="Z105" s="48">
        <v>2844871.9100000402</v>
      </c>
      <c r="AA105" s="46">
        <v>3.5423676408513032</v>
      </c>
      <c r="AB105" s="46">
        <v>1173032.24999999</v>
      </c>
      <c r="AC105" s="46">
        <v>5.0047240651065126</v>
      </c>
      <c r="AD105" s="46">
        <v>4017904.16000003</v>
      </c>
      <c r="AE105" s="47">
        <v>3.8727384325927248</v>
      </c>
      <c r="AF105" s="139">
        <v>4215766.2900000401</v>
      </c>
      <c r="AG105" s="140">
        <v>1533705.96999999</v>
      </c>
      <c r="AH105" s="141">
        <v>5749472.2600000296</v>
      </c>
      <c r="AI105" s="43"/>
      <c r="AJ105" s="45">
        <v>5241388.16</v>
      </c>
      <c r="AK105" s="46"/>
      <c r="AL105" s="46">
        <v>1501778.3100000003</v>
      </c>
      <c r="AM105" s="46"/>
      <c r="AN105" s="46">
        <v>6743166.4700000007</v>
      </c>
      <c r="AO105" s="47"/>
      <c r="AP105" s="48">
        <v>3798044.3699999996</v>
      </c>
      <c r="AQ105" s="46"/>
      <c r="AR105" s="46">
        <v>6285622.0499999998</v>
      </c>
      <c r="AS105" s="46"/>
      <c r="AT105" s="46">
        <v>10083666.42</v>
      </c>
      <c r="AU105" s="47">
        <v>50.349102084633628</v>
      </c>
      <c r="AV105" s="139">
        <v>9039432.5299999993</v>
      </c>
      <c r="AW105" s="140">
        <v>7787400.3600000003</v>
      </c>
      <c r="AX105" s="141">
        <v>16826832.890000001</v>
      </c>
      <c r="AY105" s="43"/>
      <c r="AZ105" s="45">
        <v>937120.97</v>
      </c>
      <c r="BA105" s="46"/>
      <c r="BB105" s="46">
        <v>0</v>
      </c>
      <c r="BC105" s="46"/>
      <c r="BD105" s="46">
        <v>937120.97</v>
      </c>
      <c r="BE105" s="47"/>
      <c r="BF105" s="48">
        <v>0</v>
      </c>
      <c r="BG105" s="46"/>
      <c r="BH105" s="46">
        <v>0</v>
      </c>
      <c r="BI105" s="46"/>
      <c r="BJ105" s="46">
        <v>0</v>
      </c>
      <c r="BK105" s="47"/>
      <c r="BL105" s="139">
        <v>937120.97</v>
      </c>
      <c r="BM105" s="140">
        <v>0</v>
      </c>
      <c r="BN105" s="141">
        <v>937120.97</v>
      </c>
      <c r="BO105" s="43"/>
      <c r="BP105" s="45">
        <v>656215.21000000101</v>
      </c>
      <c r="BQ105" s="46"/>
      <c r="BR105" s="46">
        <v>0</v>
      </c>
      <c r="BS105" s="46"/>
      <c r="BT105" s="46">
        <v>656215.21000000101</v>
      </c>
      <c r="BU105" s="47"/>
      <c r="BV105" s="48">
        <v>1892865.7500000021</v>
      </c>
      <c r="BW105" s="46">
        <v>8.7638759636085943</v>
      </c>
      <c r="BX105" s="46">
        <v>0</v>
      </c>
      <c r="BY105" s="46">
        <v>0</v>
      </c>
      <c r="BZ105" s="46">
        <v>1892865.7500000021</v>
      </c>
      <c r="CA105" s="47">
        <v>5.8923358402699586</v>
      </c>
      <c r="CB105" s="139">
        <v>2549080.9600000032</v>
      </c>
      <c r="CC105" s="140">
        <v>0</v>
      </c>
      <c r="CD105" s="141">
        <v>2549080.9600000032</v>
      </c>
      <c r="CE105" s="43"/>
      <c r="CF105" s="45">
        <v>0</v>
      </c>
      <c r="CG105" s="46"/>
      <c r="CH105" s="46">
        <v>0</v>
      </c>
      <c r="CI105" s="46"/>
      <c r="CJ105" s="46">
        <v>0</v>
      </c>
      <c r="CK105" s="47"/>
      <c r="CL105" s="48">
        <v>0</v>
      </c>
      <c r="CM105" s="46">
        <v>0</v>
      </c>
      <c r="CN105" s="46">
        <v>0</v>
      </c>
      <c r="CO105" s="46">
        <v>0</v>
      </c>
      <c r="CP105" s="46">
        <v>0</v>
      </c>
      <c r="CQ105" s="47">
        <v>0</v>
      </c>
      <c r="CR105" s="139">
        <v>0</v>
      </c>
      <c r="CS105" s="140">
        <v>0</v>
      </c>
      <c r="CT105" s="141">
        <v>0</v>
      </c>
      <c r="CU105" s="43"/>
      <c r="CV105" s="48">
        <v>10006179.57877</v>
      </c>
      <c r="CW105" s="49"/>
      <c r="CX105" s="49">
        <v>3894760.5433020014</v>
      </c>
      <c r="CY105" s="49"/>
      <c r="CZ105" s="46">
        <v>13900940.122072002</v>
      </c>
      <c r="DA105" s="50"/>
      <c r="DB105" s="48">
        <v>8535782.0300000422</v>
      </c>
      <c r="DC105" s="49"/>
      <c r="DD105" s="46">
        <v>7458654.2999999896</v>
      </c>
      <c r="DE105" s="49">
        <v>7.8861131787404366</v>
      </c>
      <c r="DF105" s="46">
        <v>15994436.330000032</v>
      </c>
      <c r="DG105" s="50">
        <v>4.9022868326586355</v>
      </c>
      <c r="DH105" s="179"/>
      <c r="DI105" s="193" t="s">
        <v>49</v>
      </c>
      <c r="DJ105" s="48">
        <v>13900940.122072002</v>
      </c>
      <c r="DK105" s="46">
        <v>15994436.330000032</v>
      </c>
      <c r="DL105" s="47">
        <v>29895376.452072032</v>
      </c>
      <c r="DM105"/>
    </row>
    <row r="106" spans="1:119" s="62" customFormat="1" ht="15.6" x14ac:dyDescent="0.3">
      <c r="A106" s="51">
        <v>88</v>
      </c>
      <c r="B106" s="70" t="s">
        <v>50</v>
      </c>
      <c r="C106" s="44"/>
      <c r="D106" s="45">
        <v>0</v>
      </c>
      <c r="E106" s="46"/>
      <c r="F106" s="46">
        <v>0</v>
      </c>
      <c r="G106" s="46"/>
      <c r="H106" s="46">
        <v>0</v>
      </c>
      <c r="I106" s="47"/>
      <c r="J106" s="48">
        <v>0</v>
      </c>
      <c r="K106" s="46"/>
      <c r="L106" s="46">
        <v>0</v>
      </c>
      <c r="M106" s="46"/>
      <c r="N106" s="46">
        <v>0</v>
      </c>
      <c r="O106" s="47"/>
      <c r="P106" s="139">
        <v>0</v>
      </c>
      <c r="Q106" s="140">
        <v>0</v>
      </c>
      <c r="R106" s="141">
        <v>0</v>
      </c>
      <c r="S106" s="41"/>
      <c r="T106" s="45">
        <v>0</v>
      </c>
      <c r="U106" s="46"/>
      <c r="V106" s="46">
        <v>0</v>
      </c>
      <c r="W106" s="46"/>
      <c r="X106" s="46">
        <v>0</v>
      </c>
      <c r="Y106" s="47"/>
      <c r="Z106" s="48">
        <v>0</v>
      </c>
      <c r="AA106" s="46">
        <v>0</v>
      </c>
      <c r="AB106" s="46">
        <v>0</v>
      </c>
      <c r="AC106" s="46">
        <v>0</v>
      </c>
      <c r="AD106" s="46">
        <v>0</v>
      </c>
      <c r="AE106" s="47">
        <v>0</v>
      </c>
      <c r="AF106" s="139">
        <v>0</v>
      </c>
      <c r="AG106" s="140">
        <v>0</v>
      </c>
      <c r="AH106" s="141">
        <v>0</v>
      </c>
      <c r="AI106" s="43"/>
      <c r="AJ106" s="45">
        <v>0</v>
      </c>
      <c r="AK106" s="46"/>
      <c r="AL106" s="46">
        <v>0</v>
      </c>
      <c r="AM106" s="46"/>
      <c r="AN106" s="46">
        <v>0</v>
      </c>
      <c r="AO106" s="47"/>
      <c r="AP106" s="48">
        <v>0</v>
      </c>
      <c r="AQ106" s="46"/>
      <c r="AR106" s="46">
        <v>0</v>
      </c>
      <c r="AS106" s="46"/>
      <c r="AT106" s="46">
        <v>0</v>
      </c>
      <c r="AU106" s="47">
        <v>0</v>
      </c>
      <c r="AV106" s="139">
        <v>0</v>
      </c>
      <c r="AW106" s="140">
        <v>0</v>
      </c>
      <c r="AX106" s="141">
        <v>0</v>
      </c>
      <c r="AY106" s="43"/>
      <c r="AZ106" s="45">
        <v>16227055.030000001</v>
      </c>
      <c r="BA106" s="46"/>
      <c r="BB106" s="46">
        <v>0</v>
      </c>
      <c r="BC106" s="46"/>
      <c r="BD106" s="46">
        <v>16227055.030000001</v>
      </c>
      <c r="BE106" s="47"/>
      <c r="BF106" s="48">
        <v>26764482.789999999</v>
      </c>
      <c r="BG106" s="46"/>
      <c r="BH106" s="46">
        <v>0</v>
      </c>
      <c r="BI106" s="46"/>
      <c r="BJ106" s="46">
        <v>26764482.789999999</v>
      </c>
      <c r="BK106" s="47"/>
      <c r="BL106" s="139">
        <v>42991537.82</v>
      </c>
      <c r="BM106" s="140">
        <v>0</v>
      </c>
      <c r="BN106" s="141">
        <v>42991537.82</v>
      </c>
      <c r="BO106" s="43"/>
      <c r="BP106" s="45">
        <v>0</v>
      </c>
      <c r="BQ106" s="46"/>
      <c r="BR106" s="46">
        <v>0</v>
      </c>
      <c r="BS106" s="46"/>
      <c r="BT106" s="46">
        <v>0</v>
      </c>
      <c r="BU106" s="47"/>
      <c r="BV106" s="48">
        <v>0</v>
      </c>
      <c r="BW106" s="46">
        <v>0</v>
      </c>
      <c r="BX106" s="46">
        <v>0</v>
      </c>
      <c r="BY106" s="46">
        <v>0</v>
      </c>
      <c r="BZ106" s="46">
        <v>0</v>
      </c>
      <c r="CA106" s="47">
        <v>0</v>
      </c>
      <c r="CB106" s="139">
        <v>0</v>
      </c>
      <c r="CC106" s="140">
        <v>0</v>
      </c>
      <c r="CD106" s="141">
        <v>0</v>
      </c>
      <c r="CE106" s="43"/>
      <c r="CF106" s="45">
        <v>0</v>
      </c>
      <c r="CG106" s="46"/>
      <c r="CH106" s="46">
        <v>0</v>
      </c>
      <c r="CI106" s="46"/>
      <c r="CJ106" s="46">
        <v>0</v>
      </c>
      <c r="CK106" s="47"/>
      <c r="CL106" s="48">
        <v>0</v>
      </c>
      <c r="CM106" s="46">
        <v>0</v>
      </c>
      <c r="CN106" s="46">
        <v>0</v>
      </c>
      <c r="CO106" s="46">
        <v>0</v>
      </c>
      <c r="CP106" s="46">
        <v>0</v>
      </c>
      <c r="CQ106" s="47">
        <v>0</v>
      </c>
      <c r="CR106" s="139">
        <v>0</v>
      </c>
      <c r="CS106" s="140">
        <v>0</v>
      </c>
      <c r="CT106" s="141">
        <v>0</v>
      </c>
      <c r="CU106" s="43"/>
      <c r="CV106" s="48">
        <v>16227055.030000001</v>
      </c>
      <c r="CW106" s="49"/>
      <c r="CX106" s="49">
        <v>0</v>
      </c>
      <c r="CY106" s="49"/>
      <c r="CZ106" s="46">
        <v>16227055.030000001</v>
      </c>
      <c r="DA106" s="50"/>
      <c r="DB106" s="48">
        <v>26764482.789999999</v>
      </c>
      <c r="DC106" s="49"/>
      <c r="DD106" s="46">
        <v>0</v>
      </c>
      <c r="DE106" s="49">
        <v>0</v>
      </c>
      <c r="DF106" s="46">
        <v>26764482.789999999</v>
      </c>
      <c r="DG106" s="50">
        <v>8.2033007514141882</v>
      </c>
      <c r="DH106" s="177"/>
      <c r="DI106" s="193" t="s">
        <v>50</v>
      </c>
      <c r="DJ106" s="48">
        <v>16227055.030000001</v>
      </c>
      <c r="DK106" s="46">
        <v>26764482.789999999</v>
      </c>
      <c r="DL106" s="47">
        <v>42991537.82</v>
      </c>
      <c r="DM106"/>
    </row>
    <row r="107" spans="1:119" s="62" customFormat="1" ht="15.6" x14ac:dyDescent="0.3">
      <c r="A107" s="51">
        <v>89</v>
      </c>
      <c r="B107" s="70" t="s">
        <v>48</v>
      </c>
      <c r="C107" s="44"/>
      <c r="D107" s="45">
        <v>199076.59</v>
      </c>
      <c r="E107" s="46"/>
      <c r="F107" s="46">
        <v>66147.459999999992</v>
      </c>
      <c r="G107" s="46"/>
      <c r="H107" s="46">
        <v>265224.05</v>
      </c>
      <c r="I107" s="47"/>
      <c r="J107" s="48">
        <v>3441.17</v>
      </c>
      <c r="K107" s="46"/>
      <c r="L107" s="46">
        <v>13370.85</v>
      </c>
      <c r="M107" s="46"/>
      <c r="N107" s="46">
        <v>16812.02</v>
      </c>
      <c r="O107" s="47"/>
      <c r="P107" s="139">
        <v>202517.76000000001</v>
      </c>
      <c r="Q107" s="140">
        <v>79518.31</v>
      </c>
      <c r="R107" s="141">
        <v>282036.07</v>
      </c>
      <c r="S107" s="41"/>
      <c r="T107" s="45">
        <v>211999.80650882673</v>
      </c>
      <c r="U107" s="46"/>
      <c r="V107" s="46">
        <v>0</v>
      </c>
      <c r="W107" s="46"/>
      <c r="X107" s="46">
        <v>211999.80650882673</v>
      </c>
      <c r="Y107" s="47"/>
      <c r="Z107" s="48">
        <v>140731.829353254</v>
      </c>
      <c r="AA107" s="46">
        <v>0.17523596636685393</v>
      </c>
      <c r="AB107" s="46">
        <v>323780.03383337997</v>
      </c>
      <c r="AC107" s="46">
        <v>1.381402537847473</v>
      </c>
      <c r="AD107" s="46">
        <v>464511.86318663397</v>
      </c>
      <c r="AE107" s="47">
        <v>0.44772918250944982</v>
      </c>
      <c r="AF107" s="139">
        <v>352731.63586208073</v>
      </c>
      <c r="AG107" s="140">
        <v>323780.03383337997</v>
      </c>
      <c r="AH107" s="141">
        <v>676511.6696954607</v>
      </c>
      <c r="AI107" s="43"/>
      <c r="AJ107" s="45">
        <v>250764.59220684436</v>
      </c>
      <c r="AK107" s="46"/>
      <c r="AL107" s="46">
        <v>71153.357641900875</v>
      </c>
      <c r="AM107" s="46"/>
      <c r="AN107" s="46">
        <v>321917.94984874525</v>
      </c>
      <c r="AO107" s="47"/>
      <c r="AP107" s="48">
        <v>245001.24719462887</v>
      </c>
      <c r="AQ107" s="46"/>
      <c r="AR107" s="46">
        <v>705001.92670764145</v>
      </c>
      <c r="AS107" s="46"/>
      <c r="AT107" s="46">
        <v>950003.17390227038</v>
      </c>
      <c r="AU107" s="47">
        <v>4.7434935658582971</v>
      </c>
      <c r="AV107" s="139">
        <v>495765.83940147323</v>
      </c>
      <c r="AW107" s="140">
        <v>776155.28434954234</v>
      </c>
      <c r="AX107" s="141">
        <v>1271921.1237510156</v>
      </c>
      <c r="AY107" s="43"/>
      <c r="AZ107" s="45">
        <v>318422.09605205822</v>
      </c>
      <c r="BA107" s="46"/>
      <c r="BB107" s="46">
        <v>56106.123947941735</v>
      </c>
      <c r="BC107" s="46"/>
      <c r="BD107" s="46">
        <v>374528.22</v>
      </c>
      <c r="BE107" s="47"/>
      <c r="BF107" s="48">
        <v>356390.03624260536</v>
      </c>
      <c r="BG107" s="46"/>
      <c r="BH107" s="46">
        <v>951217.61375739472</v>
      </c>
      <c r="BI107" s="46"/>
      <c r="BJ107" s="46">
        <v>1307607.6500000001</v>
      </c>
      <c r="BK107" s="47"/>
      <c r="BL107" s="139">
        <v>674812.13229466358</v>
      </c>
      <c r="BM107" s="140">
        <v>1007323.7377053364</v>
      </c>
      <c r="BN107" s="141">
        <v>1682135.87</v>
      </c>
      <c r="BO107" s="43"/>
      <c r="BP107" s="45">
        <v>0</v>
      </c>
      <c r="BQ107" s="46"/>
      <c r="BR107" s="46">
        <v>0</v>
      </c>
      <c r="BS107" s="46"/>
      <c r="BT107" s="46">
        <v>0</v>
      </c>
      <c r="BU107" s="47"/>
      <c r="BV107" s="48">
        <v>0</v>
      </c>
      <c r="BW107" s="46">
        <v>0</v>
      </c>
      <c r="BX107" s="46">
        <v>0</v>
      </c>
      <c r="BY107" s="46">
        <v>0</v>
      </c>
      <c r="BZ107" s="46">
        <v>0</v>
      </c>
      <c r="CA107" s="47">
        <v>0</v>
      </c>
      <c r="CB107" s="139">
        <v>0</v>
      </c>
      <c r="CC107" s="140">
        <v>0</v>
      </c>
      <c r="CD107" s="141">
        <v>0</v>
      </c>
      <c r="CE107" s="43"/>
      <c r="CF107" s="45">
        <v>0</v>
      </c>
      <c r="CG107" s="46"/>
      <c r="CH107" s="46">
        <v>0</v>
      </c>
      <c r="CI107" s="46"/>
      <c r="CJ107" s="46">
        <v>0</v>
      </c>
      <c r="CK107" s="47"/>
      <c r="CL107" s="48">
        <v>0</v>
      </c>
      <c r="CM107" s="46">
        <v>0</v>
      </c>
      <c r="CN107" s="46">
        <v>0</v>
      </c>
      <c r="CO107" s="46">
        <v>0</v>
      </c>
      <c r="CP107" s="46">
        <v>0</v>
      </c>
      <c r="CQ107" s="47">
        <v>0</v>
      </c>
      <c r="CR107" s="139">
        <v>0</v>
      </c>
      <c r="CS107" s="140">
        <v>0</v>
      </c>
      <c r="CT107" s="141">
        <v>0</v>
      </c>
      <c r="CU107" s="43"/>
      <c r="CV107" s="48">
        <v>980263.08476772928</v>
      </c>
      <c r="CW107" s="46"/>
      <c r="CX107" s="49">
        <v>193406.94158984258</v>
      </c>
      <c r="CY107" s="49"/>
      <c r="CZ107" s="46">
        <v>1173670.0263575718</v>
      </c>
      <c r="DA107" s="50"/>
      <c r="DB107" s="48">
        <v>745564.28279048833</v>
      </c>
      <c r="DC107" s="49"/>
      <c r="DD107" s="46">
        <v>1993370.4242984161</v>
      </c>
      <c r="DE107" s="49">
        <v>2.1076113922012953</v>
      </c>
      <c r="DF107" s="46">
        <v>2738934.7070889045</v>
      </c>
      <c r="DG107" s="50">
        <v>0.83948213447754849</v>
      </c>
      <c r="DH107" s="177"/>
      <c r="DI107" s="193" t="s">
        <v>48</v>
      </c>
      <c r="DJ107" s="48">
        <v>1173670.0263575718</v>
      </c>
      <c r="DK107" s="46">
        <v>2738934.7070889045</v>
      </c>
      <c r="DL107" s="47">
        <v>3912604.733446476</v>
      </c>
      <c r="DM107"/>
    </row>
    <row r="108" spans="1:119" s="62" customFormat="1" ht="15.6" x14ac:dyDescent="0.3">
      <c r="A108" s="35" t="s">
        <v>102</v>
      </c>
      <c r="B108" s="35"/>
      <c r="C108" s="36"/>
      <c r="D108" s="89"/>
      <c r="E108" s="90"/>
      <c r="F108" s="90"/>
      <c r="G108" s="90"/>
      <c r="H108" s="90"/>
      <c r="I108" s="91"/>
      <c r="J108" s="92"/>
      <c r="K108" s="90"/>
      <c r="L108" s="90"/>
      <c r="M108" s="90"/>
      <c r="N108" s="90"/>
      <c r="O108" s="91"/>
      <c r="P108" s="153"/>
      <c r="Q108" s="154"/>
      <c r="R108" s="155"/>
      <c r="S108" s="41"/>
      <c r="T108" s="89"/>
      <c r="U108" s="90"/>
      <c r="V108" s="90"/>
      <c r="W108" s="90"/>
      <c r="X108" s="90"/>
      <c r="Y108" s="91"/>
      <c r="Z108" s="92"/>
      <c r="AA108" s="90"/>
      <c r="AB108" s="90"/>
      <c r="AC108" s="90"/>
      <c r="AD108" s="90"/>
      <c r="AE108" s="91"/>
      <c r="AF108" s="153"/>
      <c r="AG108" s="154"/>
      <c r="AH108" s="155"/>
      <c r="AI108" s="43"/>
      <c r="AJ108" s="89"/>
      <c r="AK108" s="90"/>
      <c r="AL108" s="90"/>
      <c r="AM108" s="90"/>
      <c r="AN108" s="90"/>
      <c r="AO108" s="91"/>
      <c r="AP108" s="92"/>
      <c r="AQ108" s="90"/>
      <c r="AR108" s="90"/>
      <c r="AS108" s="90"/>
      <c r="AT108" s="90"/>
      <c r="AU108" s="91"/>
      <c r="AV108" s="153"/>
      <c r="AW108" s="154"/>
      <c r="AX108" s="155"/>
      <c r="AY108" s="43"/>
      <c r="AZ108" s="89"/>
      <c r="BA108" s="90"/>
      <c r="BB108" s="90"/>
      <c r="BC108" s="90"/>
      <c r="BD108" s="90"/>
      <c r="BE108" s="91"/>
      <c r="BF108" s="92"/>
      <c r="BG108" s="90"/>
      <c r="BH108" s="90"/>
      <c r="BI108" s="90"/>
      <c r="BJ108" s="90"/>
      <c r="BK108" s="91"/>
      <c r="BL108" s="153"/>
      <c r="BM108" s="154"/>
      <c r="BN108" s="155"/>
      <c r="BO108" s="43"/>
      <c r="BP108" s="89"/>
      <c r="BQ108" s="90"/>
      <c r="BR108" s="90"/>
      <c r="BS108" s="90"/>
      <c r="BT108" s="90">
        <v>0</v>
      </c>
      <c r="BU108" s="91"/>
      <c r="BV108" s="92"/>
      <c r="BW108" s="90"/>
      <c r="BX108" s="90"/>
      <c r="BY108" s="90"/>
      <c r="BZ108" s="90"/>
      <c r="CA108" s="91"/>
      <c r="CB108" s="153"/>
      <c r="CC108" s="154"/>
      <c r="CD108" s="155"/>
      <c r="CE108" s="43"/>
      <c r="CF108" s="89"/>
      <c r="CG108" s="90"/>
      <c r="CH108" s="90"/>
      <c r="CI108" s="90"/>
      <c r="CJ108" s="90"/>
      <c r="CK108" s="91"/>
      <c r="CL108" s="92"/>
      <c r="CM108" s="90"/>
      <c r="CN108" s="90"/>
      <c r="CO108" s="90"/>
      <c r="CP108" s="90"/>
      <c r="CQ108" s="91"/>
      <c r="CR108" s="153"/>
      <c r="CS108" s="154"/>
      <c r="CT108" s="155"/>
      <c r="CU108" s="43"/>
      <c r="CV108" s="92"/>
      <c r="CW108" s="90"/>
      <c r="CX108" s="90"/>
      <c r="CY108" s="90"/>
      <c r="CZ108" s="90"/>
      <c r="DA108" s="91"/>
      <c r="DB108" s="92"/>
      <c r="DC108" s="90"/>
      <c r="DD108" s="90"/>
      <c r="DE108" s="90"/>
      <c r="DF108" s="90"/>
      <c r="DG108" s="91"/>
      <c r="DH108" s="181"/>
      <c r="DI108" s="190"/>
      <c r="DJ108" s="92"/>
      <c r="DK108" s="90"/>
      <c r="DL108" s="91"/>
      <c r="DM108"/>
    </row>
    <row r="109" spans="1:119" s="62" customFormat="1" ht="15.6" x14ac:dyDescent="0.3">
      <c r="A109" s="35"/>
      <c r="B109" s="35"/>
      <c r="C109" s="36"/>
      <c r="D109" s="89"/>
      <c r="E109" s="90"/>
      <c r="F109" s="90"/>
      <c r="G109" s="90"/>
      <c r="H109" s="90"/>
      <c r="I109" s="91"/>
      <c r="J109" s="92"/>
      <c r="K109" s="90"/>
      <c r="L109" s="90"/>
      <c r="M109" s="90"/>
      <c r="N109" s="90"/>
      <c r="O109" s="91"/>
      <c r="P109" s="153"/>
      <c r="Q109" s="154"/>
      <c r="R109" s="155"/>
      <c r="S109" s="41"/>
      <c r="T109" s="89"/>
      <c r="U109" s="90"/>
      <c r="V109" s="90"/>
      <c r="W109" s="90"/>
      <c r="X109" s="90"/>
      <c r="Y109" s="91"/>
      <c r="Z109" s="92"/>
      <c r="AA109" s="90"/>
      <c r="AB109" s="90"/>
      <c r="AC109" s="90"/>
      <c r="AD109" s="90"/>
      <c r="AE109" s="91"/>
      <c r="AF109" s="153"/>
      <c r="AG109" s="154"/>
      <c r="AH109" s="155"/>
      <c r="AI109" s="43"/>
      <c r="AJ109" s="89"/>
      <c r="AK109" s="90"/>
      <c r="AL109" s="90"/>
      <c r="AM109" s="90"/>
      <c r="AN109" s="90"/>
      <c r="AO109" s="91"/>
      <c r="AP109" s="92"/>
      <c r="AQ109" s="90"/>
      <c r="AR109" s="90"/>
      <c r="AS109" s="90"/>
      <c r="AT109" s="90"/>
      <c r="AU109" s="91"/>
      <c r="AV109" s="153"/>
      <c r="AW109" s="154"/>
      <c r="AX109" s="155"/>
      <c r="AY109" s="43"/>
      <c r="AZ109" s="89"/>
      <c r="BA109" s="90"/>
      <c r="BB109" s="90"/>
      <c r="BC109" s="90"/>
      <c r="BD109" s="90"/>
      <c r="BE109" s="91"/>
      <c r="BF109" s="92"/>
      <c r="BG109" s="90"/>
      <c r="BH109" s="90"/>
      <c r="BI109" s="90"/>
      <c r="BJ109" s="90"/>
      <c r="BK109" s="91"/>
      <c r="BL109" s="153"/>
      <c r="BM109" s="154"/>
      <c r="BN109" s="155"/>
      <c r="BO109" s="43"/>
      <c r="BP109" s="89"/>
      <c r="BQ109" s="90"/>
      <c r="BR109" s="90"/>
      <c r="BS109" s="90"/>
      <c r="BT109" s="90"/>
      <c r="BU109" s="91"/>
      <c r="BV109" s="92"/>
      <c r="BW109" s="90"/>
      <c r="BX109" s="90"/>
      <c r="BY109" s="90"/>
      <c r="BZ109" s="90"/>
      <c r="CA109" s="91"/>
      <c r="CB109" s="153"/>
      <c r="CC109" s="154"/>
      <c r="CD109" s="155"/>
      <c r="CE109" s="43"/>
      <c r="CF109" s="89"/>
      <c r="CG109" s="90"/>
      <c r="CH109" s="90"/>
      <c r="CI109" s="90"/>
      <c r="CJ109" s="90"/>
      <c r="CK109" s="91"/>
      <c r="CL109" s="92"/>
      <c r="CM109" s="90"/>
      <c r="CN109" s="90"/>
      <c r="CO109" s="90"/>
      <c r="CP109" s="90"/>
      <c r="CQ109" s="91"/>
      <c r="CR109" s="153"/>
      <c r="CS109" s="154"/>
      <c r="CT109" s="155"/>
      <c r="CU109" s="43"/>
      <c r="CV109" s="92"/>
      <c r="CW109" s="90"/>
      <c r="CX109" s="90"/>
      <c r="CY109" s="90"/>
      <c r="CZ109" s="90"/>
      <c r="DA109" s="91"/>
      <c r="DB109" s="92"/>
      <c r="DC109" s="90"/>
      <c r="DD109" s="90"/>
      <c r="DE109" s="90"/>
      <c r="DF109" s="90"/>
      <c r="DG109" s="91"/>
      <c r="DH109" s="181"/>
      <c r="DI109" s="190"/>
      <c r="DJ109" s="92"/>
      <c r="DK109" s="90"/>
      <c r="DL109" s="91"/>
      <c r="DM109"/>
    </row>
    <row r="110" spans="1:119" s="62" customFormat="1" ht="15.6" x14ac:dyDescent="0.3">
      <c r="A110" s="51">
        <v>90</v>
      </c>
      <c r="B110" s="51" t="s">
        <v>10</v>
      </c>
      <c r="C110" s="44"/>
      <c r="D110" s="93">
        <v>32241</v>
      </c>
      <c r="E110" s="46"/>
      <c r="F110" s="94">
        <v>4595</v>
      </c>
      <c r="G110" s="46"/>
      <c r="H110" s="94">
        <v>36836</v>
      </c>
      <c r="I110" s="47"/>
      <c r="J110" s="94">
        <v>78041</v>
      </c>
      <c r="K110" s="94"/>
      <c r="L110" s="94">
        <v>61943</v>
      </c>
      <c r="M110" s="94"/>
      <c r="N110" s="94">
        <v>139984</v>
      </c>
      <c r="O110" s="47"/>
      <c r="P110" s="233">
        <v>110282</v>
      </c>
      <c r="Q110" s="234">
        <v>66538</v>
      </c>
      <c r="R110" s="235">
        <v>176820</v>
      </c>
      <c r="S110" s="41"/>
      <c r="T110" s="93">
        <v>61269</v>
      </c>
      <c r="U110" s="46"/>
      <c r="V110" s="94">
        <v>8033</v>
      </c>
      <c r="W110" s="46"/>
      <c r="X110" s="94">
        <v>69302</v>
      </c>
      <c r="Y110" s="47"/>
      <c r="Z110" s="94">
        <v>268193</v>
      </c>
      <c r="AA110" s="94"/>
      <c r="AB110" s="94">
        <v>79793</v>
      </c>
      <c r="AC110" s="94"/>
      <c r="AD110" s="94">
        <v>347986</v>
      </c>
      <c r="AE110" s="47"/>
      <c r="AF110" s="156">
        <v>329462</v>
      </c>
      <c r="AG110" s="157">
        <v>87826</v>
      </c>
      <c r="AH110" s="158">
        <v>417288</v>
      </c>
      <c r="AI110" s="43"/>
      <c r="AJ110" s="93">
        <v>20115</v>
      </c>
      <c r="AK110" s="46"/>
      <c r="AL110" s="94">
        <v>2894</v>
      </c>
      <c r="AM110" s="46"/>
      <c r="AN110" s="94">
        <v>23009</v>
      </c>
      <c r="AO110" s="47"/>
      <c r="AP110" s="94">
        <v>35634</v>
      </c>
      <c r="AQ110" s="94"/>
      <c r="AR110" s="94">
        <v>31124.333333333332</v>
      </c>
      <c r="AS110" s="94"/>
      <c r="AT110" s="94">
        <v>66758.333333333328</v>
      </c>
      <c r="AU110" s="47"/>
      <c r="AV110" s="156">
        <v>55749</v>
      </c>
      <c r="AW110" s="157">
        <v>34018.333333333328</v>
      </c>
      <c r="AX110" s="158">
        <v>89767.333333333328</v>
      </c>
      <c r="AY110" s="43"/>
      <c r="AZ110" s="93">
        <v>35698</v>
      </c>
      <c r="BA110" s="46"/>
      <c r="BB110" s="94">
        <v>4936</v>
      </c>
      <c r="BC110" s="46"/>
      <c r="BD110" s="94">
        <v>40634</v>
      </c>
      <c r="BE110" s="47"/>
      <c r="BF110" s="94">
        <v>166448</v>
      </c>
      <c r="BG110" s="94"/>
      <c r="BH110" s="94">
        <v>60155</v>
      </c>
      <c r="BI110" s="94"/>
      <c r="BJ110" s="94">
        <v>226603</v>
      </c>
      <c r="BK110" s="47"/>
      <c r="BL110" s="156">
        <v>202146</v>
      </c>
      <c r="BM110" s="157">
        <v>65091</v>
      </c>
      <c r="BN110" s="158">
        <v>267237</v>
      </c>
      <c r="BO110" s="43"/>
      <c r="BP110" s="93">
        <v>24712</v>
      </c>
      <c r="BQ110" s="46"/>
      <c r="BR110" s="94">
        <v>3299</v>
      </c>
      <c r="BS110" s="46"/>
      <c r="BT110" s="94">
        <v>28011</v>
      </c>
      <c r="BU110" s="47"/>
      <c r="BV110" s="94">
        <v>71943</v>
      </c>
      <c r="BW110" s="94"/>
      <c r="BX110" s="94">
        <v>35968</v>
      </c>
      <c r="BY110" s="94"/>
      <c r="BZ110" s="94">
        <v>107911</v>
      </c>
      <c r="CA110" s="47"/>
      <c r="CB110" s="156">
        <v>96655</v>
      </c>
      <c r="CC110" s="157">
        <v>39267</v>
      </c>
      <c r="CD110" s="158">
        <v>135922</v>
      </c>
      <c r="CE110" s="43"/>
      <c r="CF110" s="93">
        <v>41470</v>
      </c>
      <c r="CG110" s="46"/>
      <c r="CH110" s="94">
        <v>5438.333333333333</v>
      </c>
      <c r="CI110" s="46"/>
      <c r="CJ110" s="94">
        <v>46908.333333333336</v>
      </c>
      <c r="CK110" s="47"/>
      <c r="CL110" s="94">
        <v>170577</v>
      </c>
      <c r="CM110" s="94"/>
      <c r="CN110" s="94">
        <v>61989</v>
      </c>
      <c r="CO110" s="94"/>
      <c r="CP110" s="94">
        <v>204291.66666666666</v>
      </c>
      <c r="CQ110" s="47"/>
      <c r="CR110" s="156">
        <v>195366.66666666666</v>
      </c>
      <c r="CS110" s="157">
        <v>55833.333333333336</v>
      </c>
      <c r="CT110" s="158">
        <v>251200</v>
      </c>
      <c r="CU110" s="43"/>
      <c r="CV110" s="95">
        <v>215505</v>
      </c>
      <c r="CW110" s="94"/>
      <c r="CX110" s="94">
        <v>29195.333333333332</v>
      </c>
      <c r="CY110" s="94"/>
      <c r="CZ110" s="94">
        <v>244700.33333333334</v>
      </c>
      <c r="DA110" s="96"/>
      <c r="DB110" s="95">
        <v>774155.66666666663</v>
      </c>
      <c r="DC110" s="94"/>
      <c r="DD110" s="94">
        <v>319378.33333333337</v>
      </c>
      <c r="DE110" s="94"/>
      <c r="DF110" s="94">
        <v>1093534</v>
      </c>
      <c r="DG110" s="96"/>
      <c r="DH110" s="182"/>
      <c r="DI110" s="191" t="s">
        <v>10</v>
      </c>
      <c r="DJ110" s="95">
        <v>244700.33333333334</v>
      </c>
      <c r="DK110" s="94">
        <v>1093534</v>
      </c>
      <c r="DL110" s="97">
        <v>1338234.3333333333</v>
      </c>
      <c r="DM110"/>
    </row>
    <row r="111" spans="1:119" s="62" customFormat="1" ht="15.6" x14ac:dyDescent="0.3">
      <c r="A111" s="51">
        <v>91</v>
      </c>
      <c r="B111" s="51" t="s">
        <v>11</v>
      </c>
      <c r="C111" s="44"/>
      <c r="D111" s="93">
        <v>96733</v>
      </c>
      <c r="E111" s="46"/>
      <c r="F111" s="94">
        <v>13638</v>
      </c>
      <c r="G111" s="46"/>
      <c r="H111" s="94">
        <v>110371</v>
      </c>
      <c r="I111" s="47"/>
      <c r="J111" s="94">
        <v>231801</v>
      </c>
      <c r="K111" s="94"/>
      <c r="L111" s="94">
        <v>181844</v>
      </c>
      <c r="M111" s="94"/>
      <c r="N111" s="94">
        <v>413645</v>
      </c>
      <c r="O111" s="47"/>
      <c r="P111" s="233">
        <v>328534</v>
      </c>
      <c r="Q111" s="234">
        <v>195482</v>
      </c>
      <c r="R111" s="235">
        <v>524016</v>
      </c>
      <c r="S111" s="41"/>
      <c r="T111" s="93">
        <v>183913</v>
      </c>
      <c r="U111" s="46"/>
      <c r="V111" s="94">
        <v>23077</v>
      </c>
      <c r="W111" s="46"/>
      <c r="X111" s="94">
        <v>206990</v>
      </c>
      <c r="Y111" s="47"/>
      <c r="Z111" s="94">
        <v>803098.99999999988</v>
      </c>
      <c r="AA111" s="94"/>
      <c r="AB111" s="94">
        <v>234385</v>
      </c>
      <c r="AC111" s="94"/>
      <c r="AD111" s="94">
        <v>1037483.9999999999</v>
      </c>
      <c r="AE111" s="47"/>
      <c r="AF111" s="156">
        <v>987011.99999999988</v>
      </c>
      <c r="AG111" s="157">
        <v>257462</v>
      </c>
      <c r="AH111" s="158">
        <v>1244474</v>
      </c>
      <c r="AI111" s="43"/>
      <c r="AJ111" s="93">
        <v>60345</v>
      </c>
      <c r="AK111" s="46"/>
      <c r="AL111" s="94">
        <v>8682</v>
      </c>
      <c r="AM111" s="46"/>
      <c r="AN111" s="94">
        <v>69027</v>
      </c>
      <c r="AO111" s="47"/>
      <c r="AP111" s="94">
        <v>106902</v>
      </c>
      <c r="AQ111" s="94"/>
      <c r="AR111" s="94">
        <v>93373</v>
      </c>
      <c r="AS111" s="94"/>
      <c r="AT111" s="94">
        <v>200275</v>
      </c>
      <c r="AU111" s="47"/>
      <c r="AV111" s="156">
        <v>167247</v>
      </c>
      <c r="AW111" s="157">
        <v>102055</v>
      </c>
      <c r="AX111" s="158">
        <v>269302</v>
      </c>
      <c r="AY111" s="43"/>
      <c r="AZ111" s="93">
        <v>106662</v>
      </c>
      <c r="BA111" s="46"/>
      <c r="BB111" s="94">
        <v>14747</v>
      </c>
      <c r="BC111" s="46"/>
      <c r="BD111" s="94">
        <v>121409</v>
      </c>
      <c r="BE111" s="47"/>
      <c r="BF111" s="94">
        <v>497375</v>
      </c>
      <c r="BG111" s="94"/>
      <c r="BH111" s="94">
        <v>179752</v>
      </c>
      <c r="BI111" s="94"/>
      <c r="BJ111" s="94">
        <v>677127</v>
      </c>
      <c r="BK111" s="47"/>
      <c r="BL111" s="156">
        <v>604037</v>
      </c>
      <c r="BM111" s="157">
        <v>194499</v>
      </c>
      <c r="BN111" s="158">
        <v>798536</v>
      </c>
      <c r="BO111" s="43"/>
      <c r="BP111" s="93">
        <v>73533</v>
      </c>
      <c r="BQ111" s="46"/>
      <c r="BR111" s="94">
        <v>9607</v>
      </c>
      <c r="BS111" s="46"/>
      <c r="BT111" s="94">
        <v>83140</v>
      </c>
      <c r="BU111" s="47"/>
      <c r="BV111" s="94">
        <v>215985</v>
      </c>
      <c r="BW111" s="94"/>
      <c r="BX111" s="94">
        <v>105257</v>
      </c>
      <c r="BY111" s="94"/>
      <c r="BZ111" s="94">
        <v>321242</v>
      </c>
      <c r="CA111" s="47"/>
      <c r="CB111" s="156">
        <v>289518</v>
      </c>
      <c r="CC111" s="157">
        <v>114864</v>
      </c>
      <c r="CD111" s="158">
        <v>404382</v>
      </c>
      <c r="CE111" s="43"/>
      <c r="CF111" s="93">
        <v>124410</v>
      </c>
      <c r="CG111" s="46"/>
      <c r="CH111" s="94">
        <v>16315</v>
      </c>
      <c r="CI111" s="46"/>
      <c r="CJ111" s="94">
        <v>140725</v>
      </c>
      <c r="CK111" s="47"/>
      <c r="CL111" s="94">
        <v>511178</v>
      </c>
      <c r="CM111" s="94"/>
      <c r="CN111" s="94">
        <v>182490</v>
      </c>
      <c r="CO111" s="94"/>
      <c r="CP111" s="94">
        <v>612875</v>
      </c>
      <c r="CQ111" s="47"/>
      <c r="CR111" s="156">
        <v>586100</v>
      </c>
      <c r="CS111" s="157">
        <v>167500</v>
      </c>
      <c r="CT111" s="158">
        <v>753600</v>
      </c>
      <c r="CU111" s="43"/>
      <c r="CV111" s="95">
        <v>645596</v>
      </c>
      <c r="CW111" s="94"/>
      <c r="CX111" s="94">
        <v>86066</v>
      </c>
      <c r="CY111" s="94"/>
      <c r="CZ111" s="94">
        <v>731662</v>
      </c>
      <c r="DA111" s="96"/>
      <c r="DB111" s="95">
        <v>2316852</v>
      </c>
      <c r="DC111" s="94"/>
      <c r="DD111" s="94">
        <v>945796</v>
      </c>
      <c r="DE111" s="94"/>
      <c r="DF111" s="94">
        <v>3262648</v>
      </c>
      <c r="DG111" s="96"/>
      <c r="DH111" s="182"/>
      <c r="DI111" s="191" t="s">
        <v>11</v>
      </c>
      <c r="DJ111" s="95">
        <v>731662</v>
      </c>
      <c r="DK111" s="94">
        <v>3262648</v>
      </c>
      <c r="DL111" s="97">
        <v>3994310</v>
      </c>
      <c r="DM111"/>
    </row>
    <row r="112" spans="1:119" s="62" customFormat="1" ht="15.6" x14ac:dyDescent="0.3">
      <c r="A112" s="51">
        <v>92</v>
      </c>
      <c r="B112" s="51" t="s">
        <v>12</v>
      </c>
      <c r="C112" s="44"/>
      <c r="D112" s="98">
        <v>1855.6768710781223</v>
      </c>
      <c r="E112" s="99"/>
      <c r="F112" s="100">
        <v>1623.9910309429533</v>
      </c>
      <c r="G112" s="100"/>
      <c r="H112" s="100">
        <v>1827.0485947395605</v>
      </c>
      <c r="I112" s="101"/>
      <c r="J112" s="102">
        <v>427.55560847451039</v>
      </c>
      <c r="K112" s="100"/>
      <c r="L112" s="100">
        <v>579.12769291260645</v>
      </c>
      <c r="M112" s="100"/>
      <c r="N112" s="100">
        <v>494.1887700564493</v>
      </c>
      <c r="O112" s="103"/>
      <c r="P112" s="159">
        <v>848.04923803928966</v>
      </c>
      <c r="Q112" s="160">
        <v>652.02364345566343</v>
      </c>
      <c r="R112" s="161">
        <v>774.92270129156361</v>
      </c>
      <c r="S112" s="41"/>
      <c r="T112" s="98">
        <v>1968.2285393637203</v>
      </c>
      <c r="U112" s="99"/>
      <c r="V112" s="100">
        <v>1947.494679117736</v>
      </c>
      <c r="W112" s="100"/>
      <c r="X112" s="100">
        <v>1965.9169528479631</v>
      </c>
      <c r="Y112" s="101"/>
      <c r="Z112" s="102">
        <v>287.49890299950573</v>
      </c>
      <c r="AA112" s="100"/>
      <c r="AB112" s="100">
        <v>539.27556247200107</v>
      </c>
      <c r="AC112" s="100"/>
      <c r="AD112" s="100">
        <v>344.37946436764327</v>
      </c>
      <c r="AE112" s="103"/>
      <c r="AF112" s="159">
        <v>600.67445670366715</v>
      </c>
      <c r="AG112" s="160">
        <v>665.49796637950442</v>
      </c>
      <c r="AH112" s="161">
        <v>614.08541623207861</v>
      </c>
      <c r="AI112" s="43"/>
      <c r="AJ112" s="98">
        <v>1820.642262822106</v>
      </c>
      <c r="AK112" s="99"/>
      <c r="AL112" s="100">
        <v>2090.6229877908313</v>
      </c>
      <c r="AM112" s="100"/>
      <c r="AN112" s="100">
        <v>1854.5995933475303</v>
      </c>
      <c r="AO112" s="101"/>
      <c r="AP112" s="102">
        <v>326.65592776561715</v>
      </c>
      <c r="AQ112" s="100"/>
      <c r="AR112" s="100">
        <v>625.02881946601258</v>
      </c>
      <c r="AS112" s="100"/>
      <c r="AT112" s="100">
        <v>465.76451354387711</v>
      </c>
      <c r="AU112" s="103"/>
      <c r="AV112" s="159">
        <v>865.70658570856267</v>
      </c>
      <c r="AW112" s="160">
        <v>749.70951682916075</v>
      </c>
      <c r="AX112" s="161">
        <v>821.74820120162485</v>
      </c>
      <c r="AY112" s="43"/>
      <c r="AZ112" s="98">
        <v>2010.6571923430729</v>
      </c>
      <c r="BA112" s="99"/>
      <c r="BB112" s="100">
        <v>1908.2627036212873</v>
      </c>
      <c r="BC112" s="100"/>
      <c r="BD112" s="100">
        <v>1998.2197986969661</v>
      </c>
      <c r="BE112" s="101"/>
      <c r="BF112" s="102">
        <v>310.1505056210122</v>
      </c>
      <c r="BG112" s="100"/>
      <c r="BH112" s="100">
        <v>575.58591507604388</v>
      </c>
      <c r="BI112" s="100"/>
      <c r="BJ112" s="100">
        <v>380.61372111878569</v>
      </c>
      <c r="BK112" s="103"/>
      <c r="BL112" s="159">
        <v>610.42920414303717</v>
      </c>
      <c r="BM112" s="160">
        <v>676.63005720878857</v>
      </c>
      <c r="BN112" s="161">
        <v>626.5537116423053</v>
      </c>
      <c r="BO112" s="43"/>
      <c r="BP112" s="98">
        <v>1849.1374029347369</v>
      </c>
      <c r="BQ112" s="99"/>
      <c r="BR112" s="100">
        <v>1742.8373331945447</v>
      </c>
      <c r="BS112" s="100"/>
      <c r="BT112" s="100">
        <v>1836.8542086841471</v>
      </c>
      <c r="BU112" s="101"/>
      <c r="BV112" s="102">
        <v>281.20472199458294</v>
      </c>
      <c r="BW112" s="100"/>
      <c r="BX112" s="100">
        <v>550.81222056490299</v>
      </c>
      <c r="BY112" s="100"/>
      <c r="BZ112" s="100">
        <v>369.54334669812783</v>
      </c>
      <c r="CA112" s="103"/>
      <c r="CB112" s="159">
        <v>679.43486253013634</v>
      </c>
      <c r="CC112" s="160">
        <v>650.5108664159352</v>
      </c>
      <c r="CD112" s="161">
        <v>671.21905201022798</v>
      </c>
      <c r="CE112" s="43"/>
      <c r="CF112" s="98">
        <v>1867.6183425769632</v>
      </c>
      <c r="CG112" s="99"/>
      <c r="CH112" s="100">
        <v>1582.3911124731842</v>
      </c>
      <c r="CI112" s="100"/>
      <c r="CJ112" s="100">
        <v>1834.5504281399894</v>
      </c>
      <c r="CK112" s="101"/>
      <c r="CL112" s="102">
        <v>310.17073794104272</v>
      </c>
      <c r="CM112" s="100"/>
      <c r="CN112" s="100">
        <v>529.54556999702356</v>
      </c>
      <c r="CO112" s="100"/>
      <c r="CP112" s="100">
        <v>364.28647766673464</v>
      </c>
      <c r="CQ112" s="103"/>
      <c r="CR112" s="159">
        <v>640.76629585394983</v>
      </c>
      <c r="CS112" s="160">
        <v>632.09586865671645</v>
      </c>
      <c r="CT112" s="161">
        <v>638.83915074309982</v>
      </c>
      <c r="CU112" s="43"/>
      <c r="CV112" s="102">
        <v>1911.6264654361189</v>
      </c>
      <c r="CW112" s="100"/>
      <c r="CX112" s="100">
        <v>1811.8933437164862</v>
      </c>
      <c r="CY112" s="99"/>
      <c r="CZ112" s="100">
        <v>1899.8947766865024</v>
      </c>
      <c r="DA112" s="103"/>
      <c r="DB112" s="102">
        <v>312.11225779775793</v>
      </c>
      <c r="DC112" s="99"/>
      <c r="DD112" s="100">
        <v>562.03316906261921</v>
      </c>
      <c r="DE112" s="100"/>
      <c r="DF112" s="100">
        <v>384.56083275609257</v>
      </c>
      <c r="DG112" s="103"/>
      <c r="DH112" s="183"/>
      <c r="DI112" s="191" t="s">
        <v>12</v>
      </c>
      <c r="DJ112" s="102">
        <v>1899.8947766865024</v>
      </c>
      <c r="DK112" s="100">
        <v>384.56083275609257</v>
      </c>
      <c r="DL112" s="101">
        <v>662.13374624653557</v>
      </c>
      <c r="DM112"/>
    </row>
    <row r="113" spans="1:117" s="62" customFormat="1" ht="15.6" x14ac:dyDescent="0.3">
      <c r="A113" s="51"/>
      <c r="B113" s="51"/>
      <c r="C113" s="44"/>
      <c r="D113" s="45"/>
      <c r="E113" s="46"/>
      <c r="F113" s="46"/>
      <c r="G113" s="46"/>
      <c r="H113" s="46"/>
      <c r="I113" s="47"/>
      <c r="J113" s="48"/>
      <c r="K113" s="46"/>
      <c r="L113" s="46"/>
      <c r="M113" s="46"/>
      <c r="N113" s="46"/>
      <c r="O113" s="47"/>
      <c r="P113" s="162"/>
      <c r="Q113" s="163"/>
      <c r="R113" s="164"/>
      <c r="S113" s="41"/>
      <c r="T113" s="45"/>
      <c r="U113" s="46"/>
      <c r="V113" s="46"/>
      <c r="W113" s="46"/>
      <c r="X113" s="46"/>
      <c r="Y113" s="47"/>
      <c r="Z113" s="48"/>
      <c r="AA113" s="46"/>
      <c r="AB113" s="46"/>
      <c r="AC113" s="46"/>
      <c r="AD113" s="46"/>
      <c r="AE113" s="47"/>
      <c r="AF113" s="162"/>
      <c r="AG113" s="163"/>
      <c r="AH113" s="164"/>
      <c r="AI113" s="43"/>
      <c r="AJ113" s="45"/>
      <c r="AK113" s="46"/>
      <c r="AL113" s="46"/>
      <c r="AM113" s="46"/>
      <c r="AN113" s="46"/>
      <c r="AO113" s="47"/>
      <c r="AP113" s="48"/>
      <c r="AQ113" s="46"/>
      <c r="AR113" s="46"/>
      <c r="AS113" s="46"/>
      <c r="AT113" s="46"/>
      <c r="AU113" s="47"/>
      <c r="AV113" s="162"/>
      <c r="AW113" s="163"/>
      <c r="AX113" s="164"/>
      <c r="AY113" s="43"/>
      <c r="AZ113" s="45"/>
      <c r="BA113" s="46"/>
      <c r="BB113" s="46"/>
      <c r="BC113" s="46"/>
      <c r="BD113" s="46"/>
      <c r="BE113" s="47"/>
      <c r="BF113" s="48"/>
      <c r="BG113" s="46"/>
      <c r="BH113" s="46"/>
      <c r="BI113" s="46"/>
      <c r="BJ113" s="46"/>
      <c r="BK113" s="47"/>
      <c r="BL113" s="162"/>
      <c r="BM113" s="163"/>
      <c r="BN113" s="164"/>
      <c r="BO113" s="43"/>
      <c r="BP113" s="45"/>
      <c r="BQ113" s="46"/>
      <c r="BR113" s="46"/>
      <c r="BS113" s="46"/>
      <c r="BT113" s="46"/>
      <c r="BU113" s="47"/>
      <c r="BV113" s="48"/>
      <c r="BW113" s="46"/>
      <c r="BX113" s="46"/>
      <c r="BY113" s="46"/>
      <c r="BZ113" s="46"/>
      <c r="CA113" s="47"/>
      <c r="CB113" s="162"/>
      <c r="CC113" s="163"/>
      <c r="CD113" s="164"/>
      <c r="CE113" s="43"/>
      <c r="CF113" s="45"/>
      <c r="CG113" s="46"/>
      <c r="CH113" s="46"/>
      <c r="CI113" s="46"/>
      <c r="CJ113" s="46"/>
      <c r="CK113" s="47"/>
      <c r="CL113" s="48"/>
      <c r="CM113" s="46"/>
      <c r="CN113" s="46"/>
      <c r="CO113" s="46"/>
      <c r="CP113" s="46"/>
      <c r="CQ113" s="47"/>
      <c r="CR113" s="162"/>
      <c r="CS113" s="163"/>
      <c r="CT113" s="164"/>
      <c r="CU113" s="43"/>
      <c r="CV113" s="95"/>
      <c r="CW113" s="94"/>
      <c r="CX113" s="94"/>
      <c r="CY113" s="94"/>
      <c r="CZ113" s="94"/>
      <c r="DA113" s="96"/>
      <c r="DB113" s="95"/>
      <c r="DC113" s="94"/>
      <c r="DD113" s="94"/>
      <c r="DE113" s="94"/>
      <c r="DF113" s="94"/>
      <c r="DG113" s="96"/>
      <c r="DH113" s="182"/>
      <c r="DI113" s="191"/>
      <c r="DJ113" s="95"/>
      <c r="DK113" s="94"/>
      <c r="DL113" s="96"/>
      <c r="DM113"/>
    </row>
    <row r="114" spans="1:117" s="62" customFormat="1" ht="15.6" x14ac:dyDescent="0.3">
      <c r="A114" s="51"/>
      <c r="B114" s="104" t="s">
        <v>95</v>
      </c>
      <c r="C114" s="44"/>
      <c r="D114" s="93">
        <v>-8135394.6242381632</v>
      </c>
      <c r="E114" s="46"/>
      <c r="F114" s="94">
        <v>809575.50739361718</v>
      </c>
      <c r="G114" s="46"/>
      <c r="H114" s="94">
        <v>-7325819.116844546</v>
      </c>
      <c r="I114" s="47"/>
      <c r="J114" s="94">
        <v>7999969.5410201699</v>
      </c>
      <c r="K114" s="46"/>
      <c r="L114" s="94">
        <v>898184.86514179409</v>
      </c>
      <c r="M114" s="46"/>
      <c r="N114" s="94">
        <v>8898154.4061619639</v>
      </c>
      <c r="O114" s="47"/>
      <c r="P114" s="139">
        <v>-135425.08321791887</v>
      </c>
      <c r="Q114" s="163">
        <v>1707760.3725354075</v>
      </c>
      <c r="R114" s="164">
        <v>1572335.2893174887</v>
      </c>
      <c r="S114" s="41"/>
      <c r="T114" s="93">
        <v>12054595.49883908</v>
      </c>
      <c r="U114" s="46"/>
      <c r="V114" s="94">
        <v>-342537.88982731104</v>
      </c>
      <c r="W114" s="46"/>
      <c r="X114" s="94">
        <v>11712057.609011769</v>
      </c>
      <c r="Y114" s="47"/>
      <c r="Z114" s="94">
        <v>-13300784.820306003</v>
      </c>
      <c r="AA114" s="46"/>
      <c r="AB114" s="94">
        <v>-7921467.6068917215</v>
      </c>
      <c r="AC114" s="46"/>
      <c r="AD114" s="94">
        <v>-21222252.427197695</v>
      </c>
      <c r="AE114" s="47"/>
      <c r="AF114" s="139">
        <v>-1246189.3214668036</v>
      </c>
      <c r="AG114" s="163">
        <v>-8264005.4967190027</v>
      </c>
      <c r="AH114" s="164">
        <v>-9510194.8181860447</v>
      </c>
      <c r="AI114" s="43"/>
      <c r="AJ114" s="93">
        <v>287423.83579963446</v>
      </c>
      <c r="AK114" s="46"/>
      <c r="AL114" s="94">
        <v>-977390.17055514827</v>
      </c>
      <c r="AM114" s="46"/>
      <c r="AN114" s="94">
        <v>-689966.33475551009</v>
      </c>
      <c r="AO114" s="47"/>
      <c r="AP114" s="94">
        <v>587927.02470387518</v>
      </c>
      <c r="AQ114" s="46"/>
      <c r="AR114" s="94">
        <v>-340700.88573982567</v>
      </c>
      <c r="AS114" s="46"/>
      <c r="AT114" s="94">
        <v>247226.13896404952</v>
      </c>
      <c r="AU114" s="47"/>
      <c r="AV114" s="139">
        <v>875350.86050352454</v>
      </c>
      <c r="AW114" s="163">
        <v>-1318091.0562949926</v>
      </c>
      <c r="AX114" s="141">
        <v>-442740.19579146802</v>
      </c>
      <c r="AY114" s="43"/>
      <c r="AZ114" s="93">
        <v>-4212603.7284172475</v>
      </c>
      <c r="BA114" s="46"/>
      <c r="BB114" s="94">
        <v>121942.96717137098</v>
      </c>
      <c r="BC114" s="46"/>
      <c r="BD114" s="94">
        <v>-4090660.7612458766</v>
      </c>
      <c r="BE114" s="47"/>
      <c r="BF114" s="94">
        <v>-4718751.8045282364</v>
      </c>
      <c r="BG114" s="46"/>
      <c r="BH114" s="94">
        <v>3922586.0221802592</v>
      </c>
      <c r="BI114" s="46"/>
      <c r="BJ114" s="94">
        <v>-796165.78234797716</v>
      </c>
      <c r="BK114" s="47"/>
      <c r="BL114" s="139">
        <v>-8931355.5329455137</v>
      </c>
      <c r="BM114" s="163">
        <v>4044528.98935166</v>
      </c>
      <c r="BN114" s="164">
        <v>-4886826.5435938239</v>
      </c>
      <c r="BO114" s="43"/>
      <c r="BP114" s="93">
        <v>18654013.940000057</v>
      </c>
      <c r="BQ114" s="46"/>
      <c r="BR114" s="94">
        <v>1150407.6399999913</v>
      </c>
      <c r="BS114" s="46"/>
      <c r="BT114" s="94">
        <v>19804421.580000058</v>
      </c>
      <c r="BU114" s="47"/>
      <c r="BV114" s="94">
        <v>-3257795.8099999875</v>
      </c>
      <c r="BW114" s="46"/>
      <c r="BX114" s="94">
        <v>-2758279.9699999988</v>
      </c>
      <c r="BY114" s="46"/>
      <c r="BZ114" s="94">
        <v>-6016075.7799999863</v>
      </c>
      <c r="CA114" s="47"/>
      <c r="CB114" s="139">
        <v>15396218.129999965</v>
      </c>
      <c r="CC114" s="163">
        <v>-1607872.3299999982</v>
      </c>
      <c r="CD114" s="164">
        <v>13788345.799999952</v>
      </c>
      <c r="CE114" s="43"/>
      <c r="CF114" s="93">
        <v>3514223.172555387</v>
      </c>
      <c r="CG114" s="46"/>
      <c r="CH114" s="94">
        <v>390468.79218278453</v>
      </c>
      <c r="CI114" s="46"/>
      <c r="CJ114" s="94">
        <v>3904691.9647381604</v>
      </c>
      <c r="CK114" s="47"/>
      <c r="CL114" s="94">
        <v>3803543.4488493204</v>
      </c>
      <c r="CM114" s="46"/>
      <c r="CN114" s="94">
        <v>2196201.2442092001</v>
      </c>
      <c r="CO114" s="46"/>
      <c r="CP114" s="94">
        <v>5999744.6930585206</v>
      </c>
      <c r="CQ114" s="47"/>
      <c r="CR114" s="139">
        <v>7317766.6214045882</v>
      </c>
      <c r="CS114" s="163">
        <v>2586670.0363920033</v>
      </c>
      <c r="CT114" s="164">
        <v>9904436.6577966809</v>
      </c>
      <c r="CU114" s="43"/>
      <c r="CV114" s="95">
        <v>22162258.094538212</v>
      </c>
      <c r="CW114" s="94"/>
      <c r="CX114" s="94">
        <v>1152466.8463653028</v>
      </c>
      <c r="CY114" s="94"/>
      <c r="CZ114" s="94">
        <v>23314724.940903664</v>
      </c>
      <c r="DA114" s="96"/>
      <c r="DB114" s="95">
        <v>-8885892.4202609062</v>
      </c>
      <c r="DC114" s="94"/>
      <c r="DD114" s="94">
        <v>-4003476.3311001062</v>
      </c>
      <c r="DE114" s="94"/>
      <c r="DF114" s="94">
        <v>-12889368.751361132</v>
      </c>
      <c r="DG114" s="96"/>
      <c r="DH114" s="182"/>
      <c r="DI114" s="195" t="s">
        <v>95</v>
      </c>
      <c r="DJ114" s="95">
        <v>23314724.940903664</v>
      </c>
      <c r="DK114" s="94">
        <v>-12889368.751361132</v>
      </c>
      <c r="DL114" s="96">
        <v>10425356.18954277</v>
      </c>
      <c r="DM114"/>
    </row>
    <row r="115" spans="1:117" s="62" customFormat="1" ht="4.5" customHeight="1" x14ac:dyDescent="0.3">
      <c r="A115" s="51"/>
      <c r="B115" s="104"/>
      <c r="C115" s="44"/>
      <c r="D115" s="93"/>
      <c r="E115" s="46"/>
      <c r="F115" s="94"/>
      <c r="G115" s="46"/>
      <c r="H115" s="94"/>
      <c r="I115" s="47"/>
      <c r="J115" s="94"/>
      <c r="K115" s="46"/>
      <c r="L115" s="94"/>
      <c r="M115" s="46"/>
      <c r="N115" s="94"/>
      <c r="O115" s="47"/>
      <c r="P115" s="162"/>
      <c r="Q115" s="163"/>
      <c r="R115" s="164"/>
      <c r="S115" s="41"/>
      <c r="T115" s="93"/>
      <c r="U115" s="46"/>
      <c r="V115" s="94"/>
      <c r="W115" s="46"/>
      <c r="X115" s="94"/>
      <c r="Y115" s="47"/>
      <c r="Z115" s="94"/>
      <c r="AA115" s="46"/>
      <c r="AB115" s="94"/>
      <c r="AC115" s="46"/>
      <c r="AD115" s="94"/>
      <c r="AE115" s="47"/>
      <c r="AF115" s="162"/>
      <c r="AG115" s="163"/>
      <c r="AH115" s="164"/>
      <c r="AI115" s="43"/>
      <c r="AJ115" s="93"/>
      <c r="AK115" s="46"/>
      <c r="AL115" s="94"/>
      <c r="AM115" s="46"/>
      <c r="AN115" s="94"/>
      <c r="AO115" s="47"/>
      <c r="AP115" s="94"/>
      <c r="AQ115" s="46"/>
      <c r="AR115" s="94"/>
      <c r="AS115" s="46"/>
      <c r="AT115" s="94"/>
      <c r="AU115" s="47"/>
      <c r="AV115" s="162"/>
      <c r="AW115" s="163"/>
      <c r="AX115" s="164"/>
      <c r="AY115" s="43"/>
      <c r="AZ115" s="93"/>
      <c r="BA115" s="46"/>
      <c r="BB115" s="94"/>
      <c r="BC115" s="46"/>
      <c r="BD115" s="94"/>
      <c r="BE115" s="47"/>
      <c r="BF115" s="94"/>
      <c r="BG115" s="46"/>
      <c r="BH115" s="94"/>
      <c r="BI115" s="46"/>
      <c r="BJ115" s="94"/>
      <c r="BK115" s="47"/>
      <c r="BL115" s="162"/>
      <c r="BM115" s="163"/>
      <c r="BN115" s="164"/>
      <c r="BO115" s="43"/>
      <c r="BP115" s="93"/>
      <c r="BQ115" s="46"/>
      <c r="BR115" s="94"/>
      <c r="BS115" s="46"/>
      <c r="BT115" s="94"/>
      <c r="BU115" s="47"/>
      <c r="BV115" s="94"/>
      <c r="BW115" s="46"/>
      <c r="BX115" s="94"/>
      <c r="BY115" s="46"/>
      <c r="BZ115" s="94"/>
      <c r="CA115" s="47"/>
      <c r="CB115" s="162"/>
      <c r="CC115" s="163"/>
      <c r="CD115" s="164"/>
      <c r="CE115" s="43"/>
      <c r="CF115" s="93"/>
      <c r="CG115" s="46"/>
      <c r="CH115" s="94"/>
      <c r="CI115" s="46"/>
      <c r="CJ115" s="94"/>
      <c r="CK115" s="47"/>
      <c r="CL115" s="94"/>
      <c r="CM115" s="46"/>
      <c r="CN115" s="94"/>
      <c r="CO115" s="46"/>
      <c r="CP115" s="94"/>
      <c r="CQ115" s="47"/>
      <c r="CR115" s="162"/>
      <c r="CS115" s="163"/>
      <c r="CT115" s="164"/>
      <c r="CU115" s="43"/>
      <c r="CV115" s="95"/>
      <c r="CW115" s="94"/>
      <c r="CX115" s="94"/>
      <c r="CY115" s="94"/>
      <c r="CZ115" s="94"/>
      <c r="DA115" s="96"/>
      <c r="DB115" s="95"/>
      <c r="DC115" s="94"/>
      <c r="DD115" s="94"/>
      <c r="DE115" s="94"/>
      <c r="DF115" s="94"/>
      <c r="DG115" s="96"/>
      <c r="DH115" s="182"/>
      <c r="DI115" s="195"/>
      <c r="DJ115" s="95"/>
      <c r="DK115" s="94"/>
      <c r="DL115" s="96"/>
      <c r="DM115"/>
    </row>
    <row r="116" spans="1:117" s="62" customFormat="1" ht="15.6" x14ac:dyDescent="0.3">
      <c r="A116" s="51"/>
      <c r="B116" s="61" t="s">
        <v>97</v>
      </c>
      <c r="C116" s="44"/>
      <c r="D116" s="105">
        <v>-4.5321222129236602E-2</v>
      </c>
      <c r="E116" s="106"/>
      <c r="F116" s="107">
        <v>4.1334223689046538E-2</v>
      </c>
      <c r="G116" s="106"/>
      <c r="H116" s="107">
        <v>-3.6796284455425841E-2</v>
      </c>
      <c r="I116" s="108"/>
      <c r="J116" s="107">
        <v>8.1282083954183196E-2</v>
      </c>
      <c r="K116" s="106"/>
      <c r="L116" s="107">
        <v>9.2896977144496361E-3</v>
      </c>
      <c r="M116" s="106"/>
      <c r="N116" s="107">
        <v>4.5606203390717776E-2</v>
      </c>
      <c r="O116" s="108"/>
      <c r="P116" s="165">
        <v>-4.8726768088110605E-4</v>
      </c>
      <c r="Q116" s="166">
        <v>1.4687606150538246E-2</v>
      </c>
      <c r="R116" s="167">
        <v>3.9886770750688708E-3</v>
      </c>
      <c r="S116" s="41"/>
      <c r="T116" s="105">
        <v>3.3523061716396373E-2</v>
      </c>
      <c r="U116" s="106"/>
      <c r="V116" s="107">
        <v>-7.9955980100367332E-3</v>
      </c>
      <c r="W116" s="106"/>
      <c r="X116" s="107">
        <v>2.9103201287245608E-2</v>
      </c>
      <c r="Y116" s="108"/>
      <c r="Z116" s="107">
        <v>-5.9015034406988111E-2</v>
      </c>
      <c r="AA116" s="106"/>
      <c r="AB116" s="107">
        <v>-7.8056126773987544E-2</v>
      </c>
      <c r="AC116" s="106"/>
      <c r="AD116" s="107">
        <v>-6.4926887313412368E-2</v>
      </c>
      <c r="AE116" s="108"/>
      <c r="AF116" s="165">
        <v>-2.1303447639037573E-3</v>
      </c>
      <c r="AG116" s="166">
        <v>-5.7259670944274713E-2</v>
      </c>
      <c r="AH116" s="167">
        <v>-1.3040243752007116E-2</v>
      </c>
      <c r="AI116" s="43"/>
      <c r="AJ116" s="105">
        <v>2.4126391327520089E-3</v>
      </c>
      <c r="AK116" s="106"/>
      <c r="AL116" s="107">
        <v>-5.2404896799291834E-2</v>
      </c>
      <c r="AM116" s="106"/>
      <c r="AN116" s="107">
        <v>-5.0076200266918908E-3</v>
      </c>
      <c r="AO116" s="108"/>
      <c r="AP116" s="107">
        <v>1.5291970382067853E-2</v>
      </c>
      <c r="AQ116" s="106"/>
      <c r="AR116" s="107">
        <v>-5.6540007780718025E-3</v>
      </c>
      <c r="AS116" s="106"/>
      <c r="AT116" s="107">
        <v>2.5046933394618177E-3</v>
      </c>
      <c r="AU116" s="108"/>
      <c r="AV116" s="165">
        <v>5.5549855221429696E-3</v>
      </c>
      <c r="AW116" s="166">
        <v>-1.6703914052925071E-2</v>
      </c>
      <c r="AX116" s="167">
        <v>-1.8721430981317345E-3</v>
      </c>
      <c r="AY116" s="43"/>
      <c r="AZ116" s="105">
        <v>-1.964277550925074E-2</v>
      </c>
      <c r="BA116" s="106"/>
      <c r="BB116" s="107">
        <v>4.3332616748094485E-3</v>
      </c>
      <c r="BC116" s="106"/>
      <c r="BD116" s="107">
        <v>-1.6861621069637529E-2</v>
      </c>
      <c r="BE116" s="108"/>
      <c r="BF116" s="107">
        <v>-3.0589381042744258E-2</v>
      </c>
      <c r="BG116" s="106"/>
      <c r="BH116" s="107">
        <v>3.7913038094032375E-2</v>
      </c>
      <c r="BI116" s="106"/>
      <c r="BJ116" s="107">
        <v>-3.089220702575887E-3</v>
      </c>
      <c r="BK116" s="108"/>
      <c r="BL116" s="165">
        <v>-2.4222475923452773E-2</v>
      </c>
      <c r="BM116" s="166">
        <v>3.0732599313443854E-2</v>
      </c>
      <c r="BN116" s="167">
        <v>-9.7672907778988995E-3</v>
      </c>
      <c r="BO116" s="43"/>
      <c r="BP116" s="105">
        <v>0.13826360737202298</v>
      </c>
      <c r="BQ116" s="106"/>
      <c r="BR116" s="107">
        <v>8.3373322766037206E-2</v>
      </c>
      <c r="BS116" s="106"/>
      <c r="BT116" s="107">
        <v>0.13317069014992095</v>
      </c>
      <c r="BU116" s="108"/>
      <c r="BV116" s="107">
        <v>-6.6062894631704117E-2</v>
      </c>
      <c r="BW116" s="106"/>
      <c r="BX116" s="107">
        <v>-4.7732982267444692E-2</v>
      </c>
      <c r="BY116" s="106"/>
      <c r="BZ116" s="107">
        <v>-5.6172945374476785E-2</v>
      </c>
      <c r="CA116" s="108"/>
      <c r="CB116" s="165">
        <v>8.3570704892154929E-2</v>
      </c>
      <c r="CC116" s="166">
        <v>-2.2461371216431228E-2</v>
      </c>
      <c r="CD116" s="167">
        <v>5.3899942914406244E-2</v>
      </c>
      <c r="CE116" s="43"/>
      <c r="CF116" s="105">
        <v>1.5124670337579482E-2</v>
      </c>
      <c r="CG116" s="106"/>
      <c r="CH116" s="107">
        <v>1.5124652872427652E-2</v>
      </c>
      <c r="CI116" s="106"/>
      <c r="CJ116" s="107">
        <v>1.5124668591064249E-2</v>
      </c>
      <c r="CK116" s="108"/>
      <c r="CL116" s="107">
        <v>2.6560551617768904E-2</v>
      </c>
      <c r="CM116" s="106"/>
      <c r="CN116" s="107">
        <v>2.7432165343656875E-2</v>
      </c>
      <c r="CO116" s="106"/>
      <c r="CP116" s="107">
        <v>2.6873102801084871E-2</v>
      </c>
      <c r="CQ116" s="108"/>
      <c r="CR116" s="165">
        <v>1.9485303449197192E-2</v>
      </c>
      <c r="CS116" s="166">
        <v>2.4431113938828391E-2</v>
      </c>
      <c r="CT116" s="167">
        <v>2.0572987652108521E-2</v>
      </c>
      <c r="CU116" s="43"/>
      <c r="CV116" s="109">
        <v>1.7873419078961946E-2</v>
      </c>
      <c r="CW116" s="107"/>
      <c r="CX116" s="107">
        <v>7.7433158546405855E-3</v>
      </c>
      <c r="CY116" s="107"/>
      <c r="CZ116" s="200">
        <v>1.6787796806795624E-2</v>
      </c>
      <c r="DA116" s="108"/>
      <c r="DB116" s="110">
        <v>-1.253253283453943E-2</v>
      </c>
      <c r="DC116" s="106"/>
      <c r="DD116" s="106">
        <v>-8.011175600924892E-3</v>
      </c>
      <c r="DE116" s="106"/>
      <c r="DF116" s="204">
        <v>-1.0663276510839899E-2</v>
      </c>
      <c r="DG116" s="108"/>
      <c r="DH116" s="184"/>
      <c r="DI116" s="192" t="s">
        <v>97</v>
      </c>
      <c r="DJ116" s="216">
        <v>1.6787796806795627E-2</v>
      </c>
      <c r="DK116" s="204">
        <v>-1.0663276510839899E-2</v>
      </c>
      <c r="DL116" s="217">
        <v>4.0135304488191255E-3</v>
      </c>
      <c r="DM116"/>
    </row>
    <row r="117" spans="1:117" s="62" customFormat="1" ht="5.25" customHeight="1" x14ac:dyDescent="0.3">
      <c r="A117" s="51"/>
      <c r="B117" s="61"/>
      <c r="C117" s="44"/>
      <c r="D117" s="111"/>
      <c r="E117" s="106"/>
      <c r="F117" s="106"/>
      <c r="G117" s="106"/>
      <c r="H117" s="106"/>
      <c r="I117" s="108"/>
      <c r="J117" s="106"/>
      <c r="K117" s="106"/>
      <c r="L117" s="106"/>
      <c r="M117" s="106"/>
      <c r="N117" s="106"/>
      <c r="O117" s="108"/>
      <c r="P117" s="165"/>
      <c r="Q117" s="166"/>
      <c r="R117" s="167"/>
      <c r="S117" s="41"/>
      <c r="T117" s="111"/>
      <c r="U117" s="106"/>
      <c r="V117" s="106"/>
      <c r="W117" s="106"/>
      <c r="X117" s="106"/>
      <c r="Y117" s="108"/>
      <c r="Z117" s="106"/>
      <c r="AA117" s="106"/>
      <c r="AB117" s="106"/>
      <c r="AC117" s="106"/>
      <c r="AD117" s="106"/>
      <c r="AE117" s="108"/>
      <c r="AF117" s="165"/>
      <c r="AG117" s="166"/>
      <c r="AH117" s="167"/>
      <c r="AI117" s="43"/>
      <c r="AJ117" s="111"/>
      <c r="AK117" s="106"/>
      <c r="AL117" s="106"/>
      <c r="AM117" s="106"/>
      <c r="AN117" s="106"/>
      <c r="AO117" s="108"/>
      <c r="AP117" s="106"/>
      <c r="AQ117" s="106"/>
      <c r="AR117" s="106"/>
      <c r="AS117" s="106"/>
      <c r="AT117" s="106"/>
      <c r="AU117" s="108"/>
      <c r="AV117" s="165"/>
      <c r="AW117" s="166"/>
      <c r="AX117" s="167"/>
      <c r="AY117" s="43"/>
      <c r="AZ117" s="111"/>
      <c r="BA117" s="106"/>
      <c r="BB117" s="106"/>
      <c r="BC117" s="106"/>
      <c r="BD117" s="106"/>
      <c r="BE117" s="108"/>
      <c r="BF117" s="106"/>
      <c r="BG117" s="106"/>
      <c r="BH117" s="106"/>
      <c r="BI117" s="106"/>
      <c r="BJ117" s="106"/>
      <c r="BK117" s="108"/>
      <c r="BL117" s="165"/>
      <c r="BM117" s="166"/>
      <c r="BN117" s="167"/>
      <c r="BO117" s="43"/>
      <c r="BP117" s="111"/>
      <c r="BQ117" s="106"/>
      <c r="BR117" s="106"/>
      <c r="BS117" s="106"/>
      <c r="BT117" s="106"/>
      <c r="BU117" s="108"/>
      <c r="BV117" s="106"/>
      <c r="BW117" s="106"/>
      <c r="BX117" s="106"/>
      <c r="BY117" s="106"/>
      <c r="BZ117" s="106"/>
      <c r="CA117" s="108"/>
      <c r="CB117" s="165"/>
      <c r="CC117" s="166"/>
      <c r="CD117" s="167"/>
      <c r="CE117" s="43"/>
      <c r="CF117" s="111"/>
      <c r="CG117" s="106"/>
      <c r="CH117" s="106"/>
      <c r="CI117" s="106"/>
      <c r="CJ117" s="106"/>
      <c r="CK117" s="108"/>
      <c r="CL117" s="106"/>
      <c r="CM117" s="106"/>
      <c r="CN117" s="106"/>
      <c r="CO117" s="106"/>
      <c r="CP117" s="106"/>
      <c r="CQ117" s="108"/>
      <c r="CR117" s="165"/>
      <c r="CS117" s="166"/>
      <c r="CT117" s="167"/>
      <c r="CU117" s="43"/>
      <c r="CV117" s="110"/>
      <c r="CW117" s="106"/>
      <c r="CX117" s="106"/>
      <c r="CY117" s="106"/>
      <c r="CZ117" s="106"/>
      <c r="DA117" s="108"/>
      <c r="DB117" s="110"/>
      <c r="DC117" s="106"/>
      <c r="DD117" s="106"/>
      <c r="DE117" s="106"/>
      <c r="DF117" s="106"/>
      <c r="DG117" s="108"/>
      <c r="DH117" s="184"/>
      <c r="DI117" s="192"/>
      <c r="DJ117" s="216"/>
      <c r="DK117" s="204"/>
      <c r="DL117" s="217"/>
      <c r="DM117"/>
    </row>
    <row r="118" spans="1:117" s="62" customFormat="1" ht="15.6" x14ac:dyDescent="0.3">
      <c r="A118" s="51"/>
      <c r="B118" s="61" t="s">
        <v>93</v>
      </c>
      <c r="C118" s="44"/>
      <c r="D118" s="105">
        <v>0.83117846614904289</v>
      </c>
      <c r="E118" s="106"/>
      <c r="F118" s="107">
        <v>0.88074321586980009</v>
      </c>
      <c r="G118" s="106"/>
      <c r="H118" s="107">
        <v>0.83605451748312232</v>
      </c>
      <c r="I118" s="108"/>
      <c r="J118" s="107">
        <v>0.91201283886210205</v>
      </c>
      <c r="K118" s="106"/>
      <c r="L118" s="107">
        <v>0.84525699354749184</v>
      </c>
      <c r="M118" s="106"/>
      <c r="N118" s="107">
        <v>0.8789319300500702</v>
      </c>
      <c r="O118" s="108"/>
      <c r="P118" s="165">
        <v>0.85980429509612166</v>
      </c>
      <c r="Q118" s="166">
        <v>0.85123465659641184</v>
      </c>
      <c r="R118" s="167">
        <v>0.85727661487094942</v>
      </c>
      <c r="S118" s="41"/>
      <c r="T118" s="105">
        <v>0.8674977180821738</v>
      </c>
      <c r="U118" s="106"/>
      <c r="V118" s="107">
        <v>0.87215035440134636</v>
      </c>
      <c r="W118" s="106"/>
      <c r="X118" s="107">
        <v>0.86799301352990366</v>
      </c>
      <c r="Y118" s="108"/>
      <c r="Z118" s="107">
        <v>0.86498517862838042</v>
      </c>
      <c r="AA118" s="106"/>
      <c r="AB118" s="107">
        <v>0.9108079032059021</v>
      </c>
      <c r="AC118" s="106"/>
      <c r="AD118" s="107">
        <v>0.87921215690528853</v>
      </c>
      <c r="AE118" s="108"/>
      <c r="AF118" s="165">
        <v>0.86652967795387403</v>
      </c>
      <c r="AG118" s="166">
        <v>0.89933296831199683</v>
      </c>
      <c r="AH118" s="167">
        <v>0.87302133328653009</v>
      </c>
      <c r="AI118" s="43"/>
      <c r="AJ118" s="105">
        <v>0.85338436137459284</v>
      </c>
      <c r="AK118" s="106"/>
      <c r="AL118" s="107">
        <v>0.89129250547731498</v>
      </c>
      <c r="AM118" s="106"/>
      <c r="AN118" s="107">
        <v>0.85851571667382498</v>
      </c>
      <c r="AO118" s="108"/>
      <c r="AP118" s="107">
        <v>0.83689254076598174</v>
      </c>
      <c r="AQ118" s="106"/>
      <c r="AR118" s="107">
        <v>0.8778444852849393</v>
      </c>
      <c r="AS118" s="106"/>
      <c r="AT118" s="107">
        <v>0.8618932368900114</v>
      </c>
      <c r="AU118" s="108"/>
      <c r="AV118" s="165">
        <v>0.84936062660601119</v>
      </c>
      <c r="AW118" s="166">
        <v>0.88102302237173191</v>
      </c>
      <c r="AX118" s="167">
        <v>0.8599254204757607</v>
      </c>
      <c r="AY118" s="43"/>
      <c r="AZ118" s="105">
        <v>0.89723256287322228</v>
      </c>
      <c r="BA118" s="106"/>
      <c r="BB118" s="107">
        <v>0.87415366991184029</v>
      </c>
      <c r="BC118" s="106"/>
      <c r="BD118" s="107">
        <v>0.8945554746985519</v>
      </c>
      <c r="BE118" s="108"/>
      <c r="BF118" s="107">
        <v>0.92166556784039244</v>
      </c>
      <c r="BG118" s="106"/>
      <c r="BH118" s="107">
        <v>0.8535526510197714</v>
      </c>
      <c r="BI118" s="106"/>
      <c r="BJ118" s="107">
        <v>0.89432177243276412</v>
      </c>
      <c r="BK118" s="108"/>
      <c r="BL118" s="165">
        <v>0.90745453009639299</v>
      </c>
      <c r="BM118" s="166">
        <v>0.85795781301744234</v>
      </c>
      <c r="BN118" s="167">
        <v>0.89443509182997127</v>
      </c>
      <c r="BO118" s="43"/>
      <c r="BP118" s="105">
        <v>0.7828974786263766</v>
      </c>
      <c r="BQ118" s="106"/>
      <c r="BR118" s="107">
        <v>0.75397472393036069</v>
      </c>
      <c r="BS118" s="106"/>
      <c r="BT118" s="107">
        <v>0.7802139218447105</v>
      </c>
      <c r="BU118" s="108"/>
      <c r="BV118" s="107">
        <v>0.85113701696224742</v>
      </c>
      <c r="BW118" s="106"/>
      <c r="BX118" s="107">
        <v>0.88939323016590144</v>
      </c>
      <c r="BY118" s="106"/>
      <c r="BZ118" s="107">
        <v>0.87177825080117954</v>
      </c>
      <c r="CA118" s="108"/>
      <c r="CB118" s="165">
        <v>0.80116343227837516</v>
      </c>
      <c r="CC118" s="166">
        <v>0.86329041369326998</v>
      </c>
      <c r="CD118" s="167">
        <v>0.81854831188848109</v>
      </c>
      <c r="CE118" s="43"/>
      <c r="CF118" s="105">
        <v>0.91920276300729475</v>
      </c>
      <c r="CG118" s="106"/>
      <c r="CH118" s="107">
        <v>0.91920280657815845</v>
      </c>
      <c r="CI118" s="106"/>
      <c r="CJ118" s="107">
        <v>0.91920276736438122</v>
      </c>
      <c r="CK118" s="108"/>
      <c r="CL118" s="107">
        <v>0.91369037712152146</v>
      </c>
      <c r="CM118" s="106"/>
      <c r="CN118" s="107">
        <v>0.9124514437494825</v>
      </c>
      <c r="CO118" s="106"/>
      <c r="CP118" s="107">
        <v>0.91324610911612047</v>
      </c>
      <c r="CQ118" s="108"/>
      <c r="CR118" s="165">
        <v>0.91710082684439009</v>
      </c>
      <c r="CS118" s="166">
        <v>0.9140976892396957</v>
      </c>
      <c r="CT118" s="167">
        <v>0.9164403758751013</v>
      </c>
      <c r="CU118" s="43"/>
      <c r="CV118" s="109">
        <v>0.86651045628481593</v>
      </c>
      <c r="CW118" s="107"/>
      <c r="CX118" s="107">
        <v>0.87326442736951715</v>
      </c>
      <c r="CY118" s="107"/>
      <c r="CZ118" s="107">
        <v>0.8672342654378673</v>
      </c>
      <c r="DA118" s="108"/>
      <c r="DB118" s="110">
        <v>0.89119563099457721</v>
      </c>
      <c r="DC118" s="106"/>
      <c r="DD118" s="106">
        <v>0.88008401016012794</v>
      </c>
      <c r="DE118" s="106"/>
      <c r="DF118" s="106">
        <v>0.88660177423030162</v>
      </c>
      <c r="DG118" s="108"/>
      <c r="DH118" s="184"/>
      <c r="DI118" s="192" t="s">
        <v>93</v>
      </c>
      <c r="DJ118" s="216">
        <v>0.8672342654378673</v>
      </c>
      <c r="DK118" s="204">
        <v>0.88660177423030162</v>
      </c>
      <c r="DL118" s="217">
        <v>0.87624687172623661</v>
      </c>
      <c r="DM118"/>
    </row>
    <row r="119" spans="1:117" s="62" customFormat="1" ht="4.5" customHeight="1" x14ac:dyDescent="0.3">
      <c r="A119" s="51"/>
      <c r="B119" s="61"/>
      <c r="C119" s="44"/>
      <c r="D119" s="111"/>
      <c r="E119" s="106"/>
      <c r="F119" s="106"/>
      <c r="G119" s="106"/>
      <c r="H119" s="106"/>
      <c r="I119" s="108"/>
      <c r="J119" s="106"/>
      <c r="K119" s="106"/>
      <c r="L119" s="106"/>
      <c r="M119" s="106"/>
      <c r="N119" s="106"/>
      <c r="O119" s="108"/>
      <c r="P119" s="165"/>
      <c r="Q119" s="166"/>
      <c r="R119" s="167"/>
      <c r="S119" s="41"/>
      <c r="T119" s="111"/>
      <c r="U119" s="106"/>
      <c r="V119" s="106"/>
      <c r="W119" s="106"/>
      <c r="X119" s="106"/>
      <c r="Y119" s="108"/>
      <c r="Z119" s="106"/>
      <c r="AA119" s="106"/>
      <c r="AB119" s="106"/>
      <c r="AC119" s="106"/>
      <c r="AD119" s="106"/>
      <c r="AE119" s="108"/>
      <c r="AF119" s="165"/>
      <c r="AG119" s="166"/>
      <c r="AH119" s="167"/>
      <c r="AI119" s="43"/>
      <c r="AJ119" s="111"/>
      <c r="AK119" s="106"/>
      <c r="AL119" s="106"/>
      <c r="AM119" s="106"/>
      <c r="AN119" s="106"/>
      <c r="AO119" s="108"/>
      <c r="AP119" s="106"/>
      <c r="AQ119" s="106"/>
      <c r="AR119" s="106"/>
      <c r="AS119" s="106"/>
      <c r="AT119" s="106"/>
      <c r="AU119" s="108"/>
      <c r="AV119" s="165"/>
      <c r="AW119" s="166"/>
      <c r="AX119" s="167"/>
      <c r="AY119" s="43"/>
      <c r="AZ119" s="111"/>
      <c r="BA119" s="106"/>
      <c r="BB119" s="106"/>
      <c r="BC119" s="106"/>
      <c r="BD119" s="106"/>
      <c r="BE119" s="108"/>
      <c r="BF119" s="106"/>
      <c r="BG119" s="106"/>
      <c r="BH119" s="106"/>
      <c r="BI119" s="106"/>
      <c r="BJ119" s="106"/>
      <c r="BK119" s="108"/>
      <c r="BL119" s="165"/>
      <c r="BM119" s="166"/>
      <c r="BN119" s="167"/>
      <c r="BO119" s="43"/>
      <c r="BP119" s="111"/>
      <c r="BQ119" s="106"/>
      <c r="BR119" s="106"/>
      <c r="BS119" s="106"/>
      <c r="BT119" s="106"/>
      <c r="BU119" s="108"/>
      <c r="BV119" s="106"/>
      <c r="BW119" s="106"/>
      <c r="BX119" s="106"/>
      <c r="BY119" s="106"/>
      <c r="BZ119" s="106"/>
      <c r="CA119" s="108"/>
      <c r="CB119" s="165"/>
      <c r="CC119" s="166"/>
      <c r="CD119" s="167"/>
      <c r="CE119" s="43"/>
      <c r="CF119" s="111"/>
      <c r="CG119" s="106"/>
      <c r="CH119" s="106"/>
      <c r="CI119" s="106"/>
      <c r="CJ119" s="106"/>
      <c r="CK119" s="108"/>
      <c r="CL119" s="106"/>
      <c r="CM119" s="106"/>
      <c r="CN119" s="106"/>
      <c r="CO119" s="106"/>
      <c r="CP119" s="106"/>
      <c r="CQ119" s="108"/>
      <c r="CR119" s="165"/>
      <c r="CS119" s="166"/>
      <c r="CT119" s="167"/>
      <c r="CU119" s="43"/>
      <c r="CV119" s="110"/>
      <c r="CW119" s="106"/>
      <c r="CX119" s="106"/>
      <c r="CY119" s="106"/>
      <c r="CZ119" s="106"/>
      <c r="DA119" s="108"/>
      <c r="DB119" s="110"/>
      <c r="DC119" s="106"/>
      <c r="DD119" s="106"/>
      <c r="DE119" s="106"/>
      <c r="DF119" s="106"/>
      <c r="DG119" s="108"/>
      <c r="DH119" s="184"/>
      <c r="DI119" s="192"/>
      <c r="DJ119" s="216"/>
      <c r="DK119" s="204"/>
      <c r="DL119" s="217"/>
      <c r="DM119"/>
    </row>
    <row r="120" spans="1:117" s="62" customFormat="1" ht="15.6" x14ac:dyDescent="0.3">
      <c r="A120" s="51"/>
      <c r="B120" s="61" t="s">
        <v>94</v>
      </c>
      <c r="C120" s="44"/>
      <c r="D120" s="105">
        <v>0.17786753249284315</v>
      </c>
      <c r="E120" s="106"/>
      <c r="F120" s="107">
        <v>4.1647336953802891E-2</v>
      </c>
      <c r="G120" s="106"/>
      <c r="H120" s="107">
        <v>0.16446654348495302</v>
      </c>
      <c r="I120" s="108"/>
      <c r="J120" s="107">
        <v>-2.0479518194652858E-2</v>
      </c>
      <c r="K120" s="106"/>
      <c r="L120" s="107">
        <v>0.1152431778510052</v>
      </c>
      <c r="M120" s="106"/>
      <c r="N120" s="107">
        <v>4.6777964808515593E-2</v>
      </c>
      <c r="O120" s="108"/>
      <c r="P120" s="165">
        <v>0.10762700789209258</v>
      </c>
      <c r="Q120" s="166">
        <v>0.10284593999655937</v>
      </c>
      <c r="R120" s="167">
        <v>0.10621679545720927</v>
      </c>
      <c r="S120" s="41"/>
      <c r="T120" s="105">
        <v>6.9542224590082524E-2</v>
      </c>
      <c r="U120" s="106"/>
      <c r="V120" s="107">
        <v>0.1020292115802591</v>
      </c>
      <c r="W120" s="106"/>
      <c r="X120" s="107">
        <v>7.3000620145389952E-2</v>
      </c>
      <c r="Y120" s="108"/>
      <c r="Z120" s="107">
        <v>0.16517944669730422</v>
      </c>
      <c r="AA120" s="106"/>
      <c r="AB120" s="107">
        <v>0.14549099118466247</v>
      </c>
      <c r="AC120" s="106"/>
      <c r="AD120" s="107">
        <v>0.15906660134673259</v>
      </c>
      <c r="AE120" s="108"/>
      <c r="AF120" s="165">
        <v>0.10638967334123403</v>
      </c>
      <c r="AG120" s="166">
        <v>0.1325899897824471</v>
      </c>
      <c r="AH120" s="167">
        <v>0.11157462345099513</v>
      </c>
      <c r="AI120" s="43"/>
      <c r="AJ120" s="105">
        <v>0.11442731058164081</v>
      </c>
      <c r="AK120" s="106"/>
      <c r="AL120" s="107">
        <v>0.13154075923105704</v>
      </c>
      <c r="AM120" s="106"/>
      <c r="AN120" s="107">
        <v>0.11674383615929403</v>
      </c>
      <c r="AO120" s="108"/>
      <c r="AP120" s="107">
        <v>0.13512379539337693</v>
      </c>
      <c r="AQ120" s="106"/>
      <c r="AR120" s="107">
        <v>0.1150360938818864</v>
      </c>
      <c r="AS120" s="106"/>
      <c r="AT120" s="107">
        <v>0.12286048220475641</v>
      </c>
      <c r="AU120" s="108"/>
      <c r="AV120" s="165">
        <v>0.11947691471576048</v>
      </c>
      <c r="AW120" s="166">
        <v>0.11893709121584187</v>
      </c>
      <c r="AX120" s="167">
        <v>0.11929679176976216</v>
      </c>
      <c r="AY120" s="43"/>
      <c r="AZ120" s="105">
        <v>9.8438424376644434E-2</v>
      </c>
      <c r="BA120" s="106"/>
      <c r="BB120" s="107">
        <v>9.7541280153966278E-2</v>
      </c>
      <c r="BC120" s="106"/>
      <c r="BD120" s="107">
        <v>9.8334358111701617E-2</v>
      </c>
      <c r="BE120" s="108"/>
      <c r="BF120" s="107">
        <v>9.2438139187849447E-2</v>
      </c>
      <c r="BG120" s="106"/>
      <c r="BH120" s="107">
        <v>9.2048636871693831E-2</v>
      </c>
      <c r="BI120" s="106"/>
      <c r="BJ120" s="107">
        <v>9.2281774255309479E-2</v>
      </c>
      <c r="BK120" s="108"/>
      <c r="BL120" s="165">
        <v>9.5928102023255996E-2</v>
      </c>
      <c r="BM120" s="166">
        <v>9.3223141083383337E-2</v>
      </c>
      <c r="BN120" s="167">
        <v>9.5216598835810642E-2</v>
      </c>
      <c r="BO120" s="43"/>
      <c r="BP120" s="105">
        <v>6.917771089018096E-2</v>
      </c>
      <c r="BQ120" s="106"/>
      <c r="BR120" s="107">
        <v>0.15245205742187001</v>
      </c>
      <c r="BS120" s="106"/>
      <c r="BT120" s="107">
        <v>7.6904203049128275E-2</v>
      </c>
      <c r="BU120" s="108"/>
      <c r="BV120" s="107">
        <v>0.19984679168077926</v>
      </c>
      <c r="BW120" s="106"/>
      <c r="BX120" s="107">
        <v>0.14445264798483198</v>
      </c>
      <c r="BY120" s="106"/>
      <c r="BZ120" s="107">
        <v>0.16995874533263114</v>
      </c>
      <c r="CA120" s="108"/>
      <c r="CB120" s="165">
        <v>0.1041544330614623</v>
      </c>
      <c r="CC120" s="166">
        <v>0.14599458728270939</v>
      </c>
      <c r="CD120" s="167">
        <v>0.11586248691244591</v>
      </c>
      <c r="CE120" s="43"/>
      <c r="CF120" s="105">
        <v>6.5672566655125761E-2</v>
      </c>
      <c r="CG120" s="106"/>
      <c r="CH120" s="107">
        <v>6.5672540549413905E-2</v>
      </c>
      <c r="CI120" s="106"/>
      <c r="CJ120" s="107">
        <v>6.5672564044554571E-2</v>
      </c>
      <c r="CK120" s="108"/>
      <c r="CL120" s="107">
        <v>5.9749071260709503E-2</v>
      </c>
      <c r="CM120" s="106"/>
      <c r="CN120" s="107">
        <v>6.0116390906860634E-2</v>
      </c>
      <c r="CO120" s="106"/>
      <c r="CP120" s="107">
        <v>5.9880788082794623E-2</v>
      </c>
      <c r="CQ120" s="108"/>
      <c r="CR120" s="165">
        <v>6.3413869706412718E-2</v>
      </c>
      <c r="CS120" s="166">
        <v>6.1471196821475921E-2</v>
      </c>
      <c r="CT120" s="167">
        <v>6.2986636472790153E-2</v>
      </c>
      <c r="CU120" s="43"/>
      <c r="CV120" s="109">
        <v>9.3769719153133452E-2</v>
      </c>
      <c r="CW120" s="107"/>
      <c r="CX120" s="107">
        <v>9.530097152693498E-2</v>
      </c>
      <c r="CY120" s="107"/>
      <c r="CZ120" s="107">
        <v>9.3933820312272223E-2</v>
      </c>
      <c r="DA120" s="108"/>
      <c r="DB120" s="110">
        <v>0.10306885640083946</v>
      </c>
      <c r="DC120" s="106"/>
      <c r="DD120" s="106">
        <v>0.11110479767004175</v>
      </c>
      <c r="DE120" s="106"/>
      <c r="DF120" s="106">
        <v>0.10639114067483091</v>
      </c>
      <c r="DG120" s="108"/>
      <c r="DH120" s="184"/>
      <c r="DI120" s="192" t="s">
        <v>94</v>
      </c>
      <c r="DJ120" s="216">
        <v>9.3933820312272237E-2</v>
      </c>
      <c r="DK120" s="204">
        <v>0.10639114067483091</v>
      </c>
      <c r="DL120" s="217">
        <v>9.973079322391927E-2</v>
      </c>
      <c r="DM120"/>
    </row>
    <row r="121" spans="1:117" s="62" customFormat="1" ht="5.25" customHeight="1" x14ac:dyDescent="0.3">
      <c r="A121" s="51"/>
      <c r="B121" s="51"/>
      <c r="C121" s="44"/>
      <c r="D121" s="45"/>
      <c r="E121" s="46"/>
      <c r="F121" s="46"/>
      <c r="G121" s="46"/>
      <c r="H121" s="46"/>
      <c r="I121" s="47"/>
      <c r="J121" s="46"/>
      <c r="K121" s="46"/>
      <c r="L121" s="46"/>
      <c r="M121" s="46"/>
      <c r="N121" s="46"/>
      <c r="O121" s="47"/>
      <c r="P121" s="139"/>
      <c r="Q121" s="140"/>
      <c r="R121" s="141"/>
      <c r="S121" s="41"/>
      <c r="T121" s="45"/>
      <c r="U121" s="46"/>
      <c r="V121" s="46"/>
      <c r="W121" s="46"/>
      <c r="X121" s="46"/>
      <c r="Y121" s="47"/>
      <c r="Z121" s="46"/>
      <c r="AA121" s="46"/>
      <c r="AB121" s="46"/>
      <c r="AC121" s="46"/>
      <c r="AD121" s="46"/>
      <c r="AE121" s="47"/>
      <c r="AF121" s="139"/>
      <c r="AG121" s="140"/>
      <c r="AH121" s="141"/>
      <c r="AI121" s="43"/>
      <c r="AJ121" s="45"/>
      <c r="AK121" s="46"/>
      <c r="AL121" s="46"/>
      <c r="AM121" s="46"/>
      <c r="AN121" s="46"/>
      <c r="AO121" s="47"/>
      <c r="AP121" s="46"/>
      <c r="AQ121" s="46"/>
      <c r="AR121" s="46"/>
      <c r="AS121" s="46"/>
      <c r="AT121" s="46"/>
      <c r="AU121" s="47"/>
      <c r="AV121" s="139"/>
      <c r="AW121" s="140"/>
      <c r="AX121" s="141"/>
      <c r="AY121" s="43"/>
      <c r="AZ121" s="45"/>
      <c r="BA121" s="46"/>
      <c r="BB121" s="46"/>
      <c r="BC121" s="46"/>
      <c r="BD121" s="46"/>
      <c r="BE121" s="47"/>
      <c r="BF121" s="46"/>
      <c r="BG121" s="46"/>
      <c r="BH121" s="46"/>
      <c r="BI121" s="46"/>
      <c r="BJ121" s="46"/>
      <c r="BK121" s="47"/>
      <c r="BL121" s="139"/>
      <c r="BM121" s="140"/>
      <c r="BN121" s="141"/>
      <c r="BO121" s="43"/>
      <c r="BP121" s="45"/>
      <c r="BQ121" s="46"/>
      <c r="BR121" s="46"/>
      <c r="BS121" s="46"/>
      <c r="BT121" s="46"/>
      <c r="BU121" s="47"/>
      <c r="BV121" s="46"/>
      <c r="BW121" s="46"/>
      <c r="BX121" s="46"/>
      <c r="BY121" s="46"/>
      <c r="BZ121" s="46"/>
      <c r="CA121" s="47"/>
      <c r="CB121" s="139"/>
      <c r="CC121" s="140"/>
      <c r="CD121" s="141"/>
      <c r="CE121" s="43"/>
      <c r="CF121" s="45"/>
      <c r="CG121" s="46"/>
      <c r="CH121" s="46"/>
      <c r="CI121" s="46"/>
      <c r="CJ121" s="46"/>
      <c r="CK121" s="47"/>
      <c r="CL121" s="46"/>
      <c r="CM121" s="46"/>
      <c r="CN121" s="46"/>
      <c r="CO121" s="46"/>
      <c r="CP121" s="46"/>
      <c r="CQ121" s="47"/>
      <c r="CR121" s="139"/>
      <c r="CS121" s="140"/>
      <c r="CT121" s="141"/>
      <c r="CU121" s="43"/>
      <c r="CV121" s="48"/>
      <c r="CW121" s="46"/>
      <c r="CX121" s="46"/>
      <c r="CY121" s="46"/>
      <c r="CZ121" s="46"/>
      <c r="DA121" s="47"/>
      <c r="DB121" s="48"/>
      <c r="DC121" s="46"/>
      <c r="DD121" s="46"/>
      <c r="DE121" s="46"/>
      <c r="DF121" s="46"/>
      <c r="DG121" s="47"/>
      <c r="DH121" s="176"/>
      <c r="DI121" s="191"/>
      <c r="DJ121" s="216"/>
      <c r="DK121" s="204"/>
      <c r="DL121" s="217"/>
      <c r="DM121"/>
    </row>
    <row r="122" spans="1:117" s="62" customFormat="1" ht="15.6" x14ac:dyDescent="0.3">
      <c r="A122" s="51"/>
      <c r="B122" s="61" t="s">
        <v>99</v>
      </c>
      <c r="C122" s="44"/>
      <c r="D122" s="105">
        <v>3.6275223487350516E-2</v>
      </c>
      <c r="E122" s="46"/>
      <c r="F122" s="107">
        <v>3.6275223487350523E-2</v>
      </c>
      <c r="G122" s="46"/>
      <c r="H122" s="107">
        <v>3.6275223487350516E-2</v>
      </c>
      <c r="I122" s="47"/>
      <c r="J122" s="107">
        <v>3.4525162080198636E-3</v>
      </c>
      <c r="K122" s="46"/>
      <c r="L122" s="107">
        <v>3.4544796154406003E-3</v>
      </c>
      <c r="M122" s="46"/>
      <c r="N122" s="107">
        <v>3.4534891760279857E-3</v>
      </c>
      <c r="O122" s="47"/>
      <c r="P122" s="165">
        <v>2.4651737430330962E-2</v>
      </c>
      <c r="Q122" s="166">
        <v>8.9831421509804377E-3</v>
      </c>
      <c r="R122" s="167">
        <v>2.0030165768331061E-2</v>
      </c>
      <c r="S122" s="41"/>
      <c r="T122" s="105">
        <v>2.9436995611347324E-2</v>
      </c>
      <c r="U122" s="46"/>
      <c r="V122" s="107">
        <v>3.3816032028431288E-2</v>
      </c>
      <c r="W122" s="46"/>
      <c r="X122" s="107">
        <v>2.9903165037460981E-2</v>
      </c>
      <c r="Y122" s="47"/>
      <c r="Z122" s="107">
        <v>2.8850409081303471E-2</v>
      </c>
      <c r="AA122" s="46"/>
      <c r="AB122" s="107">
        <v>2.1757232383423034E-2</v>
      </c>
      <c r="AC122" s="46"/>
      <c r="AD122" s="107">
        <v>2.6648129061391256E-2</v>
      </c>
      <c r="AE122" s="47"/>
      <c r="AF122" s="165">
        <v>2.9210993468795816E-2</v>
      </c>
      <c r="AG122" s="166">
        <v>2.5336712849830897E-2</v>
      </c>
      <c r="AH122" s="167">
        <v>2.844428701448181E-2</v>
      </c>
      <c r="AI122" s="43"/>
      <c r="AJ122" s="105">
        <v>2.9775688911014352E-2</v>
      </c>
      <c r="AK122" s="46"/>
      <c r="AL122" s="107">
        <v>2.9571632090919935E-2</v>
      </c>
      <c r="AM122" s="46"/>
      <c r="AN122" s="107">
        <v>2.9748067193572883E-2</v>
      </c>
      <c r="AO122" s="47"/>
      <c r="AP122" s="107">
        <v>1.2691693458573523E-2</v>
      </c>
      <c r="AQ122" s="46"/>
      <c r="AR122" s="107">
        <v>1.277342161124599E-2</v>
      </c>
      <c r="AS122" s="46"/>
      <c r="AT122" s="107">
        <v>1.2741587565770233E-2</v>
      </c>
      <c r="AU122" s="47"/>
      <c r="AV122" s="165">
        <v>2.5607473156085372E-2</v>
      </c>
      <c r="AW122" s="166">
        <v>1.6743800465351222E-2</v>
      </c>
      <c r="AX122" s="167">
        <v>2.2649930852608902E-2</v>
      </c>
      <c r="AY122" s="43"/>
      <c r="AZ122" s="105">
        <v>2.3971788259383984E-2</v>
      </c>
      <c r="BA122" s="46"/>
      <c r="BB122" s="107">
        <v>2.3971788259383984E-2</v>
      </c>
      <c r="BC122" s="46"/>
      <c r="BD122" s="107">
        <v>2.3971788259383987E-2</v>
      </c>
      <c r="BE122" s="47"/>
      <c r="BF122" s="107">
        <v>1.6485674014502377E-2</v>
      </c>
      <c r="BG122" s="46"/>
      <c r="BH122" s="107">
        <v>1.6485674014502377E-2</v>
      </c>
      <c r="BI122" s="46"/>
      <c r="BJ122" s="107">
        <v>1.6485674014502377E-2</v>
      </c>
      <c r="BK122" s="47"/>
      <c r="BL122" s="165">
        <v>2.0839843803803892E-2</v>
      </c>
      <c r="BM122" s="166">
        <v>1.8086446585730522E-2</v>
      </c>
      <c r="BN122" s="167">
        <v>2.0115600112116952E-2</v>
      </c>
      <c r="BO122" s="43"/>
      <c r="BP122" s="105">
        <v>9.6612031114194866E-3</v>
      </c>
      <c r="BQ122" s="46"/>
      <c r="BR122" s="107">
        <v>1.0199895881732072E-2</v>
      </c>
      <c r="BS122" s="46"/>
      <c r="BT122" s="107">
        <v>9.7111849562403017E-3</v>
      </c>
      <c r="BU122" s="47"/>
      <c r="BV122" s="107">
        <v>1.5079085988677392E-2</v>
      </c>
      <c r="BW122" s="46"/>
      <c r="BX122" s="107">
        <v>1.3887104116711225E-2</v>
      </c>
      <c r="BY122" s="46"/>
      <c r="BZ122" s="107">
        <v>1.4435949240666183E-2</v>
      </c>
      <c r="CA122" s="47"/>
      <c r="CB122" s="165">
        <v>1.1111429768007604E-2</v>
      </c>
      <c r="CC122" s="166">
        <v>1.317637024045188E-2</v>
      </c>
      <c r="CD122" s="167">
        <v>1.1689258284666749E-2</v>
      </c>
      <c r="CE122" s="43"/>
      <c r="CF122" s="105">
        <v>0</v>
      </c>
      <c r="CG122" s="46"/>
      <c r="CH122" s="107">
        <v>0</v>
      </c>
      <c r="CI122" s="46"/>
      <c r="CJ122" s="107">
        <v>0</v>
      </c>
      <c r="CK122" s="47"/>
      <c r="CL122" s="107">
        <v>0</v>
      </c>
      <c r="CM122" s="46"/>
      <c r="CN122" s="107">
        <v>0</v>
      </c>
      <c r="CO122" s="46"/>
      <c r="CP122" s="107">
        <v>0</v>
      </c>
      <c r="CQ122" s="47"/>
      <c r="CR122" s="165">
        <v>0</v>
      </c>
      <c r="CS122" s="166">
        <v>0</v>
      </c>
      <c r="CT122" s="167">
        <v>0</v>
      </c>
      <c r="CU122" s="43"/>
      <c r="CV122" s="109">
        <v>2.1846405483088721E-2</v>
      </c>
      <c r="CW122" s="107"/>
      <c r="CX122" s="107">
        <v>2.3691285248907259E-2</v>
      </c>
      <c r="CY122" s="107"/>
      <c r="CZ122" s="107">
        <v>2.204411744306492E-2</v>
      </c>
      <c r="DA122" s="96"/>
      <c r="DB122" s="110">
        <v>1.4973715506862897E-2</v>
      </c>
      <c r="DC122" s="106"/>
      <c r="DD122" s="106">
        <v>1.1645838628857812E-2</v>
      </c>
      <c r="DE122" s="106"/>
      <c r="DF122" s="106">
        <v>1.3597877549964327E-2</v>
      </c>
      <c r="DG122" s="96"/>
      <c r="DH122" s="182"/>
      <c r="DI122" s="192" t="s">
        <v>99</v>
      </c>
      <c r="DJ122" s="216">
        <v>2.2044117443064924E-2</v>
      </c>
      <c r="DK122" s="204">
        <v>1.3597877549964327E-2</v>
      </c>
      <c r="DL122" s="217">
        <v>1.8113687588122984E-2</v>
      </c>
      <c r="DM122"/>
    </row>
    <row r="123" spans="1:117" s="62" customFormat="1" ht="16.2" thickBot="1" x14ac:dyDescent="0.35">
      <c r="A123" s="51"/>
      <c r="B123" s="51"/>
      <c r="C123" s="44"/>
      <c r="D123" s="112"/>
      <c r="E123" s="113"/>
      <c r="F123" s="113"/>
      <c r="G123" s="113"/>
      <c r="H123" s="113"/>
      <c r="I123" s="114"/>
      <c r="J123" s="115"/>
      <c r="K123" s="113"/>
      <c r="L123" s="113"/>
      <c r="M123" s="113"/>
      <c r="N123" s="113"/>
      <c r="O123" s="114"/>
      <c r="P123" s="168"/>
      <c r="Q123" s="169"/>
      <c r="R123" s="170"/>
      <c r="S123" s="41"/>
      <c r="T123" s="112"/>
      <c r="U123" s="113"/>
      <c r="V123" s="113"/>
      <c r="W123" s="113"/>
      <c r="X123" s="113"/>
      <c r="Y123" s="114"/>
      <c r="Z123" s="115"/>
      <c r="AA123" s="113"/>
      <c r="AB123" s="113"/>
      <c r="AC123" s="113"/>
      <c r="AD123" s="113"/>
      <c r="AE123" s="114"/>
      <c r="AF123" s="168"/>
      <c r="AG123" s="169"/>
      <c r="AH123" s="170"/>
      <c r="AI123" s="43"/>
      <c r="AJ123" s="112"/>
      <c r="AK123" s="113"/>
      <c r="AL123" s="113"/>
      <c r="AM123" s="113"/>
      <c r="AN123" s="113"/>
      <c r="AO123" s="114"/>
      <c r="AP123" s="115"/>
      <c r="AQ123" s="113"/>
      <c r="AR123" s="113"/>
      <c r="AS123" s="113"/>
      <c r="AT123" s="113"/>
      <c r="AU123" s="114"/>
      <c r="AV123" s="168"/>
      <c r="AW123" s="169"/>
      <c r="AX123" s="170"/>
      <c r="AY123" s="43"/>
      <c r="AZ123" s="112"/>
      <c r="BA123" s="113"/>
      <c r="BB123" s="113"/>
      <c r="BC123" s="113"/>
      <c r="BD123" s="113"/>
      <c r="BE123" s="114"/>
      <c r="BF123" s="115"/>
      <c r="BG123" s="113"/>
      <c r="BH123" s="113"/>
      <c r="BI123" s="113"/>
      <c r="BJ123" s="113"/>
      <c r="BK123" s="114"/>
      <c r="BL123" s="168"/>
      <c r="BM123" s="169"/>
      <c r="BN123" s="170"/>
      <c r="BO123" s="43"/>
      <c r="BP123" s="112"/>
      <c r="BQ123" s="113"/>
      <c r="BR123" s="113"/>
      <c r="BS123" s="113"/>
      <c r="BT123" s="113"/>
      <c r="BU123" s="114"/>
      <c r="BV123" s="115"/>
      <c r="BW123" s="113"/>
      <c r="BX123" s="113"/>
      <c r="BY123" s="113"/>
      <c r="BZ123" s="113"/>
      <c r="CA123" s="114"/>
      <c r="CB123" s="168"/>
      <c r="CC123" s="169"/>
      <c r="CD123" s="170"/>
      <c r="CE123" s="43"/>
      <c r="CF123" s="112"/>
      <c r="CG123" s="113"/>
      <c r="CH123" s="113"/>
      <c r="CI123" s="113"/>
      <c r="CJ123" s="113"/>
      <c r="CK123" s="114"/>
      <c r="CL123" s="115"/>
      <c r="CM123" s="113"/>
      <c r="CN123" s="113"/>
      <c r="CO123" s="113"/>
      <c r="CP123" s="113"/>
      <c r="CQ123" s="114"/>
      <c r="CR123" s="168"/>
      <c r="CS123" s="169"/>
      <c r="CT123" s="170"/>
      <c r="CU123" s="43"/>
      <c r="CV123" s="116"/>
      <c r="CW123" s="117"/>
      <c r="CX123" s="117"/>
      <c r="CY123" s="117"/>
      <c r="CZ123" s="117"/>
      <c r="DA123" s="118"/>
      <c r="DB123" s="116"/>
      <c r="DC123" s="117"/>
      <c r="DD123" s="117"/>
      <c r="DE123" s="117"/>
      <c r="DF123" s="117"/>
      <c r="DG123" s="118"/>
      <c r="DH123" s="176"/>
      <c r="DI123" s="196"/>
      <c r="DJ123" s="116"/>
      <c r="DK123" s="117"/>
      <c r="DL123" s="118"/>
      <c r="DM123"/>
    </row>
    <row r="124" spans="1:117" ht="13.8" thickTop="1" x14ac:dyDescent="0.25">
      <c r="AI124" s="22"/>
      <c r="DI124" s="197" t="s">
        <v>95</v>
      </c>
      <c r="DJ124" s="201">
        <v>23314724.940903664</v>
      </c>
      <c r="DK124" s="201">
        <v>-12889368.751361132</v>
      </c>
      <c r="DL124" s="202">
        <v>10425356.18954277</v>
      </c>
    </row>
    <row r="125" spans="1:117" x14ac:dyDescent="0.25">
      <c r="AI125" s="22"/>
      <c r="DI125" s="173"/>
      <c r="DJ125" s="14"/>
      <c r="DK125" s="14"/>
      <c r="DL125" s="199"/>
    </row>
    <row r="126" spans="1:117" ht="15.75" customHeight="1" x14ac:dyDescent="0.3">
      <c r="DI126" s="190" t="s">
        <v>126</v>
      </c>
      <c r="DJ126" s="205">
        <v>-7325819.116844546</v>
      </c>
      <c r="DK126" s="205">
        <v>8898154.4061619639</v>
      </c>
      <c r="DL126" s="206">
        <v>1572335.2893174179</v>
      </c>
    </row>
    <row r="127" spans="1:117" ht="15.75" customHeight="1" x14ac:dyDescent="0.4"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J127" s="8"/>
      <c r="DI127" s="190" t="s">
        <v>133</v>
      </c>
      <c r="DJ127" s="205">
        <v>11712057.609011769</v>
      </c>
      <c r="DK127" s="205">
        <v>-21222252.427197695</v>
      </c>
      <c r="DL127" s="206">
        <v>-9510194.8181859255</v>
      </c>
    </row>
    <row r="128" spans="1:117" ht="15.75" customHeight="1" x14ac:dyDescent="0.3">
      <c r="DI128" s="190" t="s">
        <v>171</v>
      </c>
      <c r="DJ128" s="205">
        <v>-689966.33475551009</v>
      </c>
      <c r="DK128" s="205">
        <v>247226.13896404952</v>
      </c>
      <c r="DL128" s="206">
        <v>-442740.19579146057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90" t="s">
        <v>172</v>
      </c>
      <c r="DJ129" s="205">
        <v>-4090660.7612458766</v>
      </c>
      <c r="DK129" s="205">
        <v>-796165.78234797716</v>
      </c>
      <c r="DL129" s="206">
        <v>-4886826.5435938537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90" t="s">
        <v>174</v>
      </c>
      <c r="DJ130" s="205">
        <v>19804421.580000058</v>
      </c>
      <c r="DK130" s="205">
        <v>-6016075.7799999863</v>
      </c>
      <c r="DL130" s="206">
        <v>13788345.800000072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90" t="s">
        <v>173</v>
      </c>
      <c r="DJ131" s="205">
        <v>3904691.9647381604</v>
      </c>
      <c r="DK131" s="205">
        <v>5999744.6930585206</v>
      </c>
      <c r="DL131" s="206">
        <v>9904436.6577966809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8" t="s">
        <v>97</v>
      </c>
      <c r="DJ132" s="203">
        <v>1.6787796806795627E-2</v>
      </c>
      <c r="DK132" s="203">
        <v>-1.0663276510839899E-2</v>
      </c>
      <c r="DL132" s="218">
        <v>4.0135304488191255E-3</v>
      </c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3"/>
      <c r="DJ133" s="14"/>
      <c r="DK133" s="14"/>
      <c r="DL133" s="199"/>
    </row>
    <row r="134" spans="21:116" ht="16.5" customHeight="1" x14ac:dyDescent="0.3">
      <c r="DI134" s="190" t="s">
        <v>126</v>
      </c>
      <c r="DJ134" s="212">
        <v>-3.6796284455425841E-2</v>
      </c>
      <c r="DK134" s="212">
        <v>4.5606203390717776E-2</v>
      </c>
      <c r="DL134" s="213">
        <v>3.9886770750688708E-3</v>
      </c>
    </row>
    <row r="135" spans="21:116" ht="16.5" customHeight="1" x14ac:dyDescent="0.3">
      <c r="DI135" s="190" t="s">
        <v>133</v>
      </c>
      <c r="DJ135" s="212">
        <v>2.9103201287245608E-2</v>
      </c>
      <c r="DK135" s="212">
        <v>-6.4926887313412368E-2</v>
      </c>
      <c r="DL135" s="213">
        <v>-1.3040243752007116E-2</v>
      </c>
    </row>
    <row r="136" spans="21:116" ht="16.5" customHeight="1" x14ac:dyDescent="0.3">
      <c r="DI136" s="190" t="s">
        <v>171</v>
      </c>
      <c r="DJ136" s="212">
        <v>-5.0076200266918908E-3</v>
      </c>
      <c r="DK136" s="212">
        <v>2.5046933394618177E-3</v>
      </c>
      <c r="DL136" s="213">
        <v>-1.8721430981317345E-3</v>
      </c>
    </row>
    <row r="137" spans="21:116" ht="16.5" customHeight="1" x14ac:dyDescent="0.3">
      <c r="DI137" s="190" t="s">
        <v>172</v>
      </c>
      <c r="DJ137" s="212">
        <v>-1.6861621069637529E-2</v>
      </c>
      <c r="DK137" s="212">
        <v>-3.089220702575887E-3</v>
      </c>
      <c r="DL137" s="213">
        <v>-9.7672907778988995E-3</v>
      </c>
    </row>
    <row r="138" spans="21:116" ht="16.5" customHeight="1" x14ac:dyDescent="0.3">
      <c r="DI138" s="190" t="s">
        <v>174</v>
      </c>
      <c r="DJ138" s="212">
        <v>0.13317069014992095</v>
      </c>
      <c r="DK138" s="212">
        <v>-5.6172945374476785E-2</v>
      </c>
      <c r="DL138" s="213">
        <v>5.3899942914406244E-2</v>
      </c>
    </row>
    <row r="139" spans="21:116" ht="16.5" customHeight="1" x14ac:dyDescent="0.3">
      <c r="DI139" s="190" t="s">
        <v>173</v>
      </c>
      <c r="DJ139" s="212">
        <v>1.5124668591064249E-2</v>
      </c>
      <c r="DK139" s="212">
        <v>2.6873102801084871E-2</v>
      </c>
      <c r="DL139" s="213">
        <v>2.0572987652108521E-2</v>
      </c>
    </row>
    <row r="140" spans="21:116" x14ac:dyDescent="0.25">
      <c r="DI140" s="198" t="s">
        <v>175</v>
      </c>
      <c r="DJ140" s="203">
        <v>0.8672342654378673</v>
      </c>
      <c r="DK140" s="203">
        <v>0.88660177423030162</v>
      </c>
      <c r="DL140" s="218">
        <v>0.87624687172623661</v>
      </c>
    </row>
    <row r="141" spans="21:116" x14ac:dyDescent="0.25">
      <c r="DI141" s="173"/>
      <c r="DJ141" s="214"/>
      <c r="DK141" s="214"/>
      <c r="DL141" s="215"/>
    </row>
    <row r="142" spans="21:116" ht="15" customHeight="1" x14ac:dyDescent="0.3">
      <c r="DI142" s="190" t="s">
        <v>126</v>
      </c>
      <c r="DJ142" s="231">
        <v>0.83605451748312232</v>
      </c>
      <c r="DK142" s="231">
        <v>0.8789319300500702</v>
      </c>
      <c r="DL142" s="232">
        <v>0.85727661487094942</v>
      </c>
    </row>
    <row r="143" spans="21:116" ht="15" customHeight="1" x14ac:dyDescent="0.3">
      <c r="DI143" s="190" t="s">
        <v>133</v>
      </c>
      <c r="DJ143" s="231">
        <v>0.86799301352990366</v>
      </c>
      <c r="DK143" s="231">
        <v>0.87921215690528853</v>
      </c>
      <c r="DL143" s="232">
        <v>0.87302133328653009</v>
      </c>
    </row>
    <row r="144" spans="21:116" ht="15" customHeight="1" x14ac:dyDescent="0.3">
      <c r="DI144" s="190" t="s">
        <v>171</v>
      </c>
      <c r="DJ144" s="231">
        <v>0.85851571667382498</v>
      </c>
      <c r="DK144" s="231">
        <v>0.8618932368900114</v>
      </c>
      <c r="DL144" s="232">
        <v>0.8599254204757607</v>
      </c>
    </row>
    <row r="145" spans="113:116" ht="15" customHeight="1" x14ac:dyDescent="0.3">
      <c r="DI145" s="190" t="s">
        <v>172</v>
      </c>
      <c r="DJ145" s="231">
        <v>0.8945554746985519</v>
      </c>
      <c r="DK145" s="231">
        <v>0.89432177243276412</v>
      </c>
      <c r="DL145" s="232">
        <v>0.89443509182997127</v>
      </c>
    </row>
    <row r="146" spans="113:116" ht="15" customHeight="1" x14ac:dyDescent="0.3">
      <c r="DI146" s="190" t="s">
        <v>174</v>
      </c>
      <c r="DJ146" s="231">
        <v>0.7802139218447105</v>
      </c>
      <c r="DK146" s="231">
        <v>0.87177825080117954</v>
      </c>
      <c r="DL146" s="232">
        <v>0.81854831188848109</v>
      </c>
    </row>
    <row r="147" spans="113:116" ht="15" customHeight="1" x14ac:dyDescent="0.3">
      <c r="DI147" s="190" t="s">
        <v>173</v>
      </c>
      <c r="DJ147" s="231">
        <v>0.91920276736438122</v>
      </c>
      <c r="DK147" s="231">
        <v>0.91324610911612047</v>
      </c>
      <c r="DL147" s="232">
        <v>0.9164403758751013</v>
      </c>
    </row>
    <row r="148" spans="113:116" x14ac:dyDescent="0.25">
      <c r="DI148" s="198" t="s">
        <v>94</v>
      </c>
      <c r="DJ148" s="203">
        <v>9.3933820312272237E-2</v>
      </c>
      <c r="DK148" s="203">
        <v>0.10639114067483091</v>
      </c>
      <c r="DL148" s="218">
        <v>9.973079322391927E-2</v>
      </c>
    </row>
    <row r="149" spans="113:116" ht="15" customHeight="1" x14ac:dyDescent="0.25">
      <c r="DI149" s="173"/>
      <c r="DJ149" s="214"/>
      <c r="DK149" s="214"/>
      <c r="DL149" s="215"/>
    </row>
    <row r="150" spans="113:116" ht="15.75" customHeight="1" x14ac:dyDescent="0.3">
      <c r="DI150" s="190" t="s">
        <v>126</v>
      </c>
      <c r="DJ150" s="212">
        <v>0.16446654348495302</v>
      </c>
      <c r="DK150" s="212">
        <v>4.6777964808515593E-2</v>
      </c>
      <c r="DL150" s="213">
        <v>0.10621679545720927</v>
      </c>
    </row>
    <row r="151" spans="113:116" ht="15.75" customHeight="1" x14ac:dyDescent="0.3">
      <c r="DI151" s="190" t="s">
        <v>133</v>
      </c>
      <c r="DJ151" s="212">
        <v>7.3000620145389952E-2</v>
      </c>
      <c r="DK151" s="212">
        <v>0.15906660134673259</v>
      </c>
      <c r="DL151" s="213">
        <v>0.11157462345099513</v>
      </c>
    </row>
    <row r="152" spans="113:116" ht="15.75" customHeight="1" x14ac:dyDescent="0.3">
      <c r="DI152" s="190" t="s">
        <v>171</v>
      </c>
      <c r="DJ152" s="212">
        <v>0.11674383615929403</v>
      </c>
      <c r="DK152" s="212">
        <v>0.12286048220475641</v>
      </c>
      <c r="DL152" s="213">
        <v>0.11929679176976216</v>
      </c>
    </row>
    <row r="153" spans="113:116" ht="15.75" customHeight="1" x14ac:dyDescent="0.3">
      <c r="DI153" s="190" t="s">
        <v>172</v>
      </c>
      <c r="DJ153" s="212">
        <v>9.8334358111701617E-2</v>
      </c>
      <c r="DK153" s="212">
        <v>9.2281774255309479E-2</v>
      </c>
      <c r="DL153" s="213">
        <v>9.5216598835810642E-2</v>
      </c>
    </row>
    <row r="154" spans="113:116" ht="15.75" customHeight="1" x14ac:dyDescent="0.3">
      <c r="DI154" s="190" t="s">
        <v>174</v>
      </c>
      <c r="DJ154" s="212">
        <v>7.6904203049128275E-2</v>
      </c>
      <c r="DK154" s="212">
        <v>0.16995874533263114</v>
      </c>
      <c r="DL154" s="213">
        <v>0.11586248691244591</v>
      </c>
    </row>
    <row r="155" spans="113:116" ht="15.75" customHeight="1" x14ac:dyDescent="0.3">
      <c r="DI155" s="190" t="s">
        <v>173</v>
      </c>
      <c r="DJ155" s="212">
        <v>6.5672564044554571E-2</v>
      </c>
      <c r="DK155" s="212">
        <v>5.9880788082794623E-2</v>
      </c>
      <c r="DL155" s="213">
        <v>6.2986636472790153E-2</v>
      </c>
    </row>
    <row r="156" spans="113:116" x14ac:dyDescent="0.25">
      <c r="DI156" s="198" t="s">
        <v>176</v>
      </c>
      <c r="DJ156" s="203">
        <v>2.2044117443064924E-2</v>
      </c>
      <c r="DK156" s="203">
        <v>1.3597877549964327E-2</v>
      </c>
      <c r="DL156" s="218">
        <v>1.8113687588122984E-2</v>
      </c>
    </row>
    <row r="157" spans="113:116" x14ac:dyDescent="0.25">
      <c r="DI157" s="173"/>
      <c r="DJ157" s="214"/>
      <c r="DK157" s="214"/>
      <c r="DL157" s="215"/>
    </row>
    <row r="158" spans="113:116" ht="15.75" customHeight="1" x14ac:dyDescent="0.3">
      <c r="DI158" s="190" t="s">
        <v>126</v>
      </c>
      <c r="DJ158" s="212">
        <v>3.6275223487350516E-2</v>
      </c>
      <c r="DK158" s="212">
        <v>3.4534891760279857E-3</v>
      </c>
      <c r="DL158" s="213">
        <v>2.0030165768331061E-2</v>
      </c>
    </row>
    <row r="159" spans="113:116" ht="15.75" customHeight="1" x14ac:dyDescent="0.3">
      <c r="DI159" s="190" t="s">
        <v>133</v>
      </c>
      <c r="DJ159" s="212">
        <v>2.9903165037460981E-2</v>
      </c>
      <c r="DK159" s="212">
        <v>2.6648129061391256E-2</v>
      </c>
      <c r="DL159" s="213">
        <v>2.844428701448181E-2</v>
      </c>
    </row>
    <row r="160" spans="113:116" ht="15.75" customHeight="1" x14ac:dyDescent="0.3">
      <c r="DI160" s="190" t="s">
        <v>171</v>
      </c>
      <c r="DJ160" s="212">
        <v>2.9748067193572883E-2</v>
      </c>
      <c r="DK160" s="212">
        <v>1.2741587565770233E-2</v>
      </c>
      <c r="DL160" s="213">
        <v>2.2649930852608902E-2</v>
      </c>
    </row>
    <row r="161" spans="113:116" ht="15.75" customHeight="1" x14ac:dyDescent="0.3">
      <c r="DI161" s="190" t="s">
        <v>172</v>
      </c>
      <c r="DJ161" s="212">
        <v>2.3971788259383987E-2</v>
      </c>
      <c r="DK161" s="212">
        <v>1.6485674014502377E-2</v>
      </c>
      <c r="DL161" s="213">
        <v>2.0115600112116952E-2</v>
      </c>
    </row>
    <row r="162" spans="113:116" ht="15.75" customHeight="1" x14ac:dyDescent="0.3">
      <c r="DI162" s="190" t="s">
        <v>174</v>
      </c>
      <c r="DJ162" s="212">
        <v>9.7111849562403017E-3</v>
      </c>
      <c r="DK162" s="212">
        <v>1.4435949240666183E-2</v>
      </c>
      <c r="DL162" s="213">
        <v>1.1689258284666749E-2</v>
      </c>
    </row>
    <row r="163" spans="113:116" ht="15.75" customHeight="1" thickBot="1" x14ac:dyDescent="0.35">
      <c r="DI163" s="219" t="s">
        <v>173</v>
      </c>
      <c r="DJ163" s="220">
        <v>0</v>
      </c>
      <c r="DK163" s="220">
        <v>0</v>
      </c>
      <c r="DL163" s="221">
        <v>0</v>
      </c>
    </row>
  </sheetData>
  <mergeCells count="28"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  <mergeCell ref="CF2:CT2"/>
    <mergeCell ref="D2:R2"/>
    <mergeCell ref="T2:AH2"/>
    <mergeCell ref="AJ2:AX2"/>
    <mergeCell ref="AZ2:BN2"/>
    <mergeCell ref="BP2:CD2"/>
    <mergeCell ref="BV3:CA3"/>
    <mergeCell ref="CF3:CK3"/>
    <mergeCell ref="CL3:CQ3"/>
    <mergeCell ref="CR3:CT3"/>
    <mergeCell ref="CV3:DA3"/>
    <mergeCell ref="CB3:C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Plans YTD</vt:lpstr>
      <vt:lpstr>All Plans Q4</vt:lpstr>
      <vt:lpstr>All Plans Q3</vt:lpstr>
      <vt:lpstr>All Plans Q2</vt:lpstr>
      <vt:lpstr>All Plans Q1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2021-04-22T18:11:23Z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